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212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93" i="69"/>
  <c r="W214" i="68"/>
  <c r="W81" i="54"/>
  <c r="W23" i="26"/>
  <c r="W424" i="72"/>
  <c r="W406" i="71"/>
  <c r="W442" i="71"/>
  <c r="W162" i="62"/>
  <c r="W144" i="61"/>
  <c r="W23" i="15"/>
  <c r="W260" i="72"/>
  <c r="W224" i="72"/>
  <c r="W242" i="72"/>
  <c r="W242" i="71"/>
  <c r="W224" i="71"/>
  <c r="W260" i="71"/>
  <c r="W144" i="53"/>
  <c r="W162" i="53"/>
  <c r="W162" i="52"/>
  <c r="W144" i="52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162" i="61"/>
  <c r="W442" i="72"/>
  <c r="W162" i="63"/>
  <c r="W424" i="71"/>
  <c r="W144" i="62"/>
  <c r="W144" i="63"/>
  <c r="W12" i="15"/>
  <c r="W162" i="51"/>
  <c r="W144" i="5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71" i="4"/>
  <c r="B44" i="4"/>
  <c r="B10" i="4"/>
  <c r="B79" i="4"/>
  <c r="B7" i="4"/>
  <c r="B21" i="4"/>
  <c r="B68" i="4"/>
  <c r="B35" i="4"/>
  <c r="B11" i="4"/>
  <c r="B14" i="4"/>
  <c r="B58" i="4"/>
  <c r="B41" i="4"/>
  <c r="B17" i="4"/>
  <c r="B84" i="4"/>
  <c r="B55" i="4"/>
  <c r="B33" i="4"/>
  <c r="B22" i="4"/>
  <c r="B82" i="4"/>
  <c r="B27" i="4"/>
  <c r="B36" i="4"/>
  <c r="B56" i="4"/>
  <c r="B13" i="4"/>
  <c r="B38" i="4"/>
  <c r="B76" i="4"/>
  <c r="B24" i="4"/>
  <c r="B20" i="4"/>
  <c r="B47" i="4"/>
  <c r="B45" i="4"/>
  <c r="B65" i="4"/>
  <c r="B66" i="4"/>
  <c r="B60" i="4"/>
  <c r="B15" i="4"/>
  <c r="B52" i="4"/>
  <c r="B78" i="4"/>
  <c r="B25" i="4"/>
  <c r="B46" i="4"/>
  <c r="B37" i="4"/>
  <c r="B34" i="4"/>
  <c r="B16" i="4"/>
  <c r="B4" i="4"/>
  <c r="B80" i="4"/>
  <c r="B59" i="4"/>
  <c r="B72" i="4"/>
  <c r="B73" i="4"/>
  <c r="B64" i="4"/>
  <c r="B69" i="4"/>
  <c r="B61" i="4"/>
  <c r="B53" i="4"/>
  <c r="B67" i="4"/>
  <c r="B49" i="4"/>
  <c r="B81" i="4"/>
  <c r="B23" i="4"/>
  <c r="B48" i="4"/>
  <c r="B70" i="4"/>
  <c r="B83" i="4"/>
  <c r="B28" i="4"/>
  <c r="B12" i="4"/>
  <c r="B77" i="4"/>
  <c r="B9" i="4"/>
  <c r="B54" i="4"/>
  <c r="B30" i="4"/>
  <c r="B39" i="4"/>
  <c r="B29" i="4"/>
  <c r="B26" i="4"/>
  <c r="B8" i="4"/>
  <c r="B57" i="4"/>
  <c r="B4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D133" i="29" l="1"/>
  <c r="E143" i="29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F3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16" i="29"/>
  <c r="H4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K134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<sst xmlns="http://schemas.openxmlformats.org/spreadsheetml/2006/main" count="18216" uniqueCount="4947">
  <si>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</si>
  <si>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</si>
  <si>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</si>
  <si>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</si>
  <si>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</si>
  <si>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</si>
  <si>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</si>
  <si>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</si>
  <si>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</si>
  <si>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</si>
  <si>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</si>
  <si>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</si>
  <si>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</si>
  <si>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</si>
  <si>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</si>
  <si>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</si>
  <si>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</si>
  <si>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</si>
  <si>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</si>
  <si>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</si>
  <si>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</si>
  <si>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</si>
  <si>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</si>
  <si>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</si>
  <si>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</si>
  <si>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</si>
  <si>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</si>
  <si>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</si>
  <si>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</si>
  <si>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</si>
  <si>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</si>
  <si>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</si>
  <si>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</si>
  <si>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</si>
  <si>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</si>
  <si>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</si>
  <si>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</si>
  <si>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</si>
  <si>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</si>
  <si>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</si>
  <si>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</si>
  <si>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</si>
  <si>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</si>
  <si>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</si>
  <si>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</si>
  <si>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</si>
  <si>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</si>
  <si>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</si>
  <si>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</si>
  <si>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</si>
  <si>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</si>
  <si>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</si>
  <si>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</si>
  <si>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</si>
  <si>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</si>
  <si>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</si>
  <si>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</si>
  <si>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</si>
  <si>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</si>
  <si>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</si>
  <si>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</si>
  <si>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</si>
  <si>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</si>
  <si>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</si>
  <si>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</si>
  <si>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</si>
  <si>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</si>
  <si>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</si>
  <si>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</si>
  <si>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</si>
  <si>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</si>
  <si>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</si>
  <si>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</si>
  <si>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</si>
  <si>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</si>
  <si>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</si>
  <si>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</si>
  <si>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</si>
  <si>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</si>
  <si>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</si>
  <si>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</si>
  <si>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</si>
  <si>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</si>
  <si>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</si>
  <si>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</si>
  <si>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</si>
  <si>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</si>
  <si>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</si>
  <si>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</si>
  <si>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</si>
  <si>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</si>
  <si>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</si>
  <si>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</si>
  <si>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</si>
  <si>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</si>
  <si>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</si>
  <si>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</si>
  <si>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</si>
  <si>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</si>
  <si>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</si>
  <si>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</si>
  <si>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</si>
  <si>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</si>
  <si>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</si>
  <si>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</si>
  <si>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</si>
  <si>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</si>
  <si>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</si>
  <si>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</si>
  <si>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</si>
  <si>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</si>
  <si>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</si>
  <si>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</si>
  <si>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</si>
  <si>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</si>
  <si>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</si>
  <si>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</si>
  <si>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</si>
  <si>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</si>
  <si>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</si>
  <si>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</si>
  <si>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</si>
  <si>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</si>
  <si>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</si>
  <si>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</si>
  <si>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</si>
  <si>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</si>
  <si>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</si>
  <si>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</si>
  <si>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</si>
  <si>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</si>
  <si>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</si>
  <si>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</si>
  <si>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</si>
  <si>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</si>
  <si>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</si>
  <si>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</si>
  <si>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</si>
  <si>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</si>
  <si>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</si>
  <si>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</si>
  <si>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</si>
  <si>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</si>
  <si>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</si>
  <si>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</si>
  <si>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</si>
  <si>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</si>
  <si>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</si>
  <si>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</si>
  <si>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</si>
  <si>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</si>
  <si>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</si>
  <si>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</si>
  <si>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</si>
  <si>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</si>
  <si>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</si>
  <si>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</si>
  <si>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</si>
  <si>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</si>
  <si>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</si>
  <si>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</si>
  <si>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</si>
  <si>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</si>
  <si>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</si>
  <si>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</si>
  <si>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</si>
  <si>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</si>
  <si>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</si>
  <si>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</si>
  <si>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</si>
  <si>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</si>
  <si>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</si>
  <si>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</si>
  <si>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</si>
  <si>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</si>
  <si>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</si>
  <si>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</si>
  <si>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</si>
  <si>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</si>
  <si>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</si>
  <si>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</si>
  <si>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</si>
  <si>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</si>
  <si>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</si>
  <si>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</si>
  <si>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</si>
  <si>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</si>
  <si>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</si>
  <si>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</si>
  <si>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</si>
  <si>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</si>
  <si>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</si>
  <si>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</si>
  <si>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</si>
  <si>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</si>
  <si>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</si>
  <si>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</si>
  <si>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</si>
  <si>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</si>
  <si>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</si>
  <si>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</si>
  <si>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</si>
  <si>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</si>
  <si>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</si>
  <si>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</si>
  <si>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</si>
  <si>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</si>
  <si>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</si>
  <si>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</si>
  <si>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</si>
  <si>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</si>
  <si>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</si>
  <si>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</si>
  <si>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</si>
  <si>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</si>
  <si>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</si>
  <si>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</si>
  <si>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</si>
  <si>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RO</t>
  </si>
  <si>
    <t>Romania</t>
  </si>
  <si>
    <t>RO - Residential sector summary</t>
  </si>
  <si>
    <t>Macro.Meuro2015.RO.ConsumptionExpenditure</t>
  </si>
  <si>
    <t>Macro.number.RO.Population</t>
  </si>
  <si>
    <t>NUM.number.RO.Res.HH</t>
  </si>
  <si>
    <t>SurfaceArea.ksqm.RO.Res.HH</t>
  </si>
  <si>
    <t>NUM.number.RO.Res.HHnew</t>
  </si>
  <si>
    <t>SurfaceArea.ksqm.RO.Res.HHnew</t>
  </si>
  <si>
    <t>HDD.Celsius.RO.Actual</t>
  </si>
  <si>
    <t>HDD.Celsius.RO.Mean</t>
  </si>
  <si>
    <t>HDD.ratio.RO.Relative</t>
  </si>
  <si>
    <t>FEC.ktoe.RO.ES.Res</t>
  </si>
  <si>
    <t>FEC.ktoe.RO.ES.Res.Solids</t>
  </si>
  <si>
    <t>FEC.ktoe.RO.ES.Res.LPG</t>
  </si>
  <si>
    <t>FEC.ktoe.RO.ES.Res.Oil</t>
  </si>
  <si>
    <t>FEC.ktoe.RO.ES.Res.NG</t>
  </si>
  <si>
    <t>FEC.ktoe.RO.ES.Res.Biomass_Waste</t>
  </si>
  <si>
    <t>FEC.ktoe.RO.ES.Res.Biogas</t>
  </si>
  <si>
    <t>FEC.ktoe.RO.ES.Res.LiqBio</t>
  </si>
  <si>
    <t>FEC.ktoe.RO.ES.Res.Solar</t>
  </si>
  <si>
    <t>FEC.ktoe.RO.ES.Res.Geo</t>
  </si>
  <si>
    <t>FEC.ktoe.RO.ES.Res.Ambient</t>
  </si>
  <si>
    <t>FEC.ktoe.RO.ES.Res.Steam_Distr</t>
  </si>
  <si>
    <t>FEC.ktoe.RO.ES.Res.Elec</t>
  </si>
  <si>
    <t>FEC.ktoe.RO.Res.HH</t>
  </si>
  <si>
    <t>FEC.ktoe.RO.Res.HH.Thermal</t>
  </si>
  <si>
    <t>FEC.ktoe.RO.Res.HH.Thermal.SH</t>
  </si>
  <si>
    <t>FEC.ktoe.RO.Res.HH.Thermal.SC</t>
  </si>
  <si>
    <t>FEC.ktoe.RO.Res.HH.Thermal.WH</t>
  </si>
  <si>
    <t>FEC.ktoe.RO.Res.HH.Thermal.CO</t>
  </si>
  <si>
    <t>FEC.ktoe.RO.Res.HH.Appl</t>
  </si>
  <si>
    <t>EMI.ktCO2.RO.ES.Res</t>
  </si>
  <si>
    <t>EMI.ktCO2.RO.ES.Res.Solids</t>
  </si>
  <si>
    <t>EMI.ktCO2.RO.ES.Res.LPG</t>
  </si>
  <si>
    <t>EMI.ktCO2.RO.ES.Res.Oil</t>
  </si>
  <si>
    <t>EMI.ktCO2.RO.ES.Res.NG</t>
  </si>
  <si>
    <t>EMI.ktCO2.RO.ES.Res.Biomass_Waste</t>
  </si>
  <si>
    <t>EMI.ktCO2.RO.ES.Res.Biogas</t>
  </si>
  <si>
    <t>EMI.ktCO2.RO.ES.Res.LiqBio</t>
  </si>
  <si>
    <t>EMI.ktCO2.RO.ES.Res.Solar</t>
  </si>
  <si>
    <t>EMI.ktCO2.RO.ES.Res.Geo</t>
  </si>
  <si>
    <t>EMI.ktCO2.RO.ES.Res.Ambient</t>
  </si>
  <si>
    <t>EMI.ktCO2.RO.ES.Res.Steam_Distr</t>
  </si>
  <si>
    <t>EMI.ktCO2.RO.ES.Res.Elec</t>
  </si>
  <si>
    <t>EMI.ktCO2.RO.Res.HH</t>
  </si>
  <si>
    <t>EMI.ktCO2.RO.Res.HH.Thermal</t>
  </si>
  <si>
    <t>EMI.ktCO2.RO.Res.HH.Thermal.SH</t>
  </si>
  <si>
    <t>EMI.ktCO2.RO.Res.HH.Thermal.SC</t>
  </si>
  <si>
    <t>EMI.ktCO2.RO.Res.HH.Thermal.WH</t>
  </si>
  <si>
    <t>EMI.ktCO2.RO.Res.HH.Thermal.CO</t>
  </si>
  <si>
    <t>EMI.ktCO2.RO.Res.HH.Appl</t>
  </si>
  <si>
    <t>FEC_per_household.kWh.RO.Res.HH</t>
  </si>
  <si>
    <t>FEC_per_household.kWh.RO.Res.HH.Thermal</t>
  </si>
  <si>
    <t>FEC_per_household.kWh.RO.Res.HH.Thermal.SH</t>
  </si>
  <si>
    <t>FEC_per_household.kWh.RO.Res.HH.Thermal.SC</t>
  </si>
  <si>
    <t>FEC_per_household.kWh.RO.Res.HH.Thermal.WH</t>
  </si>
  <si>
    <t>FEC_per_household.kWh.RO.Res.HH.Thermal.CO</t>
  </si>
  <si>
    <t>FEC_per_household.kWh.RO.Res.HH.Appl</t>
  </si>
  <si>
    <t>TES_per_household.kWh.RO.Res.HH.Thermal</t>
  </si>
  <si>
    <t>TES_per_household.kWh.RO.Res.HH.Thermal.SH</t>
  </si>
  <si>
    <t>TES_per_household.kWh.RO.Res.HH.Thermal.SC</t>
  </si>
  <si>
    <t>TES_per_household.kWh.RO.Res.HH.Thermal.WH</t>
  </si>
  <si>
    <t>TES_per_household.kWh.RO.Res.HH.Thermal.CO</t>
  </si>
  <si>
    <t>EMI_per_household.kgCO2.RO.Res.HH</t>
  </si>
  <si>
    <t>EMI_per_household.kgCO2.RO.Res.HH.Thermal</t>
  </si>
  <si>
    <t>EMI_per_household.kgCO2.RO.Res.HH.Thermal.SH</t>
  </si>
  <si>
    <t>EMI_per_household.kgCO2.RO.Res.HH.Thermal.SC</t>
  </si>
  <si>
    <t>EMI_per_household.kgCO2.RO.Res.HH.Thermal.WH</t>
  </si>
  <si>
    <t>EMI_per_household.kgCO2.RO.Res.HH.Thermal.CO</t>
  </si>
  <si>
    <t>EMI_per_household.kgCO2.RO.Res.HH.Appl</t>
  </si>
  <si>
    <t>Eff.ratio.RO.Res.HH.Thermal</t>
  </si>
  <si>
    <t>Eff.ratio.RO.Res.HH.Thermal.SH</t>
  </si>
  <si>
    <t>Eff.ratio.RO.Res.HH.Thermal.SC</t>
  </si>
  <si>
    <t>Eff.ratio.RO.Res.HH.Thermal.WH</t>
  </si>
  <si>
    <t>Eff.ratio.RO.Res.HH.Thermal.CO</t>
  </si>
  <si>
    <t>FEC_per_sqm.kWh.RO.Res.HH</t>
  </si>
  <si>
    <t>FEC_per_sqm.kWh.RO.Res.HH.Thermal</t>
  </si>
  <si>
    <t>FEC_per_sqm.kWh.RO.Res.HH.Thermal.SH</t>
  </si>
  <si>
    <t>FEC_per_sqm.kWh.RO.Res.HH.Thermal.SC</t>
  </si>
  <si>
    <t>FEC_per_sqm.kWh.RO.Res.HH.Thermal.WH</t>
  </si>
  <si>
    <t>FEC_per_sqm.kWh.RO.Res.HH.Thermal.CO</t>
  </si>
  <si>
    <t>FEC_per_sqm.kWh.RO.Res.HH.Appl</t>
  </si>
  <si>
    <t>TES_per_sqm.kWh.RO.Res.HH.Thermal</t>
  </si>
  <si>
    <t>TES_per_sqm.kWh.RO.Res.HH.Thermal.SH</t>
  </si>
  <si>
    <t>TES_per_sqm.kWh.RO.Res.HH.Thermal.SC</t>
  </si>
  <si>
    <t>TES_per_sqm.kWh.RO.Res.HH.Thermal.WH</t>
  </si>
  <si>
    <t>TES_per_sqm.kWh.RO.Res.HH.Thermal.CO</t>
  </si>
  <si>
    <t>EMI_per_sqm.kgCO2.RO.Res.HH</t>
  </si>
  <si>
    <t>EMI_per_sqm.kgCO2.RO.Res.HH.Thermal</t>
  </si>
  <si>
    <t>EMI_per_sqm.kgCO2.RO.Res.HH.Thermal.SH</t>
  </si>
  <si>
    <t>EMI_per_sqm.kgCO2.RO.Res.HH.Thermal.SC</t>
  </si>
  <si>
    <t>EMI_per_sqm.kgCO2.RO.Res.HH.Thermal.WH</t>
  </si>
  <si>
    <t>EMI_per_sqm.kgCO2.RO.Res.HH.Thermal.CO</t>
  </si>
  <si>
    <t>EMI_per_sqm.kgCO2.RO.Res.HH.Appl</t>
  </si>
  <si>
    <t>FEC_per_capita.kWh.RO.Res.HH</t>
  </si>
  <si>
    <t>FEC_per_capita.kWh.RO.Res.HH.Thermal</t>
  </si>
  <si>
    <t>FEC_per_capita.kWh.RO.Res.HH.Thermal.SH</t>
  </si>
  <si>
    <t>FEC_per_capita.kWh.RO.Res.HH.Thermal.SC</t>
  </si>
  <si>
    <t>FEC_per_capita.kWh.RO.Res.HH.Thermal.WH</t>
  </si>
  <si>
    <t>FEC_per_capita.kWh.RO.Res.HH.Thermal.CO</t>
  </si>
  <si>
    <t>FEC_per_capita.kWh.RO.Res.HH.Appl</t>
  </si>
  <si>
    <t>TES_per_capita.kWh.RO.Res.HH.Thermal</t>
  </si>
  <si>
    <t>TES_per_capita.kWh.RO.Res.HH.Thermal.SH</t>
  </si>
  <si>
    <t>TES_per_capita.kWh.RO.Res.HH.Thermal.SC</t>
  </si>
  <si>
    <t>TES_per_capita.kWh.RO.Res.HH.Thermal.WH</t>
  </si>
  <si>
    <t>TES_per_capita.kWh.RO.Res.HH.Thermal.CO</t>
  </si>
  <si>
    <t>EMI_per_capita.kgCO2.RO.Res.HH</t>
  </si>
  <si>
    <t>EMI_per_capita.kgCO2.RO.Res.HH.Thermal</t>
  </si>
  <si>
    <t>EMI_per_capita.kgCO2.RO.Res.HH.Thermal.SH</t>
  </si>
  <si>
    <t>EMI_per_capita.kgCO2.RO.Res.HH.Thermal.SC</t>
  </si>
  <si>
    <t>EMI_per_capita.kgCO2.RO.Res.HH.Thermal.WH</t>
  </si>
  <si>
    <t>EMI_per_capita.kgCO2.RO.Res.HH.Thermal.CO</t>
  </si>
  <si>
    <t>EMI_per_capita.kgCO2.RO.Res.HH.Appl</t>
  </si>
  <si>
    <t>RO - Number of households</t>
  </si>
  <si>
    <t>NUM.number.RO.Res.HH.Thermal</t>
  </si>
  <si>
    <t>NUM.number.RO.Res.HH.Thermal.SH</t>
  </si>
  <si>
    <t>NUM.number.RO.Res.HH.Thermal.SH.Solids</t>
  </si>
  <si>
    <t>NUM.number.RO.Res.HH.Thermal.SH.LPG</t>
  </si>
  <si>
    <t>NUM.number.RO.Res.HH.Thermal.SH.Oil</t>
  </si>
  <si>
    <t>NUM.number.RO.Res.HH.Thermal.SH.Gas</t>
  </si>
  <si>
    <t>NUM.number.RO.Res.HH.Thermal.SH.Biomass</t>
  </si>
  <si>
    <t>NUM.number.RO.Res.HH.Thermal.SH.Geo</t>
  </si>
  <si>
    <t>NUM.number.RO.Res.HH.Thermal.SH.DistrHeat</t>
  </si>
  <si>
    <t>NUM.number.RO.Res.HH.Thermal.SH.AdvElc</t>
  </si>
  <si>
    <t>NUM.number.RO.Res.HH.Thermal.SH.ConvElc</t>
  </si>
  <si>
    <t>NUM.number.RO.Res.HH.Thermal.SC</t>
  </si>
  <si>
    <t>NUM.number.RO.Res.HH.Thermal.SC.AC</t>
  </si>
  <si>
    <t>NUM.number.RO.Res.HH.Thermal.WH</t>
  </si>
  <si>
    <t>NUM.number.RO.Res.HH.Thermal.WH.Solids</t>
  </si>
  <si>
    <t>NUM.number.RO.Res.HH.Thermal.WH.LPG</t>
  </si>
  <si>
    <t>NUM.number.RO.Res.HH.Thermal.WH.Oil</t>
  </si>
  <si>
    <t>NUM.number.RO.Res.HH.Thermal.WH.Gas</t>
  </si>
  <si>
    <t>NUM.number.RO.Res.HH.Thermal.WH.Biomass</t>
  </si>
  <si>
    <t>NUM.number.RO.Res.HH.Thermal.WH.Geo</t>
  </si>
  <si>
    <t>NUM.number.RO.Res.HH.Thermal.WH.DistrHeat</t>
  </si>
  <si>
    <t>NUM.number.RO.Res.HH.Thermal.WH.Elc</t>
  </si>
  <si>
    <t>NUM.number.RO.Res.HH.Thermal.WH.Solar</t>
  </si>
  <si>
    <t>NUM.number.RO.Res.HH.Thermal.CO</t>
  </si>
  <si>
    <t>NUM.number.RO.Res.HH.Thermal.CO.Solids</t>
  </si>
  <si>
    <t>NUM.number.RO.Res.HH.Thermal.CO.LPG</t>
  </si>
  <si>
    <t>NUM.number.RO.Res.HH.Thermal.CO.Gas</t>
  </si>
  <si>
    <t>NUM.number.RO.Res.HH.Thermal.CO.Biomass</t>
  </si>
  <si>
    <t>NUM.number.RO.Res.HH.Thermal.CO.Elc</t>
  </si>
  <si>
    <t>RO - Final energy consumption</t>
  </si>
  <si>
    <t>FEC.ktoe.RO.Res.HH.Thermal.SH.Solids.Solids</t>
  </si>
  <si>
    <t>FEC.ktoe.RO.Res.HH.Thermal.SH.LPG.LPG</t>
  </si>
  <si>
    <t>FEC.ktoe.RO.Res.HH.Thermal.SH.Oil.Oil_LiqBio</t>
  </si>
  <si>
    <t>FEC.ktoe.RO.Res.HH.Thermal.SH.Gas.NG_Biogas</t>
  </si>
  <si>
    <t>FEC.ktoe.RO.Res.HH.Thermal.SH.Biomass.Biomass_Waste</t>
  </si>
  <si>
    <t>FEC.ktoe.RO.Res.HH.Thermal.SH.Geo.Geo</t>
  </si>
  <si>
    <t>FEC.ktoe.RO.Res.HH.Thermal.SH.DistrHeat.Steam_Distr</t>
  </si>
  <si>
    <t>FEC.ktoe.RO.Res.HH.Thermal.SH.AdvElc.Elec</t>
  </si>
  <si>
    <t>FEC.ktoe.RO.Res.HH.Thermal.SH.ConvElc.Elec</t>
  </si>
  <si>
    <t>FEC.ktoe.RO.Res.HH.Thermal.SH.TotalCirculation.Elec</t>
  </si>
  <si>
    <t>FEC.ktoe.RO.Res.HH.Thermal.SC.AC.Elec</t>
  </si>
  <si>
    <t>FEC.ktoe.RO.Res.HH.Thermal.WH.Solids.Solids</t>
  </si>
  <si>
    <t>FEC.ktoe.RO.Res.HH.Thermal.WH.LPG.LPG</t>
  </si>
  <si>
    <t>FEC.ktoe.RO.Res.HH.Thermal.WH.Oil.Oil_LiqBio</t>
  </si>
  <si>
    <t>FEC.ktoe.RO.Res.HH.Thermal.WH.Gas.NG_Biogas</t>
  </si>
  <si>
    <t>FEC.ktoe.RO.Res.HH.Thermal.WH.Biomass.Biomass_Waste</t>
  </si>
  <si>
    <t>FEC.ktoe.RO.Res.HH.Thermal.WH.Geo.Geo</t>
  </si>
  <si>
    <t>FEC.ktoe.RO.Res.HH.Thermal.WH.DistrHeat.Steam_Distr</t>
  </si>
  <si>
    <t>FEC.ktoe.RO.Res.HH.Thermal.WH.Elc.Elec</t>
  </si>
  <si>
    <t>FEC.ktoe.RO.Res.HH.Thermal.WH.TotalSolar.Solar</t>
  </si>
  <si>
    <t>FEC.ktoe.RO.Res.HH.Thermal.CO.Solids.Solids</t>
  </si>
  <si>
    <t>FEC.ktoe.RO.Res.HH.Thermal.CO.LPG.LPG</t>
  </si>
  <si>
    <t>FEC.ktoe.RO.Res.HH.Thermal.CO.Gas.NG_Biogas</t>
  </si>
  <si>
    <t>FEC.ktoe.RO.Res.HH.Thermal.CO.Biomass.Biomass_Waste</t>
  </si>
  <si>
    <t>FEC.ktoe.RO.Res.HH.Thermal.CO.Elc.Elec</t>
  </si>
  <si>
    <t>RO - Thermal energy service</t>
  </si>
  <si>
    <t>TES.ktoe.RO.Res.HH.Thermal</t>
  </si>
  <si>
    <t>TES.ktoe.RO.Res.HH.Thermal.SH</t>
  </si>
  <si>
    <t>TES.ktoe.RO.Res.HH.Thermal.SH.Solids.Solids</t>
  </si>
  <si>
    <t>TES.ktoe.RO.Res.HH.Thermal.SH.LPG.LPG</t>
  </si>
  <si>
    <t>TES.ktoe.RO.Res.HH.Thermal.SH.Oil.Oil_LiqBio</t>
  </si>
  <si>
    <t>TES.ktoe.RO.Res.HH.Thermal.SH.Gas.NG_Biogas</t>
  </si>
  <si>
    <t>TES.ktoe.RO.Res.HH.Thermal.SH.Biomass.Biomass_Waste</t>
  </si>
  <si>
    <t>TES.ktoe.RO.Res.HH.Thermal.SH.Geo.Geo</t>
  </si>
  <si>
    <t>TES.ktoe.RO.Res.HH.Thermal.SH.DistrHeat.Steam_Distr</t>
  </si>
  <si>
    <t>TES.ktoe.RO.Res.HH.Thermal.SH.AdvElc.Elec</t>
  </si>
  <si>
    <t>TES.ktoe.RO.Res.HH.Thermal.SH.ConvElc.Elec</t>
  </si>
  <si>
    <t>TES.ktoe.RO.Res.HH.Thermal.SH.TotalCirculation.Elec</t>
  </si>
  <si>
    <t>TES.ktoe.RO.Res.HH.Thermal.SC</t>
  </si>
  <si>
    <t>TES.ktoe.RO.Res.HH.Thermal.SC.AC.Elec</t>
  </si>
  <si>
    <t>TES.ktoe.RO.Res.HH.Thermal.WH</t>
  </si>
  <si>
    <t>TES.ktoe.RO.Res.HH.Thermal.WH.Solids.Solids</t>
  </si>
  <si>
    <t>TES.ktoe.RO.Res.HH.Thermal.WH.LPG.LPG</t>
  </si>
  <si>
    <t>TES.ktoe.RO.Res.HH.Thermal.WH.Oil.Oil_LiqBio</t>
  </si>
  <si>
    <t>TES.ktoe.RO.Res.HH.Thermal.WH.Gas.NG_Biogas</t>
  </si>
  <si>
    <t>TES.ktoe.RO.Res.HH.Thermal.WH.Biomass.Biomass_Waste</t>
  </si>
  <si>
    <t>TES.ktoe.RO.Res.HH.Thermal.WH.Geo.Geo</t>
  </si>
  <si>
    <t>TES.ktoe.RO.Res.HH.Thermal.WH.DistrHeat.Steam_Distr</t>
  </si>
  <si>
    <t>TES.ktoe.RO.Res.HH.Thermal.WH.Elc.Elec</t>
  </si>
  <si>
    <t>TES.ktoe.RO.Res.HH.Thermal.WH.TotalSolar.Solar</t>
  </si>
  <si>
    <t>TES.ktoe.RO.Res.HH.Thermal.CO</t>
  </si>
  <si>
    <t>TES.ktoe.RO.Res.HH.Thermal.CO.Solids.Solids</t>
  </si>
  <si>
    <t>TES.ktoe.RO.Res.HH.Thermal.CO.LPG.LPG</t>
  </si>
  <si>
    <t>TES.ktoe.RO.Res.HH.Thermal.CO.Gas.NG_Biogas</t>
  </si>
  <si>
    <t>TES.ktoe.RO.Res.HH.Thermal.CO.Biomass.Biomass_Waste</t>
  </si>
  <si>
    <t>TES.ktoe.RO.Res.HH.Thermal.CO.Elc.Elec</t>
  </si>
  <si>
    <t>RO - System efficiency indicator of total stock</t>
  </si>
  <si>
    <t>Eff.ratio.RO.Res.HH.Thermal.SH.Solids.Solids</t>
  </si>
  <si>
    <t>Eff.ratio.RO.Res.HH.Thermal.SH.LPG.LPG</t>
  </si>
  <si>
    <t>Eff.ratio.RO.Res.HH.Thermal.SH.Oil.Oil_LiqBio</t>
  </si>
  <si>
    <t>Eff.ratio.RO.Res.HH.Thermal.SH.Gas.NG_Biogas</t>
  </si>
  <si>
    <t>Eff.ratio.RO.Res.HH.Thermal.SH.Biomass.Biomass_Waste</t>
  </si>
  <si>
    <t>Eff.ratio.RO.Res.HH.Thermal.SH.Geo.Geo</t>
  </si>
  <si>
    <t>Eff.ratio.RO.Res.HH.Thermal.SH.DistrHeat.Steam_Distr</t>
  </si>
  <si>
    <t>Eff.ratio.RO.Res.HH.Thermal.SH.AdvElc.Elec</t>
  </si>
  <si>
    <t>Eff.ratio.RO.Res.HH.Thermal.SH.ConvElc.Elec</t>
  </si>
  <si>
    <t>Eff.ratio.RO.Res.HH.Thermal.SH.TotalCirculation.Elec</t>
  </si>
  <si>
    <t>Eff.ratio.RO.Res.HH.Thermal.SC.AC.Elec</t>
  </si>
  <si>
    <t>Eff.ratio.RO.Res.HH.Thermal.WH.Solids.Solids</t>
  </si>
  <si>
    <t>Eff.ratio.RO.Res.HH.Thermal.WH.LPG.LPG</t>
  </si>
  <si>
    <t>Eff.ratio.RO.Res.HH.Thermal.WH.Oil.Oil_LiqBio</t>
  </si>
  <si>
    <t>Eff.ratio.RO.Res.HH.Thermal.WH.Gas.NG_Biogas</t>
  </si>
  <si>
    <t>Eff.ratio.RO.Res.HH.Thermal.WH.Biomass.Biomass_Waste</t>
  </si>
  <si>
    <t>Eff.ratio.RO.Res.HH.Thermal.WH.Geo.Geo</t>
  </si>
  <si>
    <t>Eff.ratio.RO.Res.HH.Thermal.WH.DistrHeat.Steam_Distr</t>
  </si>
  <si>
    <t>Eff.ratio.RO.Res.HH.Thermal.WH.Elc.Elec</t>
  </si>
  <si>
    <t>Eff.ratio.RO.Res.HH.Thermal.WH.TotalSolar.Solar</t>
  </si>
  <si>
    <t>Eff.ratio.RO.Res.HH.Thermal.CO.Solids.Solids</t>
  </si>
  <si>
    <t>Eff.ratio.RO.Res.HH.Thermal.CO.LPG.LPG</t>
  </si>
  <si>
    <t>Eff.ratio.RO.Res.HH.Thermal.CO.Gas.NG_Biogas</t>
  </si>
  <si>
    <t>Eff.ratio.RO.Res.HH.Thermal.CO.Biomass.Biomass_Waste</t>
  </si>
  <si>
    <t>Eff.ratio.RO.Res.HH.Thermal.CO.Elc.Elec</t>
  </si>
  <si>
    <t>RO - CO2 emissions</t>
  </si>
  <si>
    <t>EMI.ktCO2.RO.Res.HH.Thermal.SH.Solids.Solids</t>
  </si>
  <si>
    <t>EMI.ktCO2.RO.Res.HH.Thermal.SH.LPG.LPG</t>
  </si>
  <si>
    <t>EMI.ktCO2.RO.Res.HH.Thermal.SH.Oil.Oil_LiqBio</t>
  </si>
  <si>
    <t>EMI.ktCO2.RO.Res.HH.Thermal.SH.Gas.NG_Biogas</t>
  </si>
  <si>
    <t>EMI.ktCO2.RO.Res.HH.Thermal.SH.Biomass.Biomass_Waste</t>
  </si>
  <si>
    <t>EMI.ktCO2.RO.Res.HH.Thermal.SH.Geo.Geo</t>
  </si>
  <si>
    <t>EMI.ktCO2.RO.Res.HH.Thermal.SH.DistrHeat.Steam_Distr</t>
  </si>
  <si>
    <t>EMI.ktCO2.RO.Res.HH.Thermal.SH.AdvElc.Elec</t>
  </si>
  <si>
    <t>EMI.ktCO2.RO.Res.HH.Thermal.SH.ConvElc.Elec</t>
  </si>
  <si>
    <t>EMI.ktCO2.RO.Res.HH.Thermal.SH.TotalCirculation.Elec</t>
  </si>
  <si>
    <t>EMI.ktCO2.RO.Res.HH.Thermal.SC.AC.Elec</t>
  </si>
  <si>
    <t>EMI.ktCO2.RO.Res.HH.Thermal.WH.Solids.Solids</t>
  </si>
  <si>
    <t>EMI.ktCO2.RO.Res.HH.Thermal.WH.LPG.LPG</t>
  </si>
  <si>
    <t>EMI.ktCO2.RO.Res.HH.Thermal.WH.Oil.Oil_LiqBio</t>
  </si>
  <si>
    <t>EMI.ktCO2.RO.Res.HH.Thermal.WH.Gas.NG_Biogas</t>
  </si>
  <si>
    <t>EMI.ktCO2.RO.Res.HH.Thermal.WH.Biomass.Biomass_Waste</t>
  </si>
  <si>
    <t>EMI.ktCO2.RO.Res.HH.Thermal.WH.Geo.Geo</t>
  </si>
  <si>
    <t>EMI.ktCO2.RO.Res.HH.Thermal.WH.DistrHeat.Steam_Distr</t>
  </si>
  <si>
    <t>EMI.ktCO2.RO.Res.HH.Thermal.WH.Elc.Elec</t>
  </si>
  <si>
    <t>EMI.ktCO2.RO.Res.HH.Thermal.WH.TotalSolar.Solar</t>
  </si>
  <si>
    <t>EMI.ktCO2.RO.Res.HH.Thermal.CO.Solids.Solids</t>
  </si>
  <si>
    <t>EMI.ktCO2.RO.Res.HH.Thermal.CO.LPG.LPG</t>
  </si>
  <si>
    <t>EMI.ktCO2.RO.Res.HH.Thermal.CO.Gas.NG_Biogas</t>
  </si>
  <si>
    <t>EMI.ktCO2.RO.Res.HH.Thermal.CO.Biomass.Biomass_Waste</t>
  </si>
  <si>
    <t>EMI.ktCO2.RO.Res.HH.Thermal.CO.Elc.Elec</t>
  </si>
  <si>
    <t>RO - Final energy consumption per household</t>
  </si>
  <si>
    <t>FEC_per_household.kWh.RO.Res.HH.Thermal.SH.Solids.Solids</t>
  </si>
  <si>
    <t>FEC_per_household.kWh.RO.Res.HH.Thermal.SH.LPG.LPG</t>
  </si>
  <si>
    <t>FEC_per_household.kWh.RO.Res.HH.Thermal.SH.Oil.Oil_LiqBio</t>
  </si>
  <si>
    <t>FEC_per_household.kWh.RO.Res.HH.Thermal.SH.Gas.NG_Biogas</t>
  </si>
  <si>
    <t>FEC_per_household.kWh.RO.Res.HH.Thermal.SH.Biomass.Biomass_Waste</t>
  </si>
  <si>
    <t>FEC_per_household.kWh.RO.Res.HH.Thermal.SH.Geo.Geo</t>
  </si>
  <si>
    <t>FEC_per_household.kWh.RO.Res.HH.Thermal.SH.DistrHeat.Steam_Distr</t>
  </si>
  <si>
    <t>FEC_per_household.kWh.RO.Res.HH.Thermal.SH.AdvElc.Elec</t>
  </si>
  <si>
    <t>FEC_per_household.kWh.RO.Res.HH.Thermal.SH.ConvElc.Elec</t>
  </si>
  <si>
    <t>FEC_per_household.kWh.RO.Res.HH.Thermal.SH.TotalCirculation.Elec</t>
  </si>
  <si>
    <t>FEC_per_household.kWh.RO.Res.HH.Thermal.SC.AC.Elec</t>
  </si>
  <si>
    <t>FEC_per_household.kWh.RO.Res.HH.Thermal.WH.Solids.Solids</t>
  </si>
  <si>
    <t>FEC_per_household.kWh.RO.Res.HH.Thermal.WH.LPG.LPG</t>
  </si>
  <si>
    <t>FEC_per_household.kWh.RO.Res.HH.Thermal.WH.Oil.Oil_LiqBio</t>
  </si>
  <si>
    <t>FEC_per_household.kWh.RO.Res.HH.Thermal.WH.Gas.NG_Biogas</t>
  </si>
  <si>
    <t>FEC_per_household.kWh.RO.Res.HH.Thermal.WH.Biomass.Biomass_Waste</t>
  </si>
  <si>
    <t>FEC_per_household.kWh.RO.Res.HH.Thermal.WH.Geo.Geo</t>
  </si>
  <si>
    <t>FEC_per_household.kWh.RO.Res.HH.Thermal.WH.DistrHeat.Steam_Distr</t>
  </si>
  <si>
    <t>FEC_per_household.kWh.RO.Res.HH.Thermal.WH.Elc.Elec</t>
  </si>
  <si>
    <t>FEC_per_household.kWh.RO.Res.HH.Thermal.WH.TotalSolar.Solar</t>
  </si>
  <si>
    <t>FEC_per_household.kWh.RO.Res.HH.Thermal.CO.Solids.Solids</t>
  </si>
  <si>
    <t>FEC_per_household.kWh.RO.Res.HH.Thermal.CO.LPG.LPG</t>
  </si>
  <si>
    <t>FEC_per_household.kWh.RO.Res.HH.Thermal.CO.Gas.NG_Biogas</t>
  </si>
  <si>
    <t>FEC_per_household.kWh.RO.Res.HH.Thermal.CO.Biomass.Biomass_Waste</t>
  </si>
  <si>
    <t>FEC_per_household.kWh.RO.Res.HH.Thermal.CO.Elc.Elec</t>
  </si>
  <si>
    <t>RO - Thermal energy service per household</t>
  </si>
  <si>
    <t>TES_per_household.kWh.RO.Res.HH.Thermal.SH.Solids.Solids</t>
  </si>
  <si>
    <t>TES_per_household.kWh.RO.Res.HH.Thermal.SH.LPG.LPG</t>
  </si>
  <si>
    <t>TES_per_household.kWh.RO.Res.HH.Thermal.SH.Oil.Oil_LiqBio</t>
  </si>
  <si>
    <t>TES_per_household.kWh.RO.Res.HH.Thermal.SH.Gas.NG_Biogas</t>
  </si>
  <si>
    <t>TES_per_household.kWh.RO.Res.HH.Thermal.SH.Biomass.Biomass_Waste</t>
  </si>
  <si>
    <t>TES_per_household.kWh.RO.Res.HH.Thermal.SH.Geo.Geo</t>
  </si>
  <si>
    <t>TES_per_household.kWh.RO.Res.HH.Thermal.SH.DistrHeat.Steam_Distr</t>
  </si>
  <si>
    <t>TES_per_household.kWh.RO.Res.HH.Thermal.SH.AdvElc.Elec</t>
  </si>
  <si>
    <t>TES_per_household.kWh.RO.Res.HH.Thermal.SH.ConvElc.Elec</t>
  </si>
  <si>
    <t>TES_per_household.kWh.RO.Res.HH.Thermal.SH.TotalCirculation.Elec</t>
  </si>
  <si>
    <t>TES_per_household.kWh.RO.Res.HH.Thermal.SC.AC.Elec</t>
  </si>
  <si>
    <t>TES_per_household.kWh.RO.Res.HH.Thermal.WH.Solids.Solids</t>
  </si>
  <si>
    <t>TES_per_household.kWh.RO.Res.HH.Thermal.WH.LPG.LPG</t>
  </si>
  <si>
    <t>TES_per_household.kWh.RO.Res.HH.Thermal.WH.Oil.Oil_LiqBio</t>
  </si>
  <si>
    <t>TES_per_household.kWh.RO.Res.HH.Thermal.WH.Gas.NG_Biogas</t>
  </si>
  <si>
    <t>TES_per_household.kWh.RO.Res.HH.Thermal.WH.Biomass.Biomass_Waste</t>
  </si>
  <si>
    <t>TES_per_household.kWh.RO.Res.HH.Thermal.WH.Geo.Geo</t>
  </si>
  <si>
    <t>TES_per_household.kWh.RO.Res.HH.Thermal.WH.DistrHeat.Steam_Distr</t>
  </si>
  <si>
    <t>TES_per_household.kWh.RO.Res.HH.Thermal.WH.Elc.Elec</t>
  </si>
  <si>
    <t>TES_per_household.kWh.RO.Res.HH.Thermal.WH.TotalSolar.Solar</t>
  </si>
  <si>
    <t>TES_per_household.kWh.RO.Res.HH.Thermal.CO.Solids.Solids</t>
  </si>
  <si>
    <t>TES_per_household.kWh.RO.Res.HH.Thermal.CO.LPG.LPG</t>
  </si>
  <si>
    <t>TES_per_household.kWh.RO.Res.HH.Thermal.CO.Gas.NG_Biogas</t>
  </si>
  <si>
    <t>TES_per_household.kWh.RO.Res.HH.Thermal.CO.Biomass.Biomass_Waste</t>
  </si>
  <si>
    <t>TES_per_household.kWh.RO.Res.HH.Thermal.CO.Elc.Elec</t>
  </si>
  <si>
    <t>RO - CO2 emissions per household</t>
  </si>
  <si>
    <t>EMI_per_household.kgCO2.RO.Res.HH.Thermal.SH.Solids.Solids</t>
  </si>
  <si>
    <t>EMI_per_household.kgCO2.RO.Res.HH.Thermal.SH.LPG.LPG</t>
  </si>
  <si>
    <t>EMI_per_household.kgCO2.RO.Res.HH.Thermal.SH.Oil.Oil_LiqBio</t>
  </si>
  <si>
    <t>EMI_per_household.kgCO2.RO.Res.HH.Thermal.SH.Gas.NG_Biogas</t>
  </si>
  <si>
    <t>EMI_per_household.kgCO2.RO.Res.HH.Thermal.SH.Biomass.Biomass_Waste</t>
  </si>
  <si>
    <t>EMI_per_household.kgCO2.RO.Res.HH.Thermal.SH.Geo.Geo</t>
  </si>
  <si>
    <t>EMI_per_household.kgCO2.RO.Res.HH.Thermal.SH.DistrHeat.Steam_Distr</t>
  </si>
  <si>
    <t>EMI_per_household.kgCO2.RO.Res.HH.Thermal.SH.AdvElc.Elec</t>
  </si>
  <si>
    <t>EMI_per_household.kgCO2.RO.Res.HH.Thermal.SH.ConvElc.Elec</t>
  </si>
  <si>
    <t>EMI_per_household.kgCO2.RO.Res.HH.Thermal.SH.TotalCirculation.Elec</t>
  </si>
  <si>
    <t>EMI_per_household.kgCO2.RO.Res.HH.Thermal.SC.AC.Elec</t>
  </si>
  <si>
    <t>EMI_per_household.kgCO2.RO.Res.HH.Thermal.WH.Solids.Solids</t>
  </si>
  <si>
    <t>EMI_per_household.kgCO2.RO.Res.HH.Thermal.WH.LPG.LPG</t>
  </si>
  <si>
    <t>EMI_per_household.kgCO2.RO.Res.HH.Thermal.WH.Oil.Oil_LiqBio</t>
  </si>
  <si>
    <t>EMI_per_household.kgCO2.RO.Res.HH.Thermal.WH.Gas.NG_Biogas</t>
  </si>
  <si>
    <t>EMI_per_household.kgCO2.RO.Res.HH.Thermal.WH.Biomass.Biomass_Waste</t>
  </si>
  <si>
    <t>EMI_per_household.kgCO2.RO.Res.HH.Thermal.WH.Geo.Geo</t>
  </si>
  <si>
    <t>EMI_per_household.kgCO2.RO.Res.HH.Thermal.WH.DistrHeat.Steam_Distr</t>
  </si>
  <si>
    <t>EMI_per_household.kgCO2.RO.Res.HH.Thermal.WH.Elc.Elec</t>
  </si>
  <si>
    <t>EMI_per_household.kgCO2.RO.Res.HH.Thermal.WH.TotalSolar.Solar</t>
  </si>
  <si>
    <t>EMI_per_household.kgCO2.RO.Res.HH.Thermal.CO.Solids.Solids</t>
  </si>
  <si>
    <t>EMI_per_household.kgCO2.RO.Res.HH.Thermal.CO.LPG.LPG</t>
  </si>
  <si>
    <t>EMI_per_household.kgCO2.RO.Res.HH.Thermal.CO.Gas.NG_Biogas</t>
  </si>
  <si>
    <t>EMI_per_household.kgCO2.RO.Res.HH.Thermal.CO.Biomass.Biomass_Waste</t>
  </si>
  <si>
    <t>EMI_per_household.kgCO2.RO.Res.HH.Thermal.CO.Elc.Elec</t>
  </si>
  <si>
    <t>RO - Final energy consumption per surface area</t>
  </si>
  <si>
    <t>FEC_per_sqm.kWh.RO.Res.HH.Thermal.SH.Solids.Solids</t>
  </si>
  <si>
    <t>FEC_per_sqm.kWh.RO.Res.HH.Thermal.SH.LPG.LPG</t>
  </si>
  <si>
    <t>FEC_per_sqm.kWh.RO.Res.HH.Thermal.SH.Oil.Oil_LiqBio</t>
  </si>
  <si>
    <t>FEC_per_sqm.kWh.RO.Res.HH.Thermal.SH.Gas.NG_Biogas</t>
  </si>
  <si>
    <t>FEC_per_sqm.kWh.RO.Res.HH.Thermal.SH.Biomass.Biomass_Waste</t>
  </si>
  <si>
    <t>FEC_per_sqm.kWh.RO.Res.HH.Thermal.SH.Geo.Geo</t>
  </si>
  <si>
    <t>FEC_per_sqm.kWh.RO.Res.HH.Thermal.SH.DistrHeat.Steam_Distr</t>
  </si>
  <si>
    <t>FEC_per_sqm.kWh.RO.Res.HH.Thermal.SH.AdvElc.Elec</t>
  </si>
  <si>
    <t>FEC_per_sqm.kWh.RO.Res.HH.Thermal.SH.ConvElc.Elec</t>
  </si>
  <si>
    <t>FEC_per_sqm.kWh.RO.Res.HH.Thermal.SH.TotalCirculation.Elec</t>
  </si>
  <si>
    <t>FEC_per_sqm.kWh.RO.Res.HH.Thermal.SC.AC.Elec</t>
  </si>
  <si>
    <t>FEC_per_sqm.kWh.RO.Res.HH.Thermal.WH.Solids.Solids</t>
  </si>
  <si>
    <t>FEC_per_sqm.kWh.RO.Res.HH.Thermal.WH.LPG.LPG</t>
  </si>
  <si>
    <t>FEC_per_sqm.kWh.RO.Res.HH.Thermal.WH.Oil.Oil_LiqBio</t>
  </si>
  <si>
    <t>FEC_per_sqm.kWh.RO.Res.HH.Thermal.WH.Gas.NG_Biogas</t>
  </si>
  <si>
    <t>FEC_per_sqm.kWh.RO.Res.HH.Thermal.WH.Biomass.Biomass_Waste</t>
  </si>
  <si>
    <t>FEC_per_sqm.kWh.RO.Res.HH.Thermal.WH.Geo.Geo</t>
  </si>
  <si>
    <t>FEC_per_sqm.kWh.RO.Res.HH.Thermal.WH.DistrHeat.Steam_Distr</t>
  </si>
  <si>
    <t>FEC_per_sqm.kWh.RO.Res.HH.Thermal.WH.Elc.Elec</t>
  </si>
  <si>
    <t>FEC_per_sqm.kWh.RO.Res.HH.Thermal.WH.TotalSolar.Solar</t>
  </si>
  <si>
    <t>FEC_per_sqm.kWh.RO.Res.HH.Thermal.CO.Solids.Solids</t>
  </si>
  <si>
    <t>FEC_per_sqm.kWh.RO.Res.HH.Thermal.CO.LPG.LPG</t>
  </si>
  <si>
    <t>FEC_per_sqm.kWh.RO.Res.HH.Thermal.CO.Gas.NG_Biogas</t>
  </si>
  <si>
    <t>FEC_per_sqm.kWh.RO.Res.HH.Thermal.CO.Biomass.Biomass_Waste</t>
  </si>
  <si>
    <t>FEC_per_sqm.kWh.RO.Res.HH.Thermal.CO.Elc.Elec</t>
  </si>
  <si>
    <t>RO - Thermal energy service per surface area</t>
  </si>
  <si>
    <t>TES_per_sqm.kWh.RO.Res.HH.Thermal.SH.Solids.Solids</t>
  </si>
  <si>
    <t>TES_per_sqm.kWh.RO.Res.HH.Thermal.SH.LPG.LPG</t>
  </si>
  <si>
    <t>TES_per_sqm.kWh.RO.Res.HH.Thermal.SH.Oil.Oil_LiqBio</t>
  </si>
  <si>
    <t>TES_per_sqm.kWh.RO.Res.HH.Thermal.SH.Gas.NG_Biogas</t>
  </si>
  <si>
    <t>TES_per_sqm.kWh.RO.Res.HH.Thermal.SH.Biomass.Biomass_Waste</t>
  </si>
  <si>
    <t>TES_per_sqm.kWh.RO.Res.HH.Thermal.SH.Geo.Geo</t>
  </si>
  <si>
    <t>TES_per_sqm.kWh.RO.Res.HH.Thermal.SH.DistrHeat.Steam_Distr</t>
  </si>
  <si>
    <t>TES_per_sqm.kWh.RO.Res.HH.Thermal.SH.AdvElc.Elec</t>
  </si>
  <si>
    <t>TES_per_sqm.kWh.RO.Res.HH.Thermal.SH.ConvElc.Elec</t>
  </si>
  <si>
    <t>TES_per_sqm.kWh.RO.Res.HH.Thermal.SH.TotalCirculation.Elec</t>
  </si>
  <si>
    <t>TES_per_sqm.kWh.RO.Res.HH.Thermal.SC.AC.Elec</t>
  </si>
  <si>
    <t>TES_per_sqm.kWh.RO.Res.HH.Thermal.WH.Solids.Solids</t>
  </si>
  <si>
    <t>TES_per_sqm.kWh.RO.Res.HH.Thermal.WH.LPG.LPG</t>
  </si>
  <si>
    <t>TES_per_sqm.kWh.RO.Res.HH.Thermal.WH.Oil.Oil_LiqBio</t>
  </si>
  <si>
    <t>TES_per_sqm.kWh.RO.Res.HH.Thermal.WH.Gas.NG_Biogas</t>
  </si>
  <si>
    <t>TES_per_sqm.kWh.RO.Res.HH.Thermal.WH.Biomass.Biomass_Waste</t>
  </si>
  <si>
    <t>TES_per_sqm.kWh.RO.Res.HH.Thermal.WH.Geo.Geo</t>
  </si>
  <si>
    <t>TES_per_sqm.kWh.RO.Res.HH.Thermal.WH.DistrHeat.Steam_Distr</t>
  </si>
  <si>
    <t>TES_per_sqm.kWh.RO.Res.HH.Thermal.WH.Elc.Elec</t>
  </si>
  <si>
    <t>TES_per_sqm.kWh.RO.Res.HH.Thermal.WH.TotalSolar.Solar</t>
  </si>
  <si>
    <t>TES_per_sqm.kWh.RO.Res.HH.Thermal.CO.Solids.Solids</t>
  </si>
  <si>
    <t>TES_per_sqm.kWh.RO.Res.HH.Thermal.CO.LPG.LPG</t>
  </si>
  <si>
    <t>TES_per_sqm.kWh.RO.Res.HH.Thermal.CO.Gas.NG_Biogas</t>
  </si>
  <si>
    <t>TES_per_sqm.kWh.RO.Res.HH.Thermal.CO.Biomass.Biomass_Waste</t>
  </si>
  <si>
    <t>TES_per_sqm.kWh.RO.Res.HH.Thermal.CO.Elc.Elec</t>
  </si>
  <si>
    <t>RO - CO2 emissions per surface area</t>
  </si>
  <si>
    <t>EMI_per_sqm.kgCO2.RO.Res.HH.Thermal.SH.Solids.Solids</t>
  </si>
  <si>
    <t>EMI_per_sqm.kgCO2.RO.Res.HH.Thermal.SH.LPG.LPG</t>
  </si>
  <si>
    <t>EMI_per_sqm.kgCO2.RO.Res.HH.Thermal.SH.Oil.Oil_LiqBio</t>
  </si>
  <si>
    <t>EMI_per_sqm.kgCO2.RO.Res.HH.Thermal.SH.Gas.NG_Biogas</t>
  </si>
  <si>
    <t>EMI_per_sqm.kgCO2.RO.Res.HH.Thermal.SH.Biomass.Biomass_Waste</t>
  </si>
  <si>
    <t>EMI_per_sqm.kgCO2.RO.Res.HH.Thermal.SH.Geo.Geo</t>
  </si>
  <si>
    <t>EMI_per_sqm.kgCO2.RO.Res.HH.Thermal.SH.DistrHeat.Steam_Distr</t>
  </si>
  <si>
    <t>EMI_per_sqm.kgCO2.RO.Res.HH.Thermal.SH.AdvElc.Elec</t>
  </si>
  <si>
    <t>EMI_per_sqm.kgCO2.RO.Res.HH.Thermal.SH.ConvElc.Elec</t>
  </si>
  <si>
    <t>EMI_per_sqm.kgCO2.RO.Res.HH.Thermal.SH.TotalCirculation.Elec</t>
  </si>
  <si>
    <t>EMI_per_sqm.kgCO2.RO.Res.HH.Thermal.SC.AC.Elec</t>
  </si>
  <si>
    <t>EMI_per_sqm.kgCO2.RO.Res.HH.Thermal.WH.Solids.Solids</t>
  </si>
  <si>
    <t>EMI_per_sqm.kgCO2.RO.Res.HH.Thermal.WH.LPG.LPG</t>
  </si>
  <si>
    <t>EMI_per_sqm.kgCO2.RO.Res.HH.Thermal.WH.Oil.Oil_LiqBio</t>
  </si>
  <si>
    <t>EMI_per_sqm.kgCO2.RO.Res.HH.Thermal.WH.Gas.NG_Biogas</t>
  </si>
  <si>
    <t>EMI_per_sqm.kgCO2.RO.Res.HH.Thermal.WH.Biomass.Biomass_Waste</t>
  </si>
  <si>
    <t>EMI_per_sqm.kgCO2.RO.Res.HH.Thermal.WH.Geo.Geo</t>
  </si>
  <si>
    <t>EMI_per_sqm.kgCO2.RO.Res.HH.Thermal.WH.DistrHeat.Steam_Distr</t>
  </si>
  <si>
    <t>EMI_per_sqm.kgCO2.RO.Res.HH.Thermal.WH.Elc.Elec</t>
  </si>
  <si>
    <t>EMI_per_sqm.kgCO2.RO.Res.HH.Thermal.WH.TotalSolar.Solar</t>
  </si>
  <si>
    <t>EMI_per_sqm.kgCO2.RO.Res.HH.Thermal.CO.Solids.Solids</t>
  </si>
  <si>
    <t>EMI_per_sqm.kgCO2.RO.Res.HH.Thermal.CO.LPG.LPG</t>
  </si>
  <si>
    <t>EMI_per_sqm.kgCO2.RO.Res.HH.Thermal.CO.Gas.NG_Biogas</t>
  </si>
  <si>
    <t>EMI_per_sqm.kgCO2.RO.Res.HH.Thermal.CO.Biomass.Biomass_Waste</t>
  </si>
  <si>
    <t>EMI_per_sqm.kgCO2.RO.Res.HH.Thermal.CO.Elc.Elec</t>
  </si>
  <si>
    <t>RO - Number of new and renovated households</t>
  </si>
  <si>
    <t>NUM.number.RO.Res.HHnew.Thermal</t>
  </si>
  <si>
    <t>NUM.number.RO.Res.HHnew.Thermal.SH</t>
  </si>
  <si>
    <t>NUM.number.RO.Res.HHnew.Thermal.SH.Solids</t>
  </si>
  <si>
    <t>NUM.number.RO.Res.HHnew.Thermal.SH.LPG</t>
  </si>
  <si>
    <t>NUM.number.RO.Res.HHnew.Thermal.SH.Oil</t>
  </si>
  <si>
    <t>NUM.number.RO.Res.HHnew.Thermal.SH.Gas</t>
  </si>
  <si>
    <t>NUM.number.RO.Res.HHnew.Thermal.SH.Biomass</t>
  </si>
  <si>
    <t>NUM.number.RO.Res.HHnew.Thermal.SH.Geo</t>
  </si>
  <si>
    <t>NUM.number.RO.Res.HHnew.Thermal.SH.DistrHeat</t>
  </si>
  <si>
    <t>NUM.number.RO.Res.HHnew.Thermal.SH.AdvElc</t>
  </si>
  <si>
    <t>NUM.number.RO.Res.HHnew.Thermal.SH.ConvElc</t>
  </si>
  <si>
    <t>NUM.number.RO.Res.HHnew.Thermal.SC</t>
  </si>
  <si>
    <t>NUM.number.RO.Res.HHnew.Thermal.SC.AC</t>
  </si>
  <si>
    <t>NUM.number.RO.Res.HHnew.Thermal.WH</t>
  </si>
  <si>
    <t>NUM.number.RO.Res.HHnew.Thermal.WH.Solids</t>
  </si>
  <si>
    <t>NUM.number.RO.Res.HHnew.Thermal.WH.LPG</t>
  </si>
  <si>
    <t>NUM.number.RO.Res.HHnew.Thermal.WH.Oil</t>
  </si>
  <si>
    <t>NUM.number.RO.Res.HHnew.Thermal.WH.Gas</t>
  </si>
  <si>
    <t>NUM.number.RO.Res.HHnew.Thermal.WH.Biomass</t>
  </si>
  <si>
    <t>NUM.number.RO.Res.HHnew.Thermal.WH.Geo</t>
  </si>
  <si>
    <t>NUM.number.RO.Res.HHnew.Thermal.WH.DistrHeat</t>
  </si>
  <si>
    <t>NUM.number.RO.Res.HHnew.Thermal.WH.Elc</t>
  </si>
  <si>
    <t>NUM.number.RO.Res.HHnew.Thermal.WH.Solar</t>
  </si>
  <si>
    <t>NUM.number.RO.Res.HHnew.Thermal.CO</t>
  </si>
  <si>
    <t>NUM.number.RO.Res.HHnew.Thermal.CO.Solids</t>
  </si>
  <si>
    <t>NUM.number.RO.Res.HHnew.Thermal.CO.LPG</t>
  </si>
  <si>
    <t>NUM.number.RO.Res.HHnew.Thermal.CO.Gas</t>
  </si>
  <si>
    <t>NUM.number.RO.Res.HHnew.Thermal.CO.Biomass</t>
  </si>
  <si>
    <t>NUM.number.RO.Res.HHnew.Thermal.CO.Elc</t>
  </si>
  <si>
    <t>RO - Final energy consumption in new and renovated households</t>
  </si>
  <si>
    <t>FEC.ktoe.RO.Res.HHnew.Thermal</t>
  </si>
  <si>
    <t>FEC.ktoe.RO.Res.HHnew.Thermal.SH</t>
  </si>
  <si>
    <t>FEC.ktoe.RO.Res.HHnew.Thermal.SH.Solids.Solids</t>
  </si>
  <si>
    <t>FEC.ktoe.RO.Res.HHnew.Thermal.SH.LPG.LPG</t>
  </si>
  <si>
    <t>FEC.ktoe.RO.Res.HHnew.Thermal.SH.Oil.Oil_LiqBio</t>
  </si>
  <si>
    <t>FEC.ktoe.RO.Res.HHnew.Thermal.SH.Gas.NG_Biogas</t>
  </si>
  <si>
    <t>FEC.ktoe.RO.Res.HHnew.Thermal.SH.Biomass.Biomass_Waste</t>
  </si>
  <si>
    <t>FEC.ktoe.RO.Res.HHnew.Thermal.SH.Geo.Geo</t>
  </si>
  <si>
    <t>FEC.ktoe.RO.Res.HHnew.Thermal.SH.DistrHeat.Steam_Distr</t>
  </si>
  <si>
    <t>FEC.ktoe.RO.Res.HHnew.Thermal.SH.AdvElc.Elec</t>
  </si>
  <si>
    <t>FEC.ktoe.RO.Res.HHnew.Thermal.SH.ConvElc.Elec</t>
  </si>
  <si>
    <t>FEC.ktoe.RO.Res.HHnew.Thermal.SH.TotalCirculation.Elec</t>
  </si>
  <si>
    <t>FEC.ktoe.RO.Res.HHnew.Thermal.SC</t>
  </si>
  <si>
    <t>FEC.ktoe.RO.Res.HHnew.Thermal.SC.AC.Elec</t>
  </si>
  <si>
    <t>FEC.ktoe.RO.Res.HHnew.Thermal.WH</t>
  </si>
  <si>
    <t>FEC.ktoe.RO.Res.HHnew.Thermal.WH.Solids.Solids</t>
  </si>
  <si>
    <t>FEC.ktoe.RO.Res.HHnew.Thermal.WH.LPG.LPG</t>
  </si>
  <si>
    <t>FEC.ktoe.RO.Res.HHnew.Thermal.WH.Oil.Oil_LiqBio</t>
  </si>
  <si>
    <t>FEC.ktoe.RO.Res.HHnew.Thermal.WH.Gas.NG_Biogas</t>
  </si>
  <si>
    <t>FEC.ktoe.RO.Res.HHnew.Thermal.WH.Biomass.Biomass_Waste</t>
  </si>
  <si>
    <t>FEC.ktoe.RO.Res.HHnew.Thermal.WH.Geo.Geo</t>
  </si>
  <si>
    <t>FEC.ktoe.RO.Res.HHnew.Thermal.WH.DistrHeat.Steam_Distr</t>
  </si>
  <si>
    <t>FEC.ktoe.RO.Res.HHnew.Thermal.WH.Elc.Elec</t>
  </si>
  <si>
    <t>FEC.ktoe.RO.Res.HHnew.Thermal.WH.TotalSolar.Solar</t>
  </si>
  <si>
    <t>FEC.ktoe.RO.Res.HHnew.Thermal.CO</t>
  </si>
  <si>
    <t>FEC.ktoe.RO.Res.HHnew.Thermal.CO.Solids.Solids</t>
  </si>
  <si>
    <t>FEC.ktoe.RO.Res.HHnew.Thermal.CO.LPG.LPG</t>
  </si>
  <si>
    <t>FEC.ktoe.RO.Res.HHnew.Thermal.CO.Gas.NG_Biogas</t>
  </si>
  <si>
    <t>FEC.ktoe.RO.Res.HHnew.Thermal.CO.Biomass.Biomass_Waste</t>
  </si>
  <si>
    <t>FEC.ktoe.RO.Res.HHnew.Thermal.CO.Elc.Elec</t>
  </si>
  <si>
    <t>RO - Thermal energy service in new and renovated households</t>
  </si>
  <si>
    <t>TES.ktoe.RO.Res.HHnew.Thermal</t>
  </si>
  <si>
    <t>TES.ktoe.RO.Res.HHnew.Thermal.SH</t>
  </si>
  <si>
    <t>TES.ktoe.RO.Res.HHnew.Thermal.SH.Solids.Solids</t>
  </si>
  <si>
    <t>TES.ktoe.RO.Res.HHnew.Thermal.SH.LPG.LPG</t>
  </si>
  <si>
    <t>TES.ktoe.RO.Res.HHnew.Thermal.SH.Oil.Oil_LiqBio</t>
  </si>
  <si>
    <t>TES.ktoe.RO.Res.HHnew.Thermal.SH.Gas.NG_Biogas</t>
  </si>
  <si>
    <t>TES.ktoe.RO.Res.HHnew.Thermal.SH.Biomass.Biomass_Waste</t>
  </si>
  <si>
    <t>TES.ktoe.RO.Res.HHnew.Thermal.SH.Geo.Geo</t>
  </si>
  <si>
    <t>TES.ktoe.RO.Res.HHnew.Thermal.SH.DistrHeat.Steam_Distr</t>
  </si>
  <si>
    <t>TES.ktoe.RO.Res.HHnew.Thermal.SH.AdvElc.Elec</t>
  </si>
  <si>
    <t>TES.ktoe.RO.Res.HHnew.Thermal.SH.ConvElc.Elec</t>
  </si>
  <si>
    <t>TES.ktoe.RO.Res.HHnew.Thermal.SH.TotalCirculation.Elec</t>
  </si>
  <si>
    <t>TES.ktoe.RO.Res.HHnew.Thermal.SC</t>
  </si>
  <si>
    <t>TES.ktoe.RO.Res.HHnew.Thermal.SC.AC.Elec</t>
  </si>
  <si>
    <t>TES.ktoe.RO.Res.HHnew.Thermal.WH</t>
  </si>
  <si>
    <t>TES.ktoe.RO.Res.HHnew.Thermal.WH.Solids.Solids</t>
  </si>
  <si>
    <t>TES.ktoe.RO.Res.HHnew.Thermal.WH.LPG.LPG</t>
  </si>
  <si>
    <t>TES.ktoe.RO.Res.HHnew.Thermal.WH.Oil.Oil_LiqBio</t>
  </si>
  <si>
    <t>TES.ktoe.RO.Res.HHnew.Thermal.WH.Gas.NG_Biogas</t>
  </si>
  <si>
    <t>TES.ktoe.RO.Res.HHnew.Thermal.WH.Biomass.Biomass_Waste</t>
  </si>
  <si>
    <t>TES.ktoe.RO.Res.HHnew.Thermal.WH.Geo.Geo</t>
  </si>
  <si>
    <t>TES.ktoe.RO.Res.HHnew.Thermal.WH.DistrHeat.Steam_Distr</t>
  </si>
  <si>
    <t>TES.ktoe.RO.Res.HHnew.Thermal.WH.Elc.Elec</t>
  </si>
  <si>
    <t>TES.ktoe.RO.Res.HHnew.Thermal.WH.TotalSolar.Solar</t>
  </si>
  <si>
    <t>TES.ktoe.RO.Res.HHnew.Thermal.CO</t>
  </si>
  <si>
    <t>TES.ktoe.RO.Res.HHnew.Thermal.CO.Solids.Solids</t>
  </si>
  <si>
    <t>TES.ktoe.RO.Res.HHnew.Thermal.CO.LPG.LPG</t>
  </si>
  <si>
    <t>TES.ktoe.RO.Res.HHnew.Thermal.CO.Gas.NG_Biogas</t>
  </si>
  <si>
    <t>TES.ktoe.RO.Res.HHnew.Thermal.CO.Biomass.Biomass_Waste</t>
  </si>
  <si>
    <t>TES.ktoe.RO.Res.HHnew.Thermal.CO.Elc.Elec</t>
  </si>
  <si>
    <t>RO - System efficiency indicator of new and renovated households</t>
  </si>
  <si>
    <t>Eff.ratio.RO.Res.HHnew.Thermal</t>
  </si>
  <si>
    <t>Eff.ratio.RO.Res.HHnew.Thermal.SH</t>
  </si>
  <si>
    <t>Eff.ratio.RO.Res.HHnew.Thermal.SH.Solids.Solids</t>
  </si>
  <si>
    <t>Eff.ratio.RO.Res.HHnew.Thermal.SH.LPG.LPG</t>
  </si>
  <si>
    <t>Eff.ratio.RO.Res.HHnew.Thermal.SH.Oil.Oil_LiqBio</t>
  </si>
  <si>
    <t>Eff.ratio.RO.Res.HHnew.Thermal.SH.Gas.NG_Biogas</t>
  </si>
  <si>
    <t>Eff.ratio.RO.Res.HHnew.Thermal.SH.Biomass.Biomass_Waste</t>
  </si>
  <si>
    <t>Eff.ratio.RO.Res.HHnew.Thermal.SH.Geo.Geo</t>
  </si>
  <si>
    <t>Eff.ratio.RO.Res.HHnew.Thermal.SH.DistrHeat.Steam_Distr</t>
  </si>
  <si>
    <t>Eff.ratio.RO.Res.HHnew.Thermal.SH.AdvElc.Elec</t>
  </si>
  <si>
    <t>Eff.ratio.RO.Res.HHnew.Thermal.SH.ConvElc.Elec</t>
  </si>
  <si>
    <t>Eff.ratio.RO.Res.HHnew.Thermal.SH.TotalCirculation.Elec</t>
  </si>
  <si>
    <t>Eff.ratio.RO.Res.HHnew.Thermal.SC</t>
  </si>
  <si>
    <t>Eff.ratio.RO.Res.HHnew.Thermal.SC.AC.Elec</t>
  </si>
  <si>
    <t>Eff.ratio.RO.Res.HHnew.Thermal.WH</t>
  </si>
  <si>
    <t>Eff.ratio.RO.Res.HHnew.Thermal.WH.Solids.Solids</t>
  </si>
  <si>
    <t>Eff.ratio.RO.Res.HHnew.Thermal.WH.LPG.LPG</t>
  </si>
  <si>
    <t>Eff.ratio.RO.Res.HHnew.Thermal.WH.Oil.Oil_LiqBio</t>
  </si>
  <si>
    <t>Eff.ratio.RO.Res.HHnew.Thermal.WH.Gas.NG_Biogas</t>
  </si>
  <si>
    <t>Eff.ratio.RO.Res.HHnew.Thermal.WH.Biomass.Biomass_Waste</t>
  </si>
  <si>
    <t>Eff.ratio.RO.Res.HHnew.Thermal.WH.Geo.Geo</t>
  </si>
  <si>
    <t>Eff.ratio.RO.Res.HHnew.Thermal.WH.DistrHeat.Steam_Distr</t>
  </si>
  <si>
    <t>Eff.ratio.RO.Res.HHnew.Thermal.WH.Elc.Elec</t>
  </si>
  <si>
    <t>Eff.ratio.RO.Res.HHnew.Thermal.WH.TotalSolar.Solar</t>
  </si>
  <si>
    <t>Eff.ratio.RO.Res.HHnew.Thermal.CO</t>
  </si>
  <si>
    <t>Eff.ratio.RO.Res.HHnew.Thermal.CO.Solids.Solids</t>
  </si>
  <si>
    <t>Eff.ratio.RO.Res.HHnew.Thermal.CO.LPG.LPG</t>
  </si>
  <si>
    <t>Eff.ratio.RO.Res.HHnew.Thermal.CO.Gas.NG_Biogas</t>
  </si>
  <si>
    <t>Eff.ratio.RO.Res.HHnew.Thermal.CO.Biomass.Biomass_Waste</t>
  </si>
  <si>
    <t>Eff.ratio.RO.Res.HHnew.Thermal.CO.Elc.Elec</t>
  </si>
  <si>
    <t>RO - CO2 emissions in new and renovated households</t>
  </si>
  <si>
    <t>EMI.ktCO2.RO.Res.HHnew.Thermal</t>
  </si>
  <si>
    <t>EMI.ktCO2.RO.Res.HHnew.Thermal.SH</t>
  </si>
  <si>
    <t>EMI.ktCO2.RO.Res.HHnew.Thermal.SH.Solids.Solids</t>
  </si>
  <si>
    <t>EMI.ktCO2.RO.Res.HHnew.Thermal.SH.LPG.LPG</t>
  </si>
  <si>
    <t>EMI.ktCO2.RO.Res.HHnew.Thermal.SH.Oil.Oil_LiqBio</t>
  </si>
  <si>
    <t>EMI.ktCO2.RO.Res.HHnew.Thermal.SH.Gas.NG_Biogas</t>
  </si>
  <si>
    <t>EMI.ktCO2.RO.Res.HHnew.Thermal.SH.Biomass.Biomass_Waste</t>
  </si>
  <si>
    <t>EMI.ktCO2.RO.Res.HHnew.Thermal.SH.Geo.Geo</t>
  </si>
  <si>
    <t>EMI.ktCO2.RO.Res.HHnew.Thermal.SH.DistrHeat.Steam_Distr</t>
  </si>
  <si>
    <t>EMI.ktCO2.RO.Res.HHnew.Thermal.SH.AdvElc.Elec</t>
  </si>
  <si>
    <t>EMI.ktCO2.RO.Res.HHnew.Thermal.SH.ConvElc.Elec</t>
  </si>
  <si>
    <t>EMI.ktCO2.RO.Res.HHnew.Thermal.SH.TotalCirculation.Elec</t>
  </si>
  <si>
    <t>EMI.ktCO2.RO.Res.HHnew.Thermal.SC</t>
  </si>
  <si>
    <t>EMI.ktCO2.RO.Res.HHnew.Thermal.SC.AC.Elec</t>
  </si>
  <si>
    <t>EMI.ktCO2.RO.Res.HHnew.Thermal.WH</t>
  </si>
  <si>
    <t>EMI.ktCO2.RO.Res.HHnew.Thermal.WH.Solids.Solids</t>
  </si>
  <si>
    <t>EMI.ktCO2.RO.Res.HHnew.Thermal.WH.LPG.LPG</t>
  </si>
  <si>
    <t>EMI.ktCO2.RO.Res.HHnew.Thermal.WH.Oil.Oil_LiqBio</t>
  </si>
  <si>
    <t>EMI.ktCO2.RO.Res.HHnew.Thermal.WH.Gas.NG_Biogas</t>
  </si>
  <si>
    <t>EMI.ktCO2.RO.Res.HHnew.Thermal.WH.Biomass.Biomass_Waste</t>
  </si>
  <si>
    <t>EMI.ktCO2.RO.Res.HHnew.Thermal.WH.Geo.Geo</t>
  </si>
  <si>
    <t>EMI.ktCO2.RO.Res.HHnew.Thermal.WH.DistrHeat.Steam_Distr</t>
  </si>
  <si>
    <t>EMI.ktCO2.RO.Res.HHnew.Thermal.WH.Elc.Elec</t>
  </si>
  <si>
    <t>EMI.ktCO2.RO.Res.HHnew.Thermal.WH.TotalSolar.Solar</t>
  </si>
  <si>
    <t>EMI.ktCO2.RO.Res.HHnew.Thermal.CO</t>
  </si>
  <si>
    <t>EMI.ktCO2.RO.Res.HHnew.Thermal.CO.Solids.Solids</t>
  </si>
  <si>
    <t>EMI.ktCO2.RO.Res.HHnew.Thermal.CO.LPG.LPG</t>
  </si>
  <si>
    <t>EMI.ktCO2.RO.Res.HHnew.Thermal.CO.Gas.NG_Biogas</t>
  </si>
  <si>
    <t>EMI.ktCO2.RO.Res.HHnew.Thermal.CO.Biomass.Biomass_Waste</t>
  </si>
  <si>
    <t>EMI.ktCO2.RO.Res.HHnew.Thermal.CO.Elc.Elec</t>
  </si>
  <si>
    <t>RO - Final energy consumption of new and renovated households (per household)</t>
  </si>
  <si>
    <t>FEC_per_household.kWh.RO.Res.HHnew.Thermal</t>
  </si>
  <si>
    <t>FEC_per_household.kWh.RO.Res.HHnew.Thermal.SH</t>
  </si>
  <si>
    <t>FEC_per_household.kWh.RO.Res.HHnew.Thermal.SH.Solids.Solids</t>
  </si>
  <si>
    <t>FEC_per_household.kWh.RO.Res.HHnew.Thermal.SH.LPG.LPG</t>
  </si>
  <si>
    <t>FEC_per_household.kWh.RO.Res.HHnew.Thermal.SH.Oil.Oil_LiqBio</t>
  </si>
  <si>
    <t>FEC_per_household.kWh.RO.Res.HHnew.Thermal.SH.Gas.NG_Biogas</t>
  </si>
  <si>
    <t>FEC_per_household.kWh.RO.Res.HHnew.Thermal.SH.Biomass.Biomass_Waste</t>
  </si>
  <si>
    <t>FEC_per_household.kWh.RO.Res.HHnew.Thermal.SH.Geo.Geo</t>
  </si>
  <si>
    <t>FEC_per_household.kWh.RO.Res.HHnew.Thermal.SH.DistrHeat.Steam_Distr</t>
  </si>
  <si>
    <t>FEC_per_household.kWh.RO.Res.HHnew.Thermal.SH.AdvElc.Elec</t>
  </si>
  <si>
    <t>FEC_per_household.kWh.RO.Res.HHnew.Thermal.SH.ConvElc.Elec</t>
  </si>
  <si>
    <t>FEC_per_household.kWh.RO.Res.HHnew.Thermal.SH.TotalCirculation.Elec</t>
  </si>
  <si>
    <t>FEC_per_household.kWh.RO.Res.HHnew.Thermal.SC</t>
  </si>
  <si>
    <t>FEC_per_household.kWh.RO.Res.HHnew.Thermal.SC.AC.Elec</t>
  </si>
  <si>
    <t>FEC_per_household.kWh.RO.Res.HHnew.Thermal.WH</t>
  </si>
  <si>
    <t>FEC_per_household.kWh.RO.Res.HHnew.Thermal.WH.Solids.Solids</t>
  </si>
  <si>
    <t>FEC_per_household.kWh.RO.Res.HHnew.Thermal.WH.LPG.LPG</t>
  </si>
  <si>
    <t>FEC_per_household.kWh.RO.Res.HHnew.Thermal.WH.Oil.Oil_LiqBio</t>
  </si>
  <si>
    <t>FEC_per_household.kWh.RO.Res.HHnew.Thermal.WH.Gas.NG_Biogas</t>
  </si>
  <si>
    <t>FEC_per_household.kWh.RO.Res.HHnew.Thermal.WH.Biomass.Biomass_Waste</t>
  </si>
  <si>
    <t>FEC_per_household.kWh.RO.Res.HHnew.Thermal.WH.Geo.Geo</t>
  </si>
  <si>
    <t>FEC_per_household.kWh.RO.Res.HHnew.Thermal.WH.DistrHeat.Steam_Distr</t>
  </si>
  <si>
    <t>FEC_per_household.kWh.RO.Res.HHnew.Thermal.WH.Elc.Elec</t>
  </si>
  <si>
    <t>FEC_per_household.kWh.RO.Res.HHnew.Thermal.WH.TotalSolar.Solar</t>
  </si>
  <si>
    <t>FEC_per_household.kWh.RO.Res.HHnew.Thermal.CO</t>
  </si>
  <si>
    <t>FEC_per_household.kWh.RO.Res.HHnew.Thermal.CO.Solids.Solids</t>
  </si>
  <si>
    <t>FEC_per_household.kWh.RO.Res.HHnew.Thermal.CO.LPG.LPG</t>
  </si>
  <si>
    <t>FEC_per_household.kWh.RO.Res.HHnew.Thermal.CO.Gas.NG_Biogas</t>
  </si>
  <si>
    <t>FEC_per_household.kWh.RO.Res.HHnew.Thermal.CO.Biomass.Biomass_Waste</t>
  </si>
  <si>
    <t>FEC_per_household.kWh.RO.Res.HHnew.Thermal.CO.Elc.Elec</t>
  </si>
  <si>
    <t>RO - Thermal energy service of new and renovated households (per household)</t>
  </si>
  <si>
    <t>TES_per_household.kWh.RO.Res.HHnew.Thermal</t>
  </si>
  <si>
    <t>TES_per_household.kWh.RO.Res.HHnew.Thermal.SH</t>
  </si>
  <si>
    <t>TES_per_household.kWh.RO.Res.HHnew.Thermal.SH.Solids.Solids</t>
  </si>
  <si>
    <t>TES_per_household.kWh.RO.Res.HHnew.Thermal.SH.LPG.LPG</t>
  </si>
  <si>
    <t>TES_per_household.kWh.RO.Res.HHnew.Thermal.SH.Oil.Oil_LiqBio</t>
  </si>
  <si>
    <t>TES_per_household.kWh.RO.Res.HHnew.Thermal.SH.Gas.NG_Biogas</t>
  </si>
  <si>
    <t>TES_per_household.kWh.RO.Res.HHnew.Thermal.SH.Biomass.Biomass_Waste</t>
  </si>
  <si>
    <t>TES_per_household.kWh.RO.Res.HHnew.Thermal.SH.Geo.Geo</t>
  </si>
  <si>
    <t>TES_per_household.kWh.RO.Res.HHnew.Thermal.SH.DistrHeat.Steam_Distr</t>
  </si>
  <si>
    <t>TES_per_household.kWh.RO.Res.HHnew.Thermal.SH.AdvElc.Elec</t>
  </si>
  <si>
    <t>TES_per_household.kWh.RO.Res.HHnew.Thermal.SH.ConvElc.Elec</t>
  </si>
  <si>
    <t>TES_per_household.kWh.RO.Res.HHnew.Thermal.SH.TotalCirculation.Elec</t>
  </si>
  <si>
    <t>TES_per_household.kWh.RO.Res.HHnew.Thermal.SC</t>
  </si>
  <si>
    <t>TES_per_household.kWh.RO.Res.HHnew.Thermal.SC.AC.Elec</t>
  </si>
  <si>
    <t>TES_per_household.kWh.RO.Res.HHnew.Thermal.WH</t>
  </si>
  <si>
    <t>TES_per_household.kWh.RO.Res.HHnew.Thermal.WH.Solids.Solids</t>
  </si>
  <si>
    <t>TES_per_household.kWh.RO.Res.HHnew.Thermal.WH.LPG.LPG</t>
  </si>
  <si>
    <t>TES_per_household.kWh.RO.Res.HHnew.Thermal.WH.Oil.Oil_LiqBio</t>
  </si>
  <si>
    <t>TES_per_household.kWh.RO.Res.HHnew.Thermal.WH.Gas.NG_Biogas</t>
  </si>
  <si>
    <t>TES_per_household.kWh.RO.Res.HHnew.Thermal.WH.Biomass.Biomass_Waste</t>
  </si>
  <si>
    <t>TES_per_household.kWh.RO.Res.HHnew.Thermal.WH.Geo.Geo</t>
  </si>
  <si>
    <t>TES_per_household.kWh.RO.Res.HHnew.Thermal.WH.DistrHeat.Steam_Distr</t>
  </si>
  <si>
    <t>TES_per_household.kWh.RO.Res.HHnew.Thermal.WH.Elc.Elec</t>
  </si>
  <si>
    <t>TES_per_household.kWh.RO.Res.HHnew.Thermal.WH.TotalSolar.Solar</t>
  </si>
  <si>
    <t>TES_per_household.kWh.RO.Res.HHnew.Thermal.CO</t>
  </si>
  <si>
    <t>TES_per_household.kWh.RO.Res.HHnew.Thermal.CO.Solids.Solids</t>
  </si>
  <si>
    <t>TES_per_household.kWh.RO.Res.HHnew.Thermal.CO.LPG.LPG</t>
  </si>
  <si>
    <t>TES_per_household.kWh.RO.Res.HHnew.Thermal.CO.Gas.NG_Biogas</t>
  </si>
  <si>
    <t>TES_per_household.kWh.RO.Res.HHnew.Thermal.CO.Biomass.Biomass_Waste</t>
  </si>
  <si>
    <t>TES_per_household.kWh.RO.Res.HHnew.Thermal.CO.Elc.Elec</t>
  </si>
  <si>
    <t>RO - CO2 emissions in new and renovated households (per household)</t>
  </si>
  <si>
    <t>EMI_per_household.kgCO2.RO.Res.HHnew.Thermal</t>
  </si>
  <si>
    <t>EMI_per_household.kgCO2.RO.Res.HHnew.Thermal.SH</t>
  </si>
  <si>
    <t>EMI_per_household.kgCO2.RO.Res.HHnew.Thermal.SH.Solids.Solids</t>
  </si>
  <si>
    <t>EMI_per_household.kgCO2.RO.Res.HHnew.Thermal.SH.LPG.LPG</t>
  </si>
  <si>
    <t>EMI_per_household.kgCO2.RO.Res.HHnew.Thermal.SH.Oil.Oil_LiqBio</t>
  </si>
  <si>
    <t>EMI_per_household.kgCO2.RO.Res.HHnew.Thermal.SH.Gas.NG_Biogas</t>
  </si>
  <si>
    <t>EMI_per_household.kgCO2.RO.Res.HHnew.Thermal.SH.Biomass.Biomass_Waste</t>
  </si>
  <si>
    <t>EMI_per_household.kgCO2.RO.Res.HHnew.Thermal.SH.Geo.Geo</t>
  </si>
  <si>
    <t>EMI_per_household.kgCO2.RO.Res.HHnew.Thermal.SH.DistrHeat.Steam_Distr</t>
  </si>
  <si>
    <t>EMI_per_household.kgCO2.RO.Res.HHnew.Thermal.SH.AdvElc.Elec</t>
  </si>
  <si>
    <t>EMI_per_household.kgCO2.RO.Res.HHnew.Thermal.SH.ConvElc.Elec</t>
  </si>
  <si>
    <t>EMI_per_household.kgCO2.RO.Res.HHnew.Thermal.SH.TotalCirculation.Elec</t>
  </si>
  <si>
    <t>EMI_per_household.kgCO2.RO.Res.HHnew.Thermal.SC</t>
  </si>
  <si>
    <t>EMI_per_household.kgCO2.RO.Res.HHnew.Thermal.SC.AC.Elec</t>
  </si>
  <si>
    <t>EMI_per_household.kgCO2.RO.Res.HHnew.Thermal.WH</t>
  </si>
  <si>
    <t>EMI_per_household.kgCO2.RO.Res.HHnew.Thermal.WH.Solids.Solids</t>
  </si>
  <si>
    <t>EMI_per_household.kgCO2.RO.Res.HHnew.Thermal.WH.LPG.LPG</t>
  </si>
  <si>
    <t>EMI_per_household.kgCO2.RO.Res.HHnew.Thermal.WH.Oil.Oil_LiqBio</t>
  </si>
  <si>
    <t>EMI_per_household.kgCO2.RO.Res.HHnew.Thermal.WH.Gas.NG_Biogas</t>
  </si>
  <si>
    <t>EMI_per_household.kgCO2.RO.Res.HHnew.Thermal.WH.Biomass.Biomass_Waste</t>
  </si>
  <si>
    <t>EMI_per_household.kgCO2.RO.Res.HHnew.Thermal.WH.Geo.Geo</t>
  </si>
  <si>
    <t>EMI_per_household.kgCO2.RO.Res.HHnew.Thermal.WH.DistrHeat.Steam_Distr</t>
  </si>
  <si>
    <t>EMI_per_household.kgCO2.RO.Res.HHnew.Thermal.WH.Elc.Elec</t>
  </si>
  <si>
    <t>EMI_per_household.kgCO2.RO.Res.HHnew.Thermal.WH.TotalSolar.Solar</t>
  </si>
  <si>
    <t>EMI_per_household.kgCO2.RO.Res.HHnew.Thermal.CO</t>
  </si>
  <si>
    <t>EMI_per_household.kgCO2.RO.Res.HHnew.Thermal.CO.Solids.Solids</t>
  </si>
  <si>
    <t>EMI_per_household.kgCO2.RO.Res.HHnew.Thermal.CO.LPG.LPG</t>
  </si>
  <si>
    <t>EMI_per_household.kgCO2.RO.Res.HHnew.Thermal.CO.Gas.NG_Biogas</t>
  </si>
  <si>
    <t>EMI_per_household.kgCO2.RO.Res.HHnew.Thermal.CO.Biomass.Biomass_Waste</t>
  </si>
  <si>
    <t>EMI_per_household.kgCO2.RO.Res.HHnew.Thermal.CO.Elc.Elec</t>
  </si>
  <si>
    <t>RO - Final energy consumption in new and renovated households per surface area</t>
  </si>
  <si>
    <t>FEC_per_sqm.kWh.RO.Res.HHnew.Thermal</t>
  </si>
  <si>
    <t>FEC_per_sqm.kWh.RO.Res.HHnew.Thermal.SH</t>
  </si>
  <si>
    <t>FEC_per_sqm.kWh.RO.Res.HHnew.Thermal.SH.Solids.Solids</t>
  </si>
  <si>
    <t>FEC_per_sqm.kWh.RO.Res.HHnew.Thermal.SH.LPG.LPG</t>
  </si>
  <si>
    <t>FEC_per_sqm.kWh.RO.Res.HHnew.Thermal.SH.Oil.Oil_LiqBio</t>
  </si>
  <si>
    <t>FEC_per_sqm.kWh.RO.Res.HHnew.Thermal.SH.Gas.NG_Biogas</t>
  </si>
  <si>
    <t>FEC_per_sqm.kWh.RO.Res.HHnew.Thermal.SH.Biomass.Biomass_Waste</t>
  </si>
  <si>
    <t>FEC_per_sqm.kWh.RO.Res.HHnew.Thermal.SH.Geo.Geo</t>
  </si>
  <si>
    <t>FEC_per_sqm.kWh.RO.Res.HHnew.Thermal.SH.DistrHeat.Steam_Distr</t>
  </si>
  <si>
    <t>FEC_per_sqm.kWh.RO.Res.HHnew.Thermal.SH.AdvElc.Elec</t>
  </si>
  <si>
    <t>FEC_per_sqm.kWh.RO.Res.HHnew.Thermal.SH.ConvElc.Elec</t>
  </si>
  <si>
    <t>FEC_per_sqm.kWh.RO.Res.HHnew.Thermal.SH.TotalCirculation.Elec</t>
  </si>
  <si>
    <t>FEC_per_sqm.kWh.RO.Res.HHnew.Thermal.SC</t>
  </si>
  <si>
    <t>FEC_per_sqm.kWh.RO.Res.HHnew.Thermal.SC.AC.Elec</t>
  </si>
  <si>
    <t>FEC_per_sqm.kWh.RO.Res.HHnew.Thermal.WH</t>
  </si>
  <si>
    <t>FEC_per_sqm.kWh.RO.Res.HHnew.Thermal.WH.Solids.Solids</t>
  </si>
  <si>
    <t>FEC_per_sqm.kWh.RO.Res.HHnew.Thermal.WH.LPG.LPG</t>
  </si>
  <si>
    <t>FEC_per_sqm.kWh.RO.Res.HHnew.Thermal.WH.Oil.Oil_LiqBio</t>
  </si>
  <si>
    <t>FEC_per_sqm.kWh.RO.Res.HHnew.Thermal.WH.Gas.NG_Biogas</t>
  </si>
  <si>
    <t>FEC_per_sqm.kWh.RO.Res.HHnew.Thermal.WH.Biomass.Biomass_Waste</t>
  </si>
  <si>
    <t>FEC_per_sqm.kWh.RO.Res.HHnew.Thermal.WH.Geo.Geo</t>
  </si>
  <si>
    <t>FEC_per_sqm.kWh.RO.Res.HHnew.Thermal.WH.DistrHeat.Steam_Distr</t>
  </si>
  <si>
    <t>FEC_per_sqm.kWh.RO.Res.HHnew.Thermal.WH.Elc.Elec</t>
  </si>
  <si>
    <t>FEC_per_sqm.kWh.RO.Res.HHnew.Thermal.WH.TotalSolar.Solar</t>
  </si>
  <si>
    <t>FEC_per_sqm.kWh.RO.Res.HHnew.Thermal.CO</t>
  </si>
  <si>
    <t>FEC_per_sqm.kWh.RO.Res.HHnew.Thermal.CO.Solids.Solids</t>
  </si>
  <si>
    <t>FEC_per_sqm.kWh.RO.Res.HHnew.Thermal.CO.LPG.LPG</t>
  </si>
  <si>
    <t>FEC_per_sqm.kWh.RO.Res.HHnew.Thermal.CO.Gas.NG_Biogas</t>
  </si>
  <si>
    <t>FEC_per_sqm.kWh.RO.Res.HHnew.Thermal.CO.Biomass.Biomass_Waste</t>
  </si>
  <si>
    <t>FEC_per_sqm.kWh.RO.Res.HHnew.Thermal.CO.Elc.Elec</t>
  </si>
  <si>
    <t>RO - Thermal energy service in new and renovated households per surface area</t>
  </si>
  <si>
    <t>TES_per_sqm.kWh.RO.Res.HHnew.Thermal</t>
  </si>
  <si>
    <t>TES_per_sqm.kWh.RO.Res.HHnew.Thermal.SH</t>
  </si>
  <si>
    <t>TES_per_sqm.kWh.RO.Res.HHnew.Thermal.SH.Solids.Solids</t>
  </si>
  <si>
    <t>TES_per_sqm.kWh.RO.Res.HHnew.Thermal.SH.LPG.LPG</t>
  </si>
  <si>
    <t>TES_per_sqm.kWh.RO.Res.HHnew.Thermal.SH.Oil.Oil_LiqBio</t>
  </si>
  <si>
    <t>TES_per_sqm.kWh.RO.Res.HHnew.Thermal.SH.Gas.NG_Biogas</t>
  </si>
  <si>
    <t>TES_per_sqm.kWh.RO.Res.HHnew.Thermal.SH.Biomass.Biomass_Waste</t>
  </si>
  <si>
    <t>TES_per_sqm.kWh.RO.Res.HHnew.Thermal.SH.Geo.Geo</t>
  </si>
  <si>
    <t>TES_per_sqm.kWh.RO.Res.HHnew.Thermal.SH.DistrHeat.Steam_Distr</t>
  </si>
  <si>
    <t>TES_per_sqm.kWh.RO.Res.HHnew.Thermal.SH.AdvElc.Elec</t>
  </si>
  <si>
    <t>TES_per_sqm.kWh.RO.Res.HHnew.Thermal.SH.ConvElc.Elec</t>
  </si>
  <si>
    <t>TES_per_sqm.kWh.RO.Res.HHnew.Thermal.SH.TotalCirculation.Elec</t>
  </si>
  <si>
    <t>TES_per_sqm.kWh.RO.Res.HHnew.Thermal.SC</t>
  </si>
  <si>
    <t>TES_per_sqm.kWh.RO.Res.HHnew.Thermal.SC.AC.Elec</t>
  </si>
  <si>
    <t>TES_per_sqm.kWh.RO.Res.HHnew.Thermal.WH</t>
  </si>
  <si>
    <t>TES_per_sqm.kWh.RO.Res.HHnew.Thermal.WH.Solids.Solids</t>
  </si>
  <si>
    <t>TES_per_sqm.kWh.RO.Res.HHnew.Thermal.WH.LPG.LPG</t>
  </si>
  <si>
    <t>TES_per_sqm.kWh.RO.Res.HHnew.Thermal.WH.Oil.Oil_LiqBio</t>
  </si>
  <si>
    <t>TES_per_sqm.kWh.RO.Res.HHnew.Thermal.WH.Gas.NG_Biogas</t>
  </si>
  <si>
    <t>TES_per_sqm.kWh.RO.Res.HHnew.Thermal.WH.Biomass.Biomass_Waste</t>
  </si>
  <si>
    <t>TES_per_sqm.kWh.RO.Res.HHnew.Thermal.WH.Geo.Geo</t>
  </si>
  <si>
    <t>TES_per_sqm.kWh.RO.Res.HHnew.Thermal.WH.DistrHeat.Steam_Distr</t>
  </si>
  <si>
    <t>TES_per_sqm.kWh.RO.Res.HHnew.Thermal.WH.Elc.Elec</t>
  </si>
  <si>
    <t>TES_per_sqm.kWh.RO.Res.HHnew.Thermal.WH.TotalSolar.Solar</t>
  </si>
  <si>
    <t>TES_per_sqm.kWh.RO.Res.HHnew.Thermal.CO</t>
  </si>
  <si>
    <t>TES_per_sqm.kWh.RO.Res.HHnew.Thermal.CO.Solids.Solids</t>
  </si>
  <si>
    <t>TES_per_sqm.kWh.RO.Res.HHnew.Thermal.CO.LPG.LPG</t>
  </si>
  <si>
    <t>TES_per_sqm.kWh.RO.Res.HHnew.Thermal.CO.Gas.NG_Biogas</t>
  </si>
  <si>
    <t>TES_per_sqm.kWh.RO.Res.HHnew.Thermal.CO.Biomass.Biomass_Waste</t>
  </si>
  <si>
    <t>TES_per_sqm.kWh.RO.Res.HHnew.Thermal.CO.Elc.Elec</t>
  </si>
  <si>
    <t>RO - CO2 emissions in new and renovated households per surface area</t>
  </si>
  <si>
    <t>EMI_per_sqm.kgCO2.RO.Res.HHnew.Thermal</t>
  </si>
  <si>
    <t>EMI_per_sqm.kgCO2.RO.Res.HHnew.Thermal.SH</t>
  </si>
  <si>
    <t>EMI_per_sqm.kgCO2.RO.Res.HHnew.Thermal.SH.Solids.Solids</t>
  </si>
  <si>
    <t>EMI_per_sqm.kgCO2.RO.Res.HHnew.Thermal.SH.LPG.LPG</t>
  </si>
  <si>
    <t>EMI_per_sqm.kgCO2.RO.Res.HHnew.Thermal.SH.Oil.Oil_LiqBio</t>
  </si>
  <si>
    <t>EMI_per_sqm.kgCO2.RO.Res.HHnew.Thermal.SH.Gas.NG_Biogas</t>
  </si>
  <si>
    <t>EMI_per_sqm.kgCO2.RO.Res.HHnew.Thermal.SH.Biomass.Biomass_Waste</t>
  </si>
  <si>
    <t>EMI_per_sqm.kgCO2.RO.Res.HHnew.Thermal.SH.Geo.Geo</t>
  </si>
  <si>
    <t>EMI_per_sqm.kgCO2.RO.Res.HHnew.Thermal.SH.DistrHeat.Steam_Distr</t>
  </si>
  <si>
    <t>EMI_per_sqm.kgCO2.RO.Res.HHnew.Thermal.SH.AdvElc.Elec</t>
  </si>
  <si>
    <t>EMI_per_sqm.kgCO2.RO.Res.HHnew.Thermal.SH.ConvElc.Elec</t>
  </si>
  <si>
    <t>EMI_per_sqm.kgCO2.RO.Res.HHnew.Thermal.SH.TotalCirculation.Elec</t>
  </si>
  <si>
    <t>EMI_per_sqm.kgCO2.RO.Res.HHnew.Thermal.SC</t>
  </si>
  <si>
    <t>EMI_per_sqm.kgCO2.RO.Res.HHnew.Thermal.SC.AC.Elec</t>
  </si>
  <si>
    <t>EMI_per_sqm.kgCO2.RO.Res.HHnew.Thermal.WH</t>
  </si>
  <si>
    <t>EMI_per_sqm.kgCO2.RO.Res.HHnew.Thermal.WH.Solids.Solids</t>
  </si>
  <si>
    <t>EMI_per_sqm.kgCO2.RO.Res.HHnew.Thermal.WH.LPG.LPG</t>
  </si>
  <si>
    <t>EMI_per_sqm.kgCO2.RO.Res.HHnew.Thermal.WH.Oil.Oil_LiqBio</t>
  </si>
  <si>
    <t>EMI_per_sqm.kgCO2.RO.Res.HHnew.Thermal.WH.Gas.NG_Biogas</t>
  </si>
  <si>
    <t>EMI_per_sqm.kgCO2.RO.Res.HHnew.Thermal.WH.Biomass.Biomass_Waste</t>
  </si>
  <si>
    <t>EMI_per_sqm.kgCO2.RO.Res.HHnew.Thermal.WH.Geo.Geo</t>
  </si>
  <si>
    <t>EMI_per_sqm.kgCO2.RO.Res.HHnew.Thermal.WH.DistrHeat.Steam_Distr</t>
  </si>
  <si>
    <t>EMI_per_sqm.kgCO2.RO.Res.HHnew.Thermal.WH.Elc.Elec</t>
  </si>
  <si>
    <t>EMI_per_sqm.kgCO2.RO.Res.HHnew.Thermal.WH.TotalSolar.Solar</t>
  </si>
  <si>
    <t>EMI_per_sqm.kgCO2.RO.Res.HHnew.Thermal.CO</t>
  </si>
  <si>
    <t>EMI_per_sqm.kgCO2.RO.Res.HHnew.Thermal.CO.Solids.Solids</t>
  </si>
  <si>
    <t>EMI_per_sqm.kgCO2.RO.Res.HHnew.Thermal.CO.LPG.LPG</t>
  </si>
  <si>
    <t>EMI_per_sqm.kgCO2.RO.Res.HHnew.Thermal.CO.Gas.NG_Biogas</t>
  </si>
  <si>
    <t>EMI_per_sqm.kgCO2.RO.Res.HHnew.Thermal.CO.Biomass.Biomass_Waste</t>
  </si>
  <si>
    <t>EMI_per_sqm.kgCO2.RO.Res.HHnew.Thermal.CO.Elc.Elec</t>
  </si>
  <si>
    <t>FEC.ktoe.RO.Res.HH.Appl.RF</t>
  </si>
  <si>
    <t>FEC.ktoe.RO.Res.HH.Appl.WM</t>
  </si>
  <si>
    <t>FEC.ktoe.RO.Res.HH.Appl.DR</t>
  </si>
  <si>
    <t>FEC.ktoe.RO.Res.HH.Appl.DW</t>
  </si>
  <si>
    <t>FEC.ktoe.RO.Res.HH.Appl.TV</t>
  </si>
  <si>
    <t>FEC.ktoe.RO.Res.HH.Appl.IT</t>
  </si>
  <si>
    <t>FEC.ktoe.RO.Res.HH.Appl.LI</t>
  </si>
  <si>
    <t>FEC.ktoe.RO.Res.HH.Appl.OA</t>
  </si>
  <si>
    <t>Size.MW.RO.Res.HH.Appl</t>
  </si>
  <si>
    <t>Size.MW.RO.Res.HH.Appl.RF</t>
  </si>
  <si>
    <t>Size.MW.RO.Res.HH.Appl.WM</t>
  </si>
  <si>
    <t>Size.MW.RO.Res.HH.Appl.DR</t>
  </si>
  <si>
    <t>Size.MW.RO.Res.HH.Appl.DW</t>
  </si>
  <si>
    <t>Size.MW.RO.Res.HH.Appl.TV</t>
  </si>
  <si>
    <t>Size.MW.RO.Res.HH.Appl.IT</t>
  </si>
  <si>
    <t>Size.MW.RO.Res.HH.Appl.LI</t>
  </si>
  <si>
    <t>Size.MW.RO.Res.HH.Appl.OA</t>
  </si>
  <si>
    <t>NUM.number.RO.Res.HH.Appl.RF</t>
  </si>
  <si>
    <t>NUM.number.RO.Res.HH.Appl.WM</t>
  </si>
  <si>
    <t>NUM.number.RO.Res.HH.Appl.DR</t>
  </si>
  <si>
    <t>NUM.number.RO.Res.HH.Appl.DW</t>
  </si>
  <si>
    <t>NUM.number.RO.Res.HH.Appl.TV</t>
  </si>
  <si>
    <t>NUM.number.RO.Res.HH.Appl.IT</t>
  </si>
  <si>
    <t>NUM.number.RO.Res.HH.Appl.LI</t>
  </si>
  <si>
    <t>NUM.number.RO.Res.HH.Appl.OA</t>
  </si>
  <si>
    <t>NUM.number.RO.Res.HH.Applnew.RF</t>
  </si>
  <si>
    <t>NUM.number.RO.Res.HH.Applnew.WM</t>
  </si>
  <si>
    <t>NUM.number.RO.Res.HH.Applnew.DR</t>
  </si>
  <si>
    <t>NUM.number.RO.Res.HH.Applnew.DW</t>
  </si>
  <si>
    <t>NUM.number.RO.Res.HH.Applnew.TV</t>
  </si>
  <si>
    <t>NUM.number.RO.Res.HH.Applnew.IT</t>
  </si>
  <si>
    <t>NUM.number.RO.Res.HH.Applnew.LI</t>
  </si>
  <si>
    <t>NUM.number.RO.Res.HH.Applnew.OA</t>
  </si>
  <si>
    <t>NUM.number.RO.Res.HH.Applrepl.RF</t>
  </si>
  <si>
    <t>NUM.number.RO.Res.HH.Applrepl.WM</t>
  </si>
  <si>
    <t>NUM.number.RO.Res.HH.Applrepl.DR</t>
  </si>
  <si>
    <t>NUM.number.RO.Res.HH.Applrepl.DW</t>
  </si>
  <si>
    <t>NUM.number.RO.Res.HH.Applrepl.TV</t>
  </si>
  <si>
    <t>NUM.number.RO.Res.HH.Applrepl.IT</t>
  </si>
  <si>
    <t>NUM.number.RO.Res.HH.Applrepl.LI</t>
  </si>
  <si>
    <t>NUM.number.RO.Res.HH.Applrepl.OA</t>
  </si>
  <si>
    <t>Op.hours.RO.Res.HH.Appl.RF</t>
  </si>
  <si>
    <t>Op.hours.RO.Res.HH.Appl.WM</t>
  </si>
  <si>
    <t>Op.hours.RO.Res.HH.Appl.DR</t>
  </si>
  <si>
    <t>Op.hours.RO.Res.HH.Appl.DW</t>
  </si>
  <si>
    <t>Op.hours.RO.Res.HH.Appl.TV</t>
  </si>
  <si>
    <t>Op.hours.RO.Res.HH.Appl.IT</t>
  </si>
  <si>
    <t>Op.hours.RO.Res.HH.Appl.LI</t>
  </si>
  <si>
    <t>Op.hours.RO.Res.HH.Appl.OA</t>
  </si>
  <si>
    <t>Size_per_appl.W.RO.Res.HH.Appl.RF</t>
  </si>
  <si>
    <t>Size_per_appl.W.RO.Res.HH.Appl.WM</t>
  </si>
  <si>
    <t>Size_per_appl.W.RO.Res.HH.Appl.DR</t>
  </si>
  <si>
    <t>Size_per_appl.W.RO.Res.HH.Appl.DW</t>
  </si>
  <si>
    <t>Size_per_appl.W.RO.Res.HH.Appl.TV</t>
  </si>
  <si>
    <t>Size_per_appl.W.RO.Res.HH.Appl.IT</t>
  </si>
  <si>
    <t>Size_per_appl.W.RO.Res.HH.Appl.LI</t>
  </si>
  <si>
    <t>Size_per_appl.W.RO.Res.HH.Appl.OA</t>
  </si>
  <si>
    <t>Size_per_appl.W.RO.Res.HH.Applnew.RF</t>
  </si>
  <si>
    <t>Size_per_appl.W.RO.Res.HH.Applnew.WM</t>
  </si>
  <si>
    <t>Size_per_appl.W.RO.Res.HH.Applnew.DR</t>
  </si>
  <si>
    <t>Size_per_appl.W.RO.Res.HH.Applnew.DW</t>
  </si>
  <si>
    <t>Size_per_appl.W.RO.Res.HH.Applnew.TV</t>
  </si>
  <si>
    <t>Size_per_appl.W.RO.Res.HH.Applnew.IT</t>
  </si>
  <si>
    <t>Size_per_appl.W.RO.Res.HH.Applnew.LI</t>
  </si>
  <si>
    <t>Size_per_appl.W.RO.Res.HH.Applnew.OA</t>
  </si>
  <si>
    <t>NUM.number_per_household.RO.Res.HH.Appl.RF</t>
  </si>
  <si>
    <t>NUM.number_per_household.RO.Res.HH.Appl.WM</t>
  </si>
  <si>
    <t>NUM.number_per_household.RO.Res.HH.Appl.DR</t>
  </si>
  <si>
    <t>NUM.number_per_household.RO.Res.HH.Appl.DW</t>
  </si>
  <si>
    <t>NUM.number_per_household.RO.Res.HH.Appl.TV</t>
  </si>
  <si>
    <t>NUM.number_per_household.RO.Res.HH.Appl.IT</t>
  </si>
  <si>
    <t>NUM.number_per_household.RO.Res.HH.Appl.LI</t>
  </si>
  <si>
    <t>NUM.number_per_household.RO.Res.HH.Appl.OA</t>
  </si>
  <si>
    <t>Size_per_household.W.RO.Res.HH.Appl.RF</t>
  </si>
  <si>
    <t>Size_per_household.W.RO.Res.HH.Appl.WM</t>
  </si>
  <si>
    <t>Size_per_household.W.RO.Res.HH.Appl.DR</t>
  </si>
  <si>
    <t>Size_per_household.W.RO.Res.HH.Appl.DW</t>
  </si>
  <si>
    <t>Size_per_household.W.RO.Res.HH.Appl.TV</t>
  </si>
  <si>
    <t>Size_per_household.W.RO.Res.HH.Appl.IT</t>
  </si>
  <si>
    <t>Size_per_household.W.RO.Res.HH.Appl.LI</t>
  </si>
  <si>
    <t>Size_per_household.W.RO.Res.HH.Appl.OA</t>
  </si>
  <si>
    <t>FEC_per_household.kWh.RO.Res.HH.Appl.RF</t>
  </si>
  <si>
    <t>FEC_per_household.kWh.RO.Res.HH.Appl.WM</t>
  </si>
  <si>
    <t>FEC_per_household.kWh.RO.Res.HH.Appl.DR</t>
  </si>
  <si>
    <t>FEC_per_household.kWh.RO.Res.HH.Appl.DW</t>
  </si>
  <si>
    <t>FEC_per_household.kWh.RO.Res.HH.Appl.TV</t>
  </si>
  <si>
    <t>FEC_per_household.kWh.RO.Res.HH.Appl.IT</t>
  </si>
  <si>
    <t>FEC_per_household.kWh.RO.Res.HH.Appl.LI</t>
  </si>
  <si>
    <t>FEC_per_household.kWh.RO.Res.HH.Appl.OA</t>
  </si>
  <si>
    <t>Lumens_per_household.lumen.RO.Res.HH.Appl.LI</t>
  </si>
  <si>
    <t>RO - Number of households (detailed structure)</t>
  </si>
  <si>
    <t>NUM.number.RO.Res.HH.Thermal.SH.Solids.SH</t>
  </si>
  <si>
    <t>NUM.number.RO.Res.HH.Thermal.SH.Solids.SC.AC</t>
  </si>
  <si>
    <t>NUM.number.RO.Res.HH.Thermal.SH.Solids.WH.Solids.NoSolar</t>
  </si>
  <si>
    <t>NUM.number.RO.Res.HH.Thermal.SH.Solids.WH.LPG.NoSolar</t>
  </si>
  <si>
    <t>NUM.number.RO.Res.HH.Thermal.SH.Solids.WH.LPG.Solar</t>
  </si>
  <si>
    <t>NUM.number.RO.Res.HH.Thermal.SH.Solids.WH.Elc.NoSolar</t>
  </si>
  <si>
    <t>NUM.number.RO.Res.HH.Thermal.SH.Solids.WH.Elc.Solar</t>
  </si>
  <si>
    <t>NUM.number.RO.Res.HH.Thermal.SH.Solids.CO.Solids</t>
  </si>
  <si>
    <t>NUM.number.RO.Res.HH.Thermal.SH.Solids.CO.LPG</t>
  </si>
  <si>
    <t>NUM.number.RO.Res.HH.Thermal.SH.Solids.CO.Elc</t>
  </si>
  <si>
    <t>NUM.number.RO.Res.HH.Thermal.SH.LPG.SH</t>
  </si>
  <si>
    <t>NUM.number.RO.Res.HH.Thermal.SH.LPG.SC.AC</t>
  </si>
  <si>
    <t>NUM.number.RO.Res.HH.Thermal.SH.LPG.WH.LPG.NoSolar</t>
  </si>
  <si>
    <t>NUM.number.RO.Res.HH.Thermal.SH.LPG.WH.LPG.Solar</t>
  </si>
  <si>
    <t>NUM.number.RO.Res.HH.Thermal.SH.LPG.WH.Elc.NoSolar</t>
  </si>
  <si>
    <t>NUM.number.RO.Res.HH.Thermal.SH.LPG.WH.Elc.Solar</t>
  </si>
  <si>
    <t>NUM.number.RO.Res.HH.Thermal.SH.LPG.CO.LPG</t>
  </si>
  <si>
    <t>NUM.number.RO.Res.HH.Thermal.SH.LPG.CO.Elc</t>
  </si>
  <si>
    <t>NUM.number.RO.Res.HH.Thermal.SH.Oil.SH</t>
  </si>
  <si>
    <t>NUM.number.RO.Res.HH.Thermal.SH.Oil.SC.AC</t>
  </si>
  <si>
    <t>NUM.number.RO.Res.HH.Thermal.SH.Oil.WH.Oil.NoSolar</t>
  </si>
  <si>
    <t>NUM.number.RO.Res.HH.Thermal.SH.Oil.WH.Oil.Solar</t>
  </si>
  <si>
    <t>NUM.number.RO.Res.HH.Thermal.SH.Oil.WH.Elc.NoSolar</t>
  </si>
  <si>
    <t>NUM.number.RO.Res.HH.Thermal.SH.Oil.WH.Elc.Solar</t>
  </si>
  <si>
    <t>NUM.number.RO.Res.HH.Thermal.SH.Oil.CO.LPG</t>
  </si>
  <si>
    <t>NUM.number.RO.Res.HH.Thermal.SH.Oil.CO.Elc</t>
  </si>
  <si>
    <t>NUM.number.RO.Res.HH.Thermal.SH.Gas.SH</t>
  </si>
  <si>
    <t>NUM.number.RO.Res.HH.Thermal.SH.Gas.SC.AC</t>
  </si>
  <si>
    <t>NUM.number.RO.Res.HH.Thermal.SH.Gas.WH.Gas.NoSolar</t>
  </si>
  <si>
    <t>NUM.number.RO.Res.HH.Thermal.SH.Gas.WH.Gas.Solar</t>
  </si>
  <si>
    <t>NUM.number.RO.Res.HH.Thermal.SH.Gas.WH.Elc.NoSolar</t>
  </si>
  <si>
    <t>NUM.number.RO.Res.HH.Thermal.SH.Gas.WH.Elc.Solar</t>
  </si>
  <si>
    <t>NUM.number.RO.Res.HH.Thermal.SH.Gas.CO.Gas</t>
  </si>
  <si>
    <t>NUM.number.RO.Res.HH.Thermal.SH.Gas.CO.Elc</t>
  </si>
  <si>
    <t>NUM.number.RO.Res.HH.Thermal.SH.Biomass.SH</t>
  </si>
  <si>
    <t>NUM.number.RO.Res.HH.Thermal.SH.Biomass.SC.AC</t>
  </si>
  <si>
    <t>NUM.number.RO.Res.HH.Thermal.SH.Biomass.WH.Biomass.NoSolar</t>
  </si>
  <si>
    <t>NUM.number.RO.Res.HH.Thermal.SH.Biomass.WH.Biomass.Solar</t>
  </si>
  <si>
    <t>NUM.number.RO.Res.HH.Thermal.SH.Biomass.WH.LPG.NoSolar</t>
  </si>
  <si>
    <t>NUM.number.RO.Res.HH.Thermal.SH.Biomass.WH.LPG.Solar</t>
  </si>
  <si>
    <t>NUM.number.RO.Res.HH.Thermal.SH.Biomass.WH.Elc.NoSolar</t>
  </si>
  <si>
    <t>NUM.number.RO.Res.HH.Thermal.SH.Biomass.WH.Elc.Solar</t>
  </si>
  <si>
    <t>NUM.number.RO.Res.HH.Thermal.SH.Biomass.CO.Biomass</t>
  </si>
  <si>
    <t>NUM.number.RO.Res.HH.Thermal.SH.Biomass.CO.LPG</t>
  </si>
  <si>
    <t>NUM.number.RO.Res.HH.Thermal.SH.Biomass.CO.Elc</t>
  </si>
  <si>
    <t>NUM.number.RO.Res.HH.Thermal.SH.Geo.SH</t>
  </si>
  <si>
    <t>NUM.number.RO.Res.HH.Thermal.SH.Geo.SC.AC</t>
  </si>
  <si>
    <t>NUM.number.RO.Res.HH.Thermal.SH.Geo.WH.Geo.NoSolar</t>
  </si>
  <si>
    <t>NUM.number.RO.Res.HH.Thermal.SH.Geo.WH.Geo.Solar</t>
  </si>
  <si>
    <t>NUM.number.RO.Res.HH.Thermal.SH.Geo.WH.Elc.NoSolar</t>
  </si>
  <si>
    <t>NUM.number.RO.Res.HH.Thermal.SH.Geo.WH.Elc.Solar</t>
  </si>
  <si>
    <t>NUM.number.RO.Res.HH.Thermal.SH.Geo.CO.LPG</t>
  </si>
  <si>
    <t>NUM.number.RO.Res.HH.Thermal.SH.Geo.CO.Elc</t>
  </si>
  <si>
    <t>NUM.number.RO.Res.HH.Thermal.SH.DistrHeat.SH</t>
  </si>
  <si>
    <t>NUM.number.RO.Res.HH.Thermal.SH.DistrHeat.SC.AC</t>
  </si>
  <si>
    <t>NUM.number.RO.Res.HH.Thermal.SH.DistrHeat.WH.DistrHeat.NoSolar</t>
  </si>
  <si>
    <t>NUM.number.RO.Res.HH.Thermal.SH.DistrHeat.WH.DistrHeat.Solar</t>
  </si>
  <si>
    <t>NUM.number.RO.Res.HH.Thermal.SH.DistrHeat.WH.Elc.NoSolar</t>
  </si>
  <si>
    <t>NUM.number.RO.Res.HH.Thermal.SH.DistrHeat.WH.Elc.Solar</t>
  </si>
  <si>
    <t>NUM.number.RO.Res.HH.Thermal.SH.DistrHeat.CO.LPG</t>
  </si>
  <si>
    <t>NUM.number.RO.Res.HH.Thermal.SH.DistrHeat.CO.Elc</t>
  </si>
  <si>
    <t>NUM.number.RO.Res.HH.Thermal.SH.AdvElc.SH</t>
  </si>
  <si>
    <t>NUM.number.RO.Res.HH.Thermal.SH.AdvElc.SC.AC</t>
  </si>
  <si>
    <t>NUM.number.RO.Res.HH.Thermal.SH.AdvElc.WH.LPG.NoSolar</t>
  </si>
  <si>
    <t>NUM.number.RO.Res.HH.Thermal.SH.AdvElc.WH.LPG.Solar</t>
  </si>
  <si>
    <t>NUM.number.RO.Res.HH.Thermal.SH.AdvElc.WH.Elc.NoSolar</t>
  </si>
  <si>
    <t>NUM.number.RO.Res.HH.Thermal.SH.AdvElc.WH.Elc.Solar</t>
  </si>
  <si>
    <t>NUM.number.RO.Res.HH.Thermal.SH.AdvElc.CO.LPG</t>
  </si>
  <si>
    <t>NUM.number.RO.Res.HH.Thermal.SH.AdvElc.CO.Elc</t>
  </si>
  <si>
    <t>NUM.number.RO.Res.HH.Thermal.SH.ConvElc.SH</t>
  </si>
  <si>
    <t>NUM.number.RO.Res.HH.Thermal.SH.ConvElc.SC.AC</t>
  </si>
  <si>
    <t>NUM.number.RO.Res.HH.Thermal.SH.ConvElc.WH.LPG.NoSolar</t>
  </si>
  <si>
    <t>NUM.number.RO.Res.HH.Thermal.SH.ConvElc.WH.LPG.Solar</t>
  </si>
  <si>
    <t>NUM.number.RO.Res.HH.Thermal.SH.ConvElc.WH.Elc.NoSolar</t>
  </si>
  <si>
    <t>NUM.number.RO.Res.HH.Thermal.SH.ConvElc.WH.Elc.Solar</t>
  </si>
  <si>
    <t>NUM.number.RO.Res.HH.Thermal.SH.ConvElc.CO.LPG</t>
  </si>
  <si>
    <t>NUM.number.RO.Res.HH.Thermal.SH.ConvElc.CO.Elc</t>
  </si>
  <si>
    <t>RO - Retired equipment (detailed structure)</t>
  </si>
  <si>
    <t>NUM.number.RO.Res.HH.ThermalOut.SH.Solids</t>
  </si>
  <si>
    <t>NUM.number.RO.Res.HH.ThermalOut.SH.Solids.SH</t>
  </si>
  <si>
    <t>NUM.number.RO.Res.HH.ThermalOut.SH.Solids.SC.AC</t>
  </si>
  <si>
    <t>NUM.number.RO.Res.HH.ThermalOut.SH.Solids.WH.Solids.NoSolar</t>
  </si>
  <si>
    <t>NUM.number.RO.Res.HH.ThermalOut.SH.Solids.WH.LPG.NoSolar</t>
  </si>
  <si>
    <t>NUM.number.RO.Res.HH.ThermalOut.SH.Solids.WH.LPG.Solar</t>
  </si>
  <si>
    <t>NUM.number.RO.Res.HH.ThermalOut.SH.Solids.WH.Elc.NoSolar</t>
  </si>
  <si>
    <t>NUM.number.RO.Res.HH.ThermalOut.SH.Solids.WH.Elc.Solar</t>
  </si>
  <si>
    <t>NUM.number.RO.Res.HH.ThermalOut.SH.Solids.CO.Solids</t>
  </si>
  <si>
    <t>NUM.number.RO.Res.HH.ThermalOut.SH.Solids.CO.LPG</t>
  </si>
  <si>
    <t>NUM.number.RO.Res.HH.ThermalOut.SH.Solids.CO.Elc</t>
  </si>
  <si>
    <t>NUM.number.RO.Res.HH.ThermalOut.SH.LPG</t>
  </si>
  <si>
    <t>NUM.number.RO.Res.HH.ThermalOut.SH.LPG.SH</t>
  </si>
  <si>
    <t>NUM.number.RO.Res.HH.ThermalOut.SH.LPG.SC.AC</t>
  </si>
  <si>
    <t>NUM.number.RO.Res.HH.ThermalOut.SH.LPG.WH.LPG.NoSolar</t>
  </si>
  <si>
    <t>NUM.number.RO.Res.HH.ThermalOut.SH.LPG.WH.LPG.Solar</t>
  </si>
  <si>
    <t>NUM.number.RO.Res.HH.ThermalOut.SH.LPG.WH.Elc.NoSolar</t>
  </si>
  <si>
    <t>NUM.number.RO.Res.HH.ThermalOut.SH.LPG.WH.Elc.Solar</t>
  </si>
  <si>
    <t>NUM.number.RO.Res.HH.ThermalOut.SH.LPG.CO.LPG</t>
  </si>
  <si>
    <t>NUM.number.RO.Res.HH.ThermalOut.SH.LPG.CO.Elc</t>
  </si>
  <si>
    <t>NUM.number.RO.Res.HH.ThermalOut.SH.Oil</t>
  </si>
  <si>
    <t>NUM.number.RO.Res.HH.ThermalOut.SH.Oil.SH</t>
  </si>
  <si>
    <t>NUM.number.RO.Res.HH.ThermalOut.SH.Oil.SC.AC</t>
  </si>
  <si>
    <t>NUM.number.RO.Res.HH.ThermalOut.SH.Oil.WH.Oil.NoSolar</t>
  </si>
  <si>
    <t>NUM.number.RO.Res.HH.ThermalOut.SH.Oil.WH.Oil.Solar</t>
  </si>
  <si>
    <t>NUM.number.RO.Res.HH.ThermalOut.SH.Oil.WH.Elc.NoSolar</t>
  </si>
  <si>
    <t>NUM.number.RO.Res.HH.ThermalOut.SH.Oil.WH.Elc.Solar</t>
  </si>
  <si>
    <t>NUM.number.RO.Res.HH.ThermalOut.SH.Oil.CO.LPG</t>
  </si>
  <si>
    <t>NUM.number.RO.Res.HH.ThermalOut.SH.Oil.CO.Elc</t>
  </si>
  <si>
    <t>NUM.number.RO.Res.HH.ThermalOut.SH.Gas</t>
  </si>
  <si>
    <t>NUM.number.RO.Res.HH.ThermalOut.SH.Gas.SH</t>
  </si>
  <si>
    <t>NUM.number.RO.Res.HH.ThermalOut.SH.Gas.SC.AC</t>
  </si>
  <si>
    <t>NUM.number.RO.Res.HH.ThermalOut.SH.Gas.WH.Gas.NoSolar</t>
  </si>
  <si>
    <t>NUM.number.RO.Res.HH.ThermalOut.SH.Gas.WH.Gas.Solar</t>
  </si>
  <si>
    <t>NUM.number.RO.Res.HH.ThermalOut.SH.Gas.WH.Elc.NoSolar</t>
  </si>
  <si>
    <t>NUM.number.RO.Res.HH.ThermalOut.SH.Gas.WH.Elc.Solar</t>
  </si>
  <si>
    <t>NUM.number.RO.Res.HH.ThermalOut.SH.Gas.CO.Gas</t>
  </si>
  <si>
    <t>NUM.number.RO.Res.HH.ThermalOut.SH.Gas.CO.Elc</t>
  </si>
  <si>
    <t>NUM.number.RO.Res.HH.ThermalOut.SH.Biomass</t>
  </si>
  <si>
    <t>NUM.number.RO.Res.HH.ThermalOut.SH.Biomass.SH</t>
  </si>
  <si>
    <t>NUM.number.RO.Res.HH.ThermalOut.SH.Biomass.SC.AC</t>
  </si>
  <si>
    <t>NUM.number.RO.Res.HH.ThermalOut.SH.Biomass.WH.Biomass.NoSolar</t>
  </si>
  <si>
    <t>NUM.number.RO.Res.HH.ThermalOut.SH.Biomass.WH.Biomass.Solar</t>
  </si>
  <si>
    <t>NUM.number.RO.Res.HH.ThermalOut.SH.Biomass.WH.LPG.NoSolar</t>
  </si>
  <si>
    <t>NUM.number.RO.Res.HH.ThermalOut.SH.Biomass.WH.LPG.Solar</t>
  </si>
  <si>
    <t>NUM.number.RO.Res.HH.ThermalOut.SH.Biomass.WH.Elc.NoSolar</t>
  </si>
  <si>
    <t>NUM.number.RO.Res.HH.ThermalOut.SH.Biomass.WH.Elc.Solar</t>
  </si>
  <si>
    <t>NUM.number.RO.Res.HH.ThermalOut.SH.Biomass.CO.Biomass</t>
  </si>
  <si>
    <t>NUM.number.RO.Res.HH.ThermalOut.SH.Biomass.CO.LPG</t>
  </si>
  <si>
    <t>NUM.number.RO.Res.HH.ThermalOut.SH.Biomass.CO.Elc</t>
  </si>
  <si>
    <t>NUM.number.RO.Res.HH.ThermalOut.SH.Geo</t>
  </si>
  <si>
    <t>NUM.number.RO.Res.HH.ThermalOut.SH.Geo.SH</t>
  </si>
  <si>
    <t>NUM.number.RO.Res.HH.ThermalOut.SH.Geo.SC.AC</t>
  </si>
  <si>
    <t>NUM.number.RO.Res.HH.ThermalOut.SH.Geo.WH.Geo.NoSolar</t>
  </si>
  <si>
    <t>NUM.number.RO.Res.HH.ThermalOut.SH.Geo.WH.Geo.Solar</t>
  </si>
  <si>
    <t>NUM.number.RO.Res.HH.ThermalOut.SH.Geo.WH.Elc.NoSolar</t>
  </si>
  <si>
    <t>NUM.number.RO.Res.HH.ThermalOut.SH.Geo.WH.Elc.Solar</t>
  </si>
  <si>
    <t>NUM.number.RO.Res.HH.ThermalOut.SH.Geo.CO.LPG</t>
  </si>
  <si>
    <t>NUM.number.RO.Res.HH.ThermalOut.SH.Geo.CO.Elc</t>
  </si>
  <si>
    <t>NUM.number.RO.Res.HH.ThermalOut.SH.DistrHeat</t>
  </si>
  <si>
    <t>NUM.number.RO.Res.HH.ThermalOut.SH.DistrHeat.SH</t>
  </si>
  <si>
    <t>NUM.number.RO.Res.HH.ThermalOut.SH.DistrHeat.SC.AC</t>
  </si>
  <si>
    <t>NUM.number.RO.Res.HH.ThermalOut.SH.DistrHeat.WH.DistrHeat.NoSolar</t>
  </si>
  <si>
    <t>NUM.number.RO.Res.HH.ThermalOut.SH.DistrHeat.WH.DistrHeat.Solar</t>
  </si>
  <si>
    <t>NUM.number.RO.Res.HH.ThermalOut.SH.DistrHeat.WH.Elc.NoSolar</t>
  </si>
  <si>
    <t>NUM.number.RO.Res.HH.ThermalOut.SH.DistrHeat.WH.Elc.Solar</t>
  </si>
  <si>
    <t>NUM.number.RO.Res.HH.ThermalOut.SH.DistrHeat.CO.LPG</t>
  </si>
  <si>
    <t>NUM.number.RO.Res.HH.ThermalOut.SH.DistrHeat.CO.Elc</t>
  </si>
  <si>
    <t>NUM.number.RO.Res.HH.ThermalOut.SH.AdvElc</t>
  </si>
  <si>
    <t>NUM.number.RO.Res.HH.ThermalOut.SH.AdvElc.SH</t>
  </si>
  <si>
    <t>NUM.number.RO.Res.HH.ThermalOut.SH.AdvElc.SC.AC</t>
  </si>
  <si>
    <t>NUM.number.RO.Res.HH.ThermalOut.SH.AdvElc.WH.LPG.NoSolar</t>
  </si>
  <si>
    <t>NUM.number.RO.Res.HH.ThermalOut.SH.AdvElc.WH.LPG.Solar</t>
  </si>
  <si>
    <t>NUM.number.RO.Res.HH.ThermalOut.SH.AdvElc.WH.Elc.NoSolar</t>
  </si>
  <si>
    <t>NUM.number.RO.Res.HH.ThermalOut.SH.AdvElc.WH.Elc.Solar</t>
  </si>
  <si>
    <t>NUM.number.RO.Res.HH.ThermalOut.SH.AdvElc.CO.LPG</t>
  </si>
  <si>
    <t>NUM.number.RO.Res.HH.ThermalOut.SH.AdvElc.CO.Elc</t>
  </si>
  <si>
    <t>NUM.number.RO.Res.HH.ThermalOut.SH.ConvElc</t>
  </si>
  <si>
    <t>NUM.number.RO.Res.HH.ThermalOut.SH.ConvElc.SH</t>
  </si>
  <si>
    <t>NUM.number.RO.Res.HH.ThermalOut.SH.ConvElc.SC.AC</t>
  </si>
  <si>
    <t>NUM.number.RO.Res.HH.ThermalOut.SH.ConvElc.WH.LPG.NoSolar</t>
  </si>
  <si>
    <t>NUM.number.RO.Res.HH.ThermalOut.SH.ConvElc.WH.LPG.Solar</t>
  </si>
  <si>
    <t>NUM.number.RO.Res.HH.ThermalOut.SH.ConvElc.WH.Elc.NoSolar</t>
  </si>
  <si>
    <t>NUM.number.RO.Res.HH.ThermalOut.SH.ConvElc.WH.Elc.Solar</t>
  </si>
  <si>
    <t>NUM.number.RO.Res.HH.ThermalOut.SH.ConvElc.CO.LPG</t>
  </si>
  <si>
    <t>NUM.number.RO.Res.HH.ThermalOut.SH.ConvElc.CO.Elc</t>
  </si>
  <si>
    <t>RO - New equipment installations (detailed structure)</t>
  </si>
  <si>
    <t>NUM.number.RO.Res.HH.ThermalNew.SH.Solids</t>
  </si>
  <si>
    <t>NUM.number.RO.Res.HH.ThermalNew.SH.Solids.SH</t>
  </si>
  <si>
    <t>NUM.number.RO.Res.HH.ThermalNew.SH.Solids.SC.AC</t>
  </si>
  <si>
    <t>NUM.number.RO.Res.HH.ThermalNew.SH.Solids.WH.Solids.NoSolar</t>
  </si>
  <si>
    <t>NUM.number.RO.Res.HH.ThermalNew.SH.Solids.WH.LPG.NoSolar</t>
  </si>
  <si>
    <t>NUM.number.RO.Res.HH.ThermalNew.SH.Solids.WH.LPG.Solar</t>
  </si>
  <si>
    <t>NUM.number.RO.Res.HH.ThermalNew.SH.Solids.WH.Elc.NoSolar</t>
  </si>
  <si>
    <t>NUM.number.RO.Res.HH.ThermalNew.SH.Solids.WH.Elc.Solar</t>
  </si>
  <si>
    <t>NUM.number.RO.Res.HH.ThermalNew.SH.Solids.CO.Solids</t>
  </si>
  <si>
    <t>NUM.number.RO.Res.HH.ThermalNew.SH.Solids.CO.LPG</t>
  </si>
  <si>
    <t>NUM.number.RO.Res.HH.ThermalNew.SH.Solids.CO.Elc</t>
  </si>
  <si>
    <t>NUM.number.RO.Res.HH.ThermalNew.SH.LPG</t>
  </si>
  <si>
    <t>NUM.number.RO.Res.HH.ThermalNew.SH.LPG.SH</t>
  </si>
  <si>
    <t>NUM.number.RO.Res.HH.ThermalNew.SH.LPG.SC.AC</t>
  </si>
  <si>
    <t>NUM.number.RO.Res.HH.ThermalNew.SH.LPG.WH.LPG.NoSolar</t>
  </si>
  <si>
    <t>NUM.number.RO.Res.HH.ThermalNew.SH.LPG.WH.LPG.Solar</t>
  </si>
  <si>
    <t>NUM.number.RO.Res.HH.ThermalNew.SH.LPG.WH.Elc.NoSolar</t>
  </si>
  <si>
    <t>NUM.number.RO.Res.HH.ThermalNew.SH.LPG.WH.Elc.Solar</t>
  </si>
  <si>
    <t>NUM.number.RO.Res.HH.ThermalNew.SH.LPG.CO.LPG</t>
  </si>
  <si>
    <t>NUM.number.RO.Res.HH.ThermalNew.SH.LPG.CO.Elc</t>
  </si>
  <si>
    <t>NUM.number.RO.Res.HH.ThermalNew.SH.Oil</t>
  </si>
  <si>
    <t>NUM.number.RO.Res.HH.ThermalNew.SH.Oil.SH</t>
  </si>
  <si>
    <t>NUM.number.RO.Res.HH.ThermalNew.SH.Oil.SC.AC</t>
  </si>
  <si>
    <t>NUM.number.RO.Res.HH.ThermalNew.SH.Oil.WH.Oil.NoSolar</t>
  </si>
  <si>
    <t>NUM.number.RO.Res.HH.ThermalNew.SH.Oil.WH.Oil.Solar</t>
  </si>
  <si>
    <t>NUM.number.RO.Res.HH.ThermalNew.SH.Oil.WH.Elc.NoSolar</t>
  </si>
  <si>
    <t>NUM.number.RO.Res.HH.ThermalNew.SH.Oil.WH.Elc.Solar</t>
  </si>
  <si>
    <t>NUM.number.RO.Res.HH.ThermalNew.SH.Oil.CO.LPG</t>
  </si>
  <si>
    <t>NUM.number.RO.Res.HH.ThermalNew.SH.Oil.CO.Elc</t>
  </si>
  <si>
    <t>NUM.number.RO.Res.HH.ThermalNew.SH.Gas</t>
  </si>
  <si>
    <t>NUM.number.RO.Res.HH.ThermalNew.SH.Gas.SH</t>
  </si>
  <si>
    <t>NUM.number.RO.Res.HH.ThermalNew.SH.Gas.SC.AC</t>
  </si>
  <si>
    <t>NUM.number.RO.Res.HH.ThermalNew.SH.Gas.WH.Gas.NoSolar</t>
  </si>
  <si>
    <t>NUM.number.RO.Res.HH.ThermalNew.SH.Gas.WH.Gas.Solar</t>
  </si>
  <si>
    <t>NUM.number.RO.Res.HH.ThermalNew.SH.Gas.WH.Elc.NoSolar</t>
  </si>
  <si>
    <t>NUM.number.RO.Res.HH.ThermalNew.SH.Gas.WH.Elc.Solar</t>
  </si>
  <si>
    <t>NUM.number.RO.Res.HH.ThermalNew.SH.Gas.CO.Gas</t>
  </si>
  <si>
    <t>NUM.number.RO.Res.HH.ThermalNew.SH.Gas.CO.Elc</t>
  </si>
  <si>
    <t>NUM.number.RO.Res.HH.ThermalNew.SH.Biomass</t>
  </si>
  <si>
    <t>NUM.number.RO.Res.HH.ThermalNew.SH.Biomass.SH</t>
  </si>
  <si>
    <t>NUM.number.RO.Res.HH.ThermalNew.SH.Biomass.SC.AC</t>
  </si>
  <si>
    <t>NUM.number.RO.Res.HH.ThermalNew.SH.Biomass.WH.Biomass.NoSolar</t>
  </si>
  <si>
    <t>NUM.number.RO.Res.HH.ThermalNew.SH.Biomass.WH.Biomass.Solar</t>
  </si>
  <si>
    <t>NUM.number.RO.Res.HH.ThermalNew.SH.Biomass.WH.LPG.NoSolar</t>
  </si>
  <si>
    <t>NUM.number.RO.Res.HH.ThermalNew.SH.Biomass.WH.LPG.Solar</t>
  </si>
  <si>
    <t>NUM.number.RO.Res.HH.ThermalNew.SH.Biomass.WH.Elc.NoSolar</t>
  </si>
  <si>
    <t>NUM.number.RO.Res.HH.ThermalNew.SH.Biomass.WH.Elc.Solar</t>
  </si>
  <si>
    <t>NUM.number.RO.Res.HH.ThermalNew.SH.Biomass.CO.Biomass</t>
  </si>
  <si>
    <t>NUM.number.RO.Res.HH.ThermalNew.SH.Biomass.CO.LPG</t>
  </si>
  <si>
    <t>NUM.number.RO.Res.HH.ThermalNew.SH.Biomass.CO.Elc</t>
  </si>
  <si>
    <t>NUM.number.RO.Res.HH.ThermalNew.SH.Geo</t>
  </si>
  <si>
    <t>NUM.number.RO.Res.HH.ThermalNew.SH.Geo.SH</t>
  </si>
  <si>
    <t>NUM.number.RO.Res.HH.ThermalNew.SH.Geo.SC.AC</t>
  </si>
  <si>
    <t>NUM.number.RO.Res.HH.ThermalNew.SH.Geo.WH.Geo.NoSolar</t>
  </si>
  <si>
    <t>NUM.number.RO.Res.HH.ThermalNew.SH.Geo.WH.Geo.Solar</t>
  </si>
  <si>
    <t>NUM.number.RO.Res.HH.ThermalNew.SH.Geo.WH.Elc.NoSolar</t>
  </si>
  <si>
    <t>NUM.number.RO.Res.HH.ThermalNew.SH.Geo.WH.Elc.Solar</t>
  </si>
  <si>
    <t>NUM.number.RO.Res.HH.ThermalNew.SH.Geo.CO.LPG</t>
  </si>
  <si>
    <t>NUM.number.RO.Res.HH.ThermalNew.SH.Geo.CO.Elc</t>
  </si>
  <si>
    <t>NUM.number.RO.Res.HH.ThermalNew.SH.DistrHeat</t>
  </si>
  <si>
    <t>NUM.number.RO.Res.HH.ThermalNew.SH.DistrHeat.SH</t>
  </si>
  <si>
    <t>NUM.number.RO.Res.HH.ThermalNew.SH.DistrHeat.SC.AC</t>
  </si>
  <si>
    <t>NUM.number.RO.Res.HH.ThermalNew.SH.DistrHeat.WH.DistrHeat.NoSolar</t>
  </si>
  <si>
    <t>NUM.number.RO.Res.HH.ThermalNew.SH.DistrHeat.WH.DistrHeat.Solar</t>
  </si>
  <si>
    <t>NUM.number.RO.Res.HH.ThermalNew.SH.DistrHeat.WH.Elc.NoSolar</t>
  </si>
  <si>
    <t>NUM.number.RO.Res.HH.ThermalNew.SH.DistrHeat.WH.Elc.Solar</t>
  </si>
  <si>
    <t>NUM.number.RO.Res.HH.ThermalNew.SH.DistrHeat.CO.LPG</t>
  </si>
  <si>
    <t>NUM.number.RO.Res.HH.ThermalNew.SH.DistrHeat.CO.Elc</t>
  </si>
  <si>
    <t>NUM.number.RO.Res.HH.ThermalNew.SH.AdvElc</t>
  </si>
  <si>
    <t>NUM.number.RO.Res.HH.ThermalNew.SH.AdvElc.SH</t>
  </si>
  <si>
    <t>NUM.number.RO.Res.HH.ThermalNew.SH.AdvElc.SC.AC</t>
  </si>
  <si>
    <t>NUM.number.RO.Res.HH.ThermalNew.SH.AdvElc.WH.LPG.NoSolar</t>
  </si>
  <si>
    <t>NUM.number.RO.Res.HH.ThermalNew.SH.AdvElc.WH.LPG.Solar</t>
  </si>
  <si>
    <t>NUM.number.RO.Res.HH.ThermalNew.SH.AdvElc.WH.Elc.NoSolar</t>
  </si>
  <si>
    <t>NUM.number.RO.Res.HH.ThermalNew.SH.AdvElc.WH.Elc.Solar</t>
  </si>
  <si>
    <t>NUM.number.RO.Res.HH.ThermalNew.SH.AdvElc.CO.LPG</t>
  </si>
  <si>
    <t>NUM.number.RO.Res.HH.ThermalNew.SH.AdvElc.CO.Elc</t>
  </si>
  <si>
    <t>NUM.number.RO.Res.HH.ThermalNew.SH.ConvElc</t>
  </si>
  <si>
    <t>NUM.number.RO.Res.HH.ThermalNew.SH.ConvElc.SH</t>
  </si>
  <si>
    <t>NUM.number.RO.Res.HH.ThermalNew.SH.ConvElc.SC.AC</t>
  </si>
  <si>
    <t>NUM.number.RO.Res.HH.ThermalNew.SH.ConvElc.WH.LPG.NoSolar</t>
  </si>
  <si>
    <t>NUM.number.RO.Res.HH.ThermalNew.SH.ConvElc.WH.LPG.Solar</t>
  </si>
  <si>
    <t>NUM.number.RO.Res.HH.ThermalNew.SH.ConvElc.WH.Elc.NoSolar</t>
  </si>
  <si>
    <t>NUM.number.RO.Res.HH.ThermalNew.SH.ConvElc.WH.Elc.Solar</t>
  </si>
  <si>
    <t>NUM.number.RO.Res.HH.ThermalNew.SH.ConvElc.CO.LPG</t>
  </si>
  <si>
    <t>NUM.number.RO.Res.HH.ThermalNew.SH.ConvElc.CO.Elc</t>
  </si>
  <si>
    <t>RO - New equipment installations in new and renovated households (detailed structure)</t>
  </si>
  <si>
    <t>NUM.number.RO.Res.HHnew.ThermalNew.SH.Solids</t>
  </si>
  <si>
    <t>NUM.number.RO.Res.HHnew.ThermalNew.SH.Solids.SH</t>
  </si>
  <si>
    <t>NUM.number.RO.Res.HHnew.ThermalNew.SH.Solids.SC.AC</t>
  </si>
  <si>
    <t>NUM.number.RO.Res.HHnew.ThermalNew.SH.Solids.WH.Solids.NoSolar</t>
  </si>
  <si>
    <t>NUM.number.RO.Res.HHnew.ThermalNew.SH.Solids.WH.LPG.NoSolar</t>
  </si>
  <si>
    <t>NUM.number.RO.Res.HHnew.ThermalNew.SH.Solids.WH.LPG.Solar</t>
  </si>
  <si>
    <t>NUM.number.RO.Res.HHnew.ThermalNew.SH.Solids.WH.Elc.NoSolar</t>
  </si>
  <si>
    <t>NUM.number.RO.Res.HHnew.ThermalNew.SH.Solids.WH.Elc.Solar</t>
  </si>
  <si>
    <t>NUM.number.RO.Res.HHnew.ThermalNew.SH.Solids.CO.Solids</t>
  </si>
  <si>
    <t>NUM.number.RO.Res.HHnew.ThermalNew.SH.Solids.CO.LPG</t>
  </si>
  <si>
    <t>NUM.number.RO.Res.HHnew.ThermalNew.SH.Solids.CO.Elc</t>
  </si>
  <si>
    <t>NUM.number.RO.Res.HHnew.ThermalNew.SH.LPG</t>
  </si>
  <si>
    <t>NUM.number.RO.Res.HHnew.ThermalNew.SH.LPG.SH</t>
  </si>
  <si>
    <t>NUM.number.RO.Res.HHnew.ThermalNew.SH.LPG.SC.AC</t>
  </si>
  <si>
    <t>NUM.number.RO.Res.HHnew.ThermalNew.SH.LPG.WH.LPG.NoSolar</t>
  </si>
  <si>
    <t>NUM.number.RO.Res.HHnew.ThermalNew.SH.LPG.WH.LPG.Solar</t>
  </si>
  <si>
    <t>NUM.number.RO.Res.HHnew.ThermalNew.SH.LPG.WH.Elc.NoSolar</t>
  </si>
  <si>
    <t>NUM.number.RO.Res.HHnew.ThermalNew.SH.LPG.WH.Elc.Solar</t>
  </si>
  <si>
    <t>NUM.number.RO.Res.HHnew.ThermalNew.SH.LPG.CO.LPG</t>
  </si>
  <si>
    <t>NUM.number.RO.Res.HHnew.ThermalNew.SH.LPG.CO.Elc</t>
  </si>
  <si>
    <t>NUM.number.RO.Res.HHnew.ThermalNew.SH.Oil</t>
  </si>
  <si>
    <t>NUM.number.RO.Res.HHnew.ThermalNew.SH.Oil.SH</t>
  </si>
  <si>
    <t>NUM.number.RO.Res.HHnew.ThermalNew.SH.Oil.SC.AC</t>
  </si>
  <si>
    <t>NUM.number.RO.Res.HHnew.ThermalNew.SH.Oil.WH.Oil.NoSolar</t>
  </si>
  <si>
    <t>NUM.number.RO.Res.HHnew.ThermalNew.SH.Oil.WH.Oil.Solar</t>
  </si>
  <si>
    <t>NUM.number.RO.Res.HHnew.ThermalNew.SH.Oil.WH.Elc.NoSolar</t>
  </si>
  <si>
    <t>NUM.number.RO.Res.HHnew.ThermalNew.SH.Oil.WH.Elc.Solar</t>
  </si>
  <si>
    <t>NUM.number.RO.Res.HHnew.ThermalNew.SH.Oil.CO.LPG</t>
  </si>
  <si>
    <t>NUM.number.RO.Res.HHnew.ThermalNew.SH.Oil.CO.Elc</t>
  </si>
  <si>
    <t>NUM.number.RO.Res.HHnew.ThermalNew.SH.Gas</t>
  </si>
  <si>
    <t>NUM.number.RO.Res.HHnew.ThermalNew.SH.Gas.SH</t>
  </si>
  <si>
    <t>NUM.number.RO.Res.HHnew.ThermalNew.SH.Gas.SC.AC</t>
  </si>
  <si>
    <t>NUM.number.RO.Res.HHnew.ThermalNew.SH.Gas.WH.Gas.NoSolar</t>
  </si>
  <si>
    <t>NUM.number.RO.Res.HHnew.ThermalNew.SH.Gas.WH.Gas.Solar</t>
  </si>
  <si>
    <t>NUM.number.RO.Res.HHnew.ThermalNew.SH.Gas.WH.Elc.NoSolar</t>
  </si>
  <si>
    <t>NUM.number.RO.Res.HHnew.ThermalNew.SH.Gas.WH.Elc.Solar</t>
  </si>
  <si>
    <t>NUM.number.RO.Res.HHnew.ThermalNew.SH.Gas.CO.Gas</t>
  </si>
  <si>
    <t>NUM.number.RO.Res.HHnew.ThermalNew.SH.Gas.CO.Elc</t>
  </si>
  <si>
    <t>NUM.number.RO.Res.HHnew.ThermalNew.SH.Biomass</t>
  </si>
  <si>
    <t>NUM.number.RO.Res.HHnew.ThermalNew.SH.Biomass.SH</t>
  </si>
  <si>
    <t>NUM.number.RO.Res.HHnew.ThermalNew.SH.Biomass.SC.AC</t>
  </si>
  <si>
    <t>NUM.number.RO.Res.HHnew.ThermalNew.SH.Biomass.WH.Biomass.NoSolar</t>
  </si>
  <si>
    <t>NUM.number.RO.Res.HHnew.ThermalNew.SH.Biomass.WH.Biomass.Solar</t>
  </si>
  <si>
    <t>NUM.number.RO.Res.HHnew.ThermalNew.SH.Biomass.WH.LPG.NoSolar</t>
  </si>
  <si>
    <t>NUM.number.RO.Res.HHnew.ThermalNew.SH.Biomass.WH.LPG.Solar</t>
  </si>
  <si>
    <t>NUM.number.RO.Res.HHnew.ThermalNew.SH.Biomass.WH.Elc.NoSolar</t>
  </si>
  <si>
    <t>NUM.number.RO.Res.HHnew.ThermalNew.SH.Biomass.WH.Elc.Solar</t>
  </si>
  <si>
    <t>NUM.number.RO.Res.HHnew.ThermalNew.SH.Biomass.CO.Biomass</t>
  </si>
  <si>
    <t>NUM.number.RO.Res.HHnew.ThermalNew.SH.Biomass.CO.LPG</t>
  </si>
  <si>
    <t>NUM.number.RO.Res.HHnew.ThermalNew.SH.Biomass.CO.Elc</t>
  </si>
  <si>
    <t>NUM.number.RO.Res.HHnew.ThermalNew.SH.Geo</t>
  </si>
  <si>
    <t>NUM.number.RO.Res.HHnew.ThermalNew.SH.Geo.SH</t>
  </si>
  <si>
    <t>NUM.number.RO.Res.HHnew.ThermalNew.SH.Geo.SC.AC</t>
  </si>
  <si>
    <t>NUM.number.RO.Res.HHnew.ThermalNew.SH.Geo.WH.Geo.NoSolar</t>
  </si>
  <si>
    <t>NUM.number.RO.Res.HHnew.ThermalNew.SH.Geo.WH.Geo.Solar</t>
  </si>
  <si>
    <t>NUM.number.RO.Res.HHnew.ThermalNew.SH.Geo.WH.Elc.NoSolar</t>
  </si>
  <si>
    <t>NUM.number.RO.Res.HHnew.ThermalNew.SH.Geo.WH.Elc.Solar</t>
  </si>
  <si>
    <t>NUM.number.RO.Res.HHnew.ThermalNew.SH.Geo.CO.LPG</t>
  </si>
  <si>
    <t>NUM.number.RO.Res.HHnew.ThermalNew.SH.Geo.CO.Elc</t>
  </si>
  <si>
    <t>NUM.number.RO.Res.HHnew.ThermalNew.SH.DistrHeat</t>
  </si>
  <si>
    <t>NUM.number.RO.Res.HHnew.ThermalNew.SH.DistrHeat.SH</t>
  </si>
  <si>
    <t>NUM.number.RO.Res.HHnew.ThermalNew.SH.DistrHeat.SC.AC</t>
  </si>
  <si>
    <t>NUM.number.RO.Res.HHnew.ThermalNew.SH.DistrHeat.WH.DistrHeat.NoSolar</t>
  </si>
  <si>
    <t>NUM.number.RO.Res.HHnew.ThermalNew.SH.DistrHeat.WH.DistrHeat.Solar</t>
  </si>
  <si>
    <t>NUM.number.RO.Res.HHnew.ThermalNew.SH.DistrHeat.WH.Elc.NoSolar</t>
  </si>
  <si>
    <t>NUM.number.RO.Res.HHnew.ThermalNew.SH.DistrHeat.WH.Elc.Solar</t>
  </si>
  <si>
    <t>NUM.number.RO.Res.HHnew.ThermalNew.SH.DistrHeat.CO.LPG</t>
  </si>
  <si>
    <t>NUM.number.RO.Res.HHnew.ThermalNew.SH.DistrHeat.CO.Elc</t>
  </si>
  <si>
    <t>NUM.number.RO.Res.HHnew.ThermalNew.SH.AdvElc</t>
  </si>
  <si>
    <t>NUM.number.RO.Res.HHnew.ThermalNew.SH.AdvElc.SH</t>
  </si>
  <si>
    <t>NUM.number.RO.Res.HHnew.ThermalNew.SH.AdvElc.SC.AC</t>
  </si>
  <si>
    <t>NUM.number.RO.Res.HHnew.ThermalNew.SH.AdvElc.WH.LPG.NoSolar</t>
  </si>
  <si>
    <t>NUM.number.RO.Res.HHnew.ThermalNew.SH.AdvElc.WH.LPG.Solar</t>
  </si>
  <si>
    <t>NUM.number.RO.Res.HHnew.ThermalNew.SH.AdvElc.WH.Elc.NoSolar</t>
  </si>
  <si>
    <t>NUM.number.RO.Res.HHnew.ThermalNew.SH.AdvElc.WH.Elc.Solar</t>
  </si>
  <si>
    <t>NUM.number.RO.Res.HHnew.ThermalNew.SH.AdvElc.CO.LPG</t>
  </si>
  <si>
    <t>NUM.number.RO.Res.HHnew.ThermalNew.SH.AdvElc.CO.Elc</t>
  </si>
  <si>
    <t>NUM.number.RO.Res.HHnew.ThermalNew.SH.ConvElc</t>
  </si>
  <si>
    <t>NUM.number.RO.Res.HHnew.ThermalNew.SH.ConvElc.SH</t>
  </si>
  <si>
    <t>NUM.number.RO.Res.HHnew.ThermalNew.SH.ConvElc.SC.AC</t>
  </si>
  <si>
    <t>NUM.number.RO.Res.HHnew.ThermalNew.SH.ConvElc.WH.LPG.NoSolar</t>
  </si>
  <si>
    <t>NUM.number.RO.Res.HHnew.ThermalNew.SH.ConvElc.WH.LPG.Solar</t>
  </si>
  <si>
    <t>NUM.number.RO.Res.HHnew.ThermalNew.SH.ConvElc.WH.Elc.NoSolar</t>
  </si>
  <si>
    <t>NUM.number.RO.Res.HHnew.ThermalNew.SH.ConvElc.WH.Elc.Solar</t>
  </si>
  <si>
    <t>NUM.number.RO.Res.HHnew.ThermalNew.SH.ConvElc.CO.LPG</t>
  </si>
  <si>
    <t>NUM.number.RO.Res.HHnew.ThermalNew.SH.ConvElc.CO.Elc</t>
  </si>
  <si>
    <t>RO - New equipment installations via replacement (detailed structure)</t>
  </si>
  <si>
    <t>NUM.number.RO.Res.HH.ThermalRepl.SH.Solids</t>
  </si>
  <si>
    <t>NUM.number.RO.Res.HH.ThermalRepl.SH.Solids.SH</t>
  </si>
  <si>
    <t>NUM.number.RO.Res.HH.ThermalRepl.SH.Solids.SC.AC</t>
  </si>
  <si>
    <t>NUM.number.RO.Res.HH.ThermalRepl.SH.Solids.WH.Solids.NoSolar</t>
  </si>
  <si>
    <t>NUM.number.RO.Res.HH.ThermalRepl.SH.Solids.WH.LPG.NoSolar</t>
  </si>
  <si>
    <t>NUM.number.RO.Res.HH.ThermalRepl.SH.Solids.WH.LPG.Solar</t>
  </si>
  <si>
    <t>NUM.number.RO.Res.HH.ThermalRepl.SH.Solids.WH.Elc.NoSolar</t>
  </si>
  <si>
    <t>NUM.number.RO.Res.HH.ThermalRepl.SH.Solids.WH.Elc.Solar</t>
  </si>
  <si>
    <t>NUM.number.RO.Res.HH.ThermalRepl.SH.Solids.CO.Solids</t>
  </si>
  <si>
    <t>NUM.number.RO.Res.HH.ThermalRepl.SH.Solids.CO.LPG</t>
  </si>
  <si>
    <t>NUM.number.RO.Res.HH.ThermalRepl.SH.Solids.CO.Elc</t>
  </si>
  <si>
    <t>NUM.number.RO.Res.HH.ThermalRepl.SH.LPG</t>
  </si>
  <si>
    <t>NUM.number.RO.Res.HH.ThermalRepl.SH.LPG.SH</t>
  </si>
  <si>
    <t>NUM.number.RO.Res.HH.ThermalRepl.SH.LPG.SC.AC</t>
  </si>
  <si>
    <t>NUM.number.RO.Res.HH.ThermalRepl.SH.LPG.WH.LPG.NoSolar</t>
  </si>
  <si>
    <t>NUM.number.RO.Res.HH.ThermalRepl.SH.LPG.WH.LPG.Solar</t>
  </si>
  <si>
    <t>NUM.number.RO.Res.HH.ThermalRepl.SH.LPG.WH.Elc.NoSolar</t>
  </si>
  <si>
    <t>NUM.number.RO.Res.HH.ThermalRepl.SH.LPG.WH.Elc.Solar</t>
  </si>
  <si>
    <t>NUM.number.RO.Res.HH.ThermalRepl.SH.LPG.CO.LPG</t>
  </si>
  <si>
    <t>NUM.number.RO.Res.HH.ThermalRepl.SH.LPG.CO.Elc</t>
  </si>
  <si>
    <t>NUM.number.RO.Res.HH.ThermalRepl.SH.Oil</t>
  </si>
  <si>
    <t>NUM.number.RO.Res.HH.ThermalRepl.SH.Oil.SH</t>
  </si>
  <si>
    <t>NUM.number.RO.Res.HH.ThermalRepl.SH.Oil.SC.AC</t>
  </si>
  <si>
    <t>NUM.number.RO.Res.HH.ThermalRepl.SH.Oil.WH.Oil.NoSolar</t>
  </si>
  <si>
    <t>NUM.number.RO.Res.HH.ThermalRepl.SH.Oil.WH.Oil.Solar</t>
  </si>
  <si>
    <t>NUM.number.RO.Res.HH.ThermalRepl.SH.Oil.WH.Elc.NoSolar</t>
  </si>
  <si>
    <t>NUM.number.RO.Res.HH.ThermalRepl.SH.Oil.WH.Elc.Solar</t>
  </si>
  <si>
    <t>NUM.number.RO.Res.HH.ThermalRepl.SH.Oil.CO.LPG</t>
  </si>
  <si>
    <t>NUM.number.RO.Res.HH.ThermalRepl.SH.Oil.CO.Elc</t>
  </si>
  <si>
    <t>NUM.number.RO.Res.HH.ThermalRepl.SH.Gas</t>
  </si>
  <si>
    <t>NUM.number.RO.Res.HH.ThermalRepl.SH.Gas.SH</t>
  </si>
  <si>
    <t>NUM.number.RO.Res.HH.ThermalRepl.SH.Gas.SC.AC</t>
  </si>
  <si>
    <t>NUM.number.RO.Res.HH.ThermalRepl.SH.Gas.WH.Gas.NoSolar</t>
  </si>
  <si>
    <t>NUM.number.RO.Res.HH.ThermalRepl.SH.Gas.WH.Gas.Solar</t>
  </si>
  <si>
    <t>NUM.number.RO.Res.HH.ThermalRepl.SH.Gas.WH.Elc.NoSolar</t>
  </si>
  <si>
    <t>NUM.number.RO.Res.HH.ThermalRepl.SH.Gas.WH.Elc.Solar</t>
  </si>
  <si>
    <t>NUM.number.RO.Res.HH.ThermalRepl.SH.Gas.CO.Gas</t>
  </si>
  <si>
    <t>NUM.number.RO.Res.HH.ThermalRepl.SH.Gas.CO.Elc</t>
  </si>
  <si>
    <t>NUM.number.RO.Res.HH.ThermalRepl.SH.Biomass</t>
  </si>
  <si>
    <t>NUM.number.RO.Res.HH.ThermalRepl.SH.Biomass.SH</t>
  </si>
  <si>
    <t>NUM.number.RO.Res.HH.ThermalRepl.SH.Biomass.SC.AC</t>
  </si>
  <si>
    <t>NUM.number.RO.Res.HH.ThermalRepl.SH.Biomass.WH.Biomass.NoSolar</t>
  </si>
  <si>
    <t>NUM.number.RO.Res.HH.ThermalRepl.SH.Biomass.WH.Biomass.Solar</t>
  </si>
  <si>
    <t>NUM.number.RO.Res.HH.ThermalRepl.SH.Biomass.WH.LPG.NoSolar</t>
  </si>
  <si>
    <t>NUM.number.RO.Res.HH.ThermalRepl.SH.Biomass.WH.LPG.Solar</t>
  </si>
  <si>
    <t>NUM.number.RO.Res.HH.ThermalRepl.SH.Biomass.WH.Elc.NoSolar</t>
  </si>
  <si>
    <t>NUM.number.RO.Res.HH.ThermalRepl.SH.Biomass.WH.Elc.Solar</t>
  </si>
  <si>
    <t>NUM.number.RO.Res.HH.ThermalRepl.SH.Biomass.CO.Biomass</t>
  </si>
  <si>
    <t>NUM.number.RO.Res.HH.ThermalRepl.SH.Biomass.CO.LPG</t>
  </si>
  <si>
    <t>NUM.number.RO.Res.HH.ThermalRepl.SH.Biomass.CO.Elc</t>
  </si>
  <si>
    <t>NUM.number.RO.Res.HH.ThermalRepl.SH.Geo</t>
  </si>
  <si>
    <t>NUM.number.RO.Res.HH.ThermalRepl.SH.Geo.SH</t>
  </si>
  <si>
    <t>NUM.number.RO.Res.HH.ThermalRepl.SH.Geo.SC.AC</t>
  </si>
  <si>
    <t>NUM.number.RO.Res.HH.ThermalRepl.SH.Geo.WH.Geo.NoSolar</t>
  </si>
  <si>
    <t>NUM.number.RO.Res.HH.ThermalRepl.SH.Geo.WH.Geo.Solar</t>
  </si>
  <si>
    <t>NUM.number.RO.Res.HH.ThermalRepl.SH.Geo.WH.Elc.NoSolar</t>
  </si>
  <si>
    <t>NUM.number.RO.Res.HH.ThermalRepl.SH.Geo.WH.Elc.Solar</t>
  </si>
  <si>
    <t>NUM.number.RO.Res.HH.ThermalRepl.SH.Geo.CO.LPG</t>
  </si>
  <si>
    <t>NUM.number.RO.Res.HH.ThermalRepl.SH.Geo.CO.Elc</t>
  </si>
  <si>
    <t>NUM.number.RO.Res.HH.ThermalRepl.SH.DistrHeat</t>
  </si>
  <si>
    <t>NUM.number.RO.Res.HH.ThermalRepl.SH.DistrHeat.SH</t>
  </si>
  <si>
    <t>NUM.number.RO.Res.HH.ThermalRepl.SH.DistrHeat.SC.AC</t>
  </si>
  <si>
    <t>NUM.number.RO.Res.HH.ThermalRepl.SH.DistrHeat.WH.DistrHeat.NoSolar</t>
  </si>
  <si>
    <t>NUM.number.RO.Res.HH.ThermalRepl.SH.DistrHeat.WH.DistrHeat.Solar</t>
  </si>
  <si>
    <t>NUM.number.RO.Res.HH.ThermalRepl.SH.DistrHeat.WH.Elc.NoSolar</t>
  </si>
  <si>
    <t>NUM.number.RO.Res.HH.ThermalRepl.SH.DistrHeat.WH.Elc.Solar</t>
  </si>
  <si>
    <t>NUM.number.RO.Res.HH.ThermalRepl.SH.DistrHeat.CO.LPG</t>
  </si>
  <si>
    <t>NUM.number.RO.Res.HH.ThermalRepl.SH.DistrHeat.CO.Elc</t>
  </si>
  <si>
    <t>NUM.number.RO.Res.HH.ThermalRepl.SH.AdvElc</t>
  </si>
  <si>
    <t>NUM.number.RO.Res.HH.ThermalRepl.SH.AdvElc.SH</t>
  </si>
  <si>
    <t>NUM.number.RO.Res.HH.ThermalRepl.SH.AdvElc.SC.AC</t>
  </si>
  <si>
    <t>NUM.number.RO.Res.HH.ThermalRepl.SH.AdvElc.WH.LPG.NoSolar</t>
  </si>
  <si>
    <t>NUM.number.RO.Res.HH.ThermalRepl.SH.AdvElc.WH.LPG.Solar</t>
  </si>
  <si>
    <t>NUM.number.RO.Res.HH.ThermalRepl.SH.AdvElc.WH.Elc.NoSolar</t>
  </si>
  <si>
    <t>NUM.number.RO.Res.HH.ThermalRepl.SH.AdvElc.WH.Elc.Solar</t>
  </si>
  <si>
    <t>NUM.number.RO.Res.HH.ThermalRepl.SH.AdvElc.CO.LPG</t>
  </si>
  <si>
    <t>NUM.number.RO.Res.HH.ThermalRepl.SH.AdvElc.CO.Elc</t>
  </si>
  <si>
    <t>NUM.number.RO.Res.HH.ThermalRepl.SH.ConvElc</t>
  </si>
  <si>
    <t>NUM.number.RO.Res.HH.ThermalRepl.SH.ConvElc.SH</t>
  </si>
  <si>
    <t>NUM.number.RO.Res.HH.ThermalRepl.SH.ConvElc.SC.AC</t>
  </si>
  <si>
    <t>NUM.number.RO.Res.HH.ThermalRepl.SH.ConvElc.WH.LPG.NoSolar</t>
  </si>
  <si>
    <t>NUM.number.RO.Res.HH.ThermalRepl.SH.ConvElc.WH.LPG.Solar</t>
  </si>
  <si>
    <t>NUM.number.RO.Res.HH.ThermalRepl.SH.ConvElc.WH.Elc.NoSolar</t>
  </si>
  <si>
    <t>NUM.number.RO.Res.HH.ThermalRepl.SH.ConvElc.WH.Elc.Solar</t>
  </si>
  <si>
    <t>NUM.number.RO.Res.HH.ThermalRepl.SH.ConvElc.CO.LPG</t>
  </si>
  <si>
    <t>NUM.number.RO.Res.HH.ThermalRepl.SH.ConvElc.CO.Elc</t>
  </si>
  <si>
    <t>RO - Equipment installations in 2021 - vintage structure</t>
  </si>
  <si>
    <t>VIN.number.RO.Res.HH.Thermal.SH.Solids</t>
  </si>
  <si>
    <t>VIN.number.RO.Res.HH.Thermal.SH.Solids.SH</t>
  </si>
  <si>
    <t>VIN.number.RO.Res.HH.Thermal.SH.Solids.SC.AC</t>
  </si>
  <si>
    <t>VIN.number.RO.Res.HH.Thermal.SH.Solids.WH.Solids.NoSolar</t>
  </si>
  <si>
    <t>VIN.number.RO.Res.HH.Thermal.SH.Solids.WH.LPG.NoSolar</t>
  </si>
  <si>
    <t>VIN.number.RO.Res.HH.Thermal.SH.Solids.WH.LPG.Solar</t>
  </si>
  <si>
    <t>VIN.number.RO.Res.HH.Thermal.SH.Solids.WH.Elc.NoSolar</t>
  </si>
  <si>
    <t>VIN.number.RO.Res.HH.Thermal.SH.Solids.WH.Elc.Solar</t>
  </si>
  <si>
    <t>VIN.number.RO.Res.HH.Thermal.SH.Solids.CO.Solids</t>
  </si>
  <si>
    <t>VIN.number.RO.Res.HH.Thermal.SH.Solids.CO.LPG</t>
  </si>
  <si>
    <t>VIN.number.RO.Res.HH.Thermal.SH.Solids.CO.Elc</t>
  </si>
  <si>
    <t>VIN.number.RO.Res.HH.Thermal.SH.LPG</t>
  </si>
  <si>
    <t>VIN.number.RO.Res.HH.Thermal.SH.LPG.SH</t>
  </si>
  <si>
    <t>VIN.number.RO.Res.HH.Thermal.SH.LPG.SC.AC</t>
  </si>
  <si>
    <t>VIN.number.RO.Res.HH.Thermal.SH.LPG.WH.LPG.NoSolar</t>
  </si>
  <si>
    <t>VIN.number.RO.Res.HH.Thermal.SH.LPG.WH.LPG.Solar</t>
  </si>
  <si>
    <t>VIN.number.RO.Res.HH.Thermal.SH.LPG.WH.Elc.NoSolar</t>
  </si>
  <si>
    <t>VIN.number.RO.Res.HH.Thermal.SH.LPG.WH.Elc.Solar</t>
  </si>
  <si>
    <t>VIN.number.RO.Res.HH.Thermal.SH.LPG.CO.LPG</t>
  </si>
  <si>
    <t>VIN.number.RO.Res.HH.Thermal.SH.LPG.CO.Elc</t>
  </si>
  <si>
    <t>VIN.number.RO.Res.HH.Thermal.SH.Oil</t>
  </si>
  <si>
    <t>VIN.number.RO.Res.HH.Thermal.SH.Oil.SH</t>
  </si>
  <si>
    <t>VIN.number.RO.Res.HH.Thermal.SH.Oil.SC.AC</t>
  </si>
  <si>
    <t>VIN.number.RO.Res.HH.Thermal.SH.Oil.WH.Oil.NoSolar</t>
  </si>
  <si>
    <t>VIN.number.RO.Res.HH.Thermal.SH.Oil.WH.Oil.Solar</t>
  </si>
  <si>
    <t>VIN.number.RO.Res.HH.Thermal.SH.Oil.WH.Elc.NoSolar</t>
  </si>
  <si>
    <t>VIN.number.RO.Res.HH.Thermal.SH.Oil.WH.Elc.Solar</t>
  </si>
  <si>
    <t>VIN.number.RO.Res.HH.Thermal.SH.Oil.CO.LPG</t>
  </si>
  <si>
    <t>VIN.number.RO.Res.HH.Thermal.SH.Oil.CO.Elc</t>
  </si>
  <si>
    <t>VIN.number.RO.Res.HH.Thermal.SH.Gas</t>
  </si>
  <si>
    <t>VIN.number.RO.Res.HH.Thermal.SH.Gas.SH</t>
  </si>
  <si>
    <t>VIN.number.RO.Res.HH.Thermal.SH.Gas.SC.AC</t>
  </si>
  <si>
    <t>VIN.number.RO.Res.HH.Thermal.SH.Gas.WH.Gas.NoSolar</t>
  </si>
  <si>
    <t>VIN.number.RO.Res.HH.Thermal.SH.Gas.WH.Gas.Solar</t>
  </si>
  <si>
    <t>VIN.number.RO.Res.HH.Thermal.SH.Gas.WH.Elc.NoSolar</t>
  </si>
  <si>
    <t>VIN.number.RO.Res.HH.Thermal.SH.Gas.WH.Elc.Solar</t>
  </si>
  <si>
    <t>VIN.number.RO.Res.HH.Thermal.SH.Gas.CO.Gas</t>
  </si>
  <si>
    <t>VIN.number.RO.Res.HH.Thermal.SH.Gas.CO.Elc</t>
  </si>
  <si>
    <t>VIN.number.RO.Res.HH.Thermal.SH.Biomass</t>
  </si>
  <si>
    <t>VIN.number.RO.Res.HH.Thermal.SH.Biomass.SH</t>
  </si>
  <si>
    <t>VIN.number.RO.Res.HH.Thermal.SH.Biomass.SC.AC</t>
  </si>
  <si>
    <t>VIN.number.RO.Res.HH.Thermal.SH.Biomass.WH.Biomass.NoSolar</t>
  </si>
  <si>
    <t>VIN.number.RO.Res.HH.Thermal.SH.Biomass.WH.Biomass.Solar</t>
  </si>
  <si>
    <t>VIN.number.RO.Res.HH.Thermal.SH.Biomass.WH.LPG.NoSolar</t>
  </si>
  <si>
    <t>VIN.number.RO.Res.HH.Thermal.SH.Biomass.WH.LPG.Solar</t>
  </si>
  <si>
    <t>VIN.number.RO.Res.HH.Thermal.SH.Biomass.WH.Elc.NoSolar</t>
  </si>
  <si>
    <t>VIN.number.RO.Res.HH.Thermal.SH.Biomass.WH.Elc.Solar</t>
  </si>
  <si>
    <t>VIN.number.RO.Res.HH.Thermal.SH.Biomass.CO.Biomass</t>
  </si>
  <si>
    <t>VIN.number.RO.Res.HH.Thermal.SH.Biomass.CO.LPG</t>
  </si>
  <si>
    <t>VIN.number.RO.Res.HH.Thermal.SH.Biomass.CO.Elc</t>
  </si>
  <si>
    <t>VIN.number.RO.Res.HH.Thermal.SH.Geo</t>
  </si>
  <si>
    <t>VIN.number.RO.Res.HH.Thermal.SH.Geo.SH</t>
  </si>
  <si>
    <t>VIN.number.RO.Res.HH.Thermal.SH.Geo.SC.AC</t>
  </si>
  <si>
    <t>VIN.number.RO.Res.HH.Thermal.SH.Geo.WH.Geo.NoSolar</t>
  </si>
  <si>
    <t>VIN.number.RO.Res.HH.Thermal.SH.Geo.WH.Geo.Solar</t>
  </si>
  <si>
    <t>VIN.number.RO.Res.HH.Thermal.SH.Geo.WH.Elc.NoSolar</t>
  </si>
  <si>
    <t>VIN.number.RO.Res.HH.Thermal.SH.Geo.WH.Elc.Solar</t>
  </si>
  <si>
    <t>VIN.number.RO.Res.HH.Thermal.SH.Geo.CO.LPG</t>
  </si>
  <si>
    <t>VIN.number.RO.Res.HH.Thermal.SH.Geo.CO.Elc</t>
  </si>
  <si>
    <t>VIN.number.RO.Res.HH.Thermal.SH.DistrHeat</t>
  </si>
  <si>
    <t>VIN.number.RO.Res.HH.Thermal.SH.DistrHeat.SH</t>
  </si>
  <si>
    <t>VIN.number.RO.Res.HH.Thermal.SH.DistrHeat.SC.AC</t>
  </si>
  <si>
    <t>VIN.number.RO.Res.HH.Thermal.SH.DistrHeat.WH.DistrHeat.NoSolar</t>
  </si>
  <si>
    <t>VIN.number.RO.Res.HH.Thermal.SH.DistrHeat.WH.DistrHeat.Solar</t>
  </si>
  <si>
    <t>VIN.number.RO.Res.HH.Thermal.SH.DistrHeat.WH.Elc.NoSolar</t>
  </si>
  <si>
    <t>VIN.number.RO.Res.HH.Thermal.SH.DistrHeat.WH.Elc.Solar</t>
  </si>
  <si>
    <t>VIN.number.RO.Res.HH.Thermal.SH.DistrHeat.CO.LPG</t>
  </si>
  <si>
    <t>VIN.number.RO.Res.HH.Thermal.SH.DistrHeat.CO.Elc</t>
  </si>
  <si>
    <t>VIN.number.RO.Res.HH.Thermal.SH.AdvElc</t>
  </si>
  <si>
    <t>VIN.number.RO.Res.HH.Thermal.SH.AdvElc.SH</t>
  </si>
  <si>
    <t>VIN.number.RO.Res.HH.Thermal.SH.AdvElc.SC.AC</t>
  </si>
  <si>
    <t>VIN.number.RO.Res.HH.Thermal.SH.AdvElc.WH.LPG.NoSolar</t>
  </si>
  <si>
    <t>VIN.number.RO.Res.HH.Thermal.SH.AdvElc.WH.LPG.Solar</t>
  </si>
  <si>
    <t>VIN.number.RO.Res.HH.Thermal.SH.AdvElc.WH.Elc.NoSolar</t>
  </si>
  <si>
    <t>VIN.number.RO.Res.HH.Thermal.SH.AdvElc.WH.Elc.Solar</t>
  </si>
  <si>
    <t>VIN.number.RO.Res.HH.Thermal.SH.AdvElc.CO.LPG</t>
  </si>
  <si>
    <t>VIN.number.RO.Res.HH.Thermal.SH.AdvElc.CO.Elc</t>
  </si>
  <si>
    <t>VIN.number.RO.Res.HH.Thermal.SH.ConvElc</t>
  </si>
  <si>
    <t>VIN.number.RO.Res.HH.Thermal.SH.ConvElc.SH</t>
  </si>
  <si>
    <t>VIN.number.RO.Res.HH.Thermal.SH.ConvElc.SC.AC</t>
  </si>
  <si>
    <t>VIN.number.RO.Res.HH.Thermal.SH.ConvElc.WH.LPG.NoSolar</t>
  </si>
  <si>
    <t>VIN.number.RO.Res.HH.Thermal.SH.ConvElc.WH.LPG.Solar</t>
  </si>
  <si>
    <t>VIN.number.RO.Res.HH.Thermal.SH.ConvElc.WH.Elc.NoSolar</t>
  </si>
  <si>
    <t>VIN.number.RO.Res.HH.Thermal.SH.ConvElc.WH.Elc.Solar</t>
  </si>
  <si>
    <t>VIN.number.RO.Res.HH.Thermal.SH.ConvElc.CO.LPG</t>
  </si>
  <si>
    <t>VIN.number.RO.Res.HH.Thermal.SH.ConvElc.CO.Elc</t>
  </si>
  <si>
    <t>RO - Final energy consumption (detailed structure)</t>
  </si>
  <si>
    <t>FEC.ktoe.RO.Res.HH.Thermal.SH.Solids</t>
  </si>
  <si>
    <t>FEC.ktoe.RO.Res.HH.Thermal.SH.Solids.SH</t>
  </si>
  <si>
    <t>FEC.ktoe.RO.Res.HH.Thermal.SH.Solids.SH.Solids</t>
  </si>
  <si>
    <t>FEC.ktoe.RO.Res.HH.Thermal.SH.Solids.SH.Elec</t>
  </si>
  <si>
    <t>FEC.ktoe.RO.Res.HH.Thermal.SH.Solids.SC</t>
  </si>
  <si>
    <t>FEC.ktoe.RO.Res.HH.Thermal.SH.Solids.SC.AC.Elec</t>
  </si>
  <si>
    <t>FEC.ktoe.RO.Res.HH.Thermal.SH.Solids.WH</t>
  </si>
  <si>
    <t>FEC.ktoe.RO.Res.HH.Thermal.SH.Solids.WH.Solids.NoSolar.Solids</t>
  </si>
  <si>
    <t>FEC.ktoe.RO.Res.HH.Thermal.SH.Solids.WH.LPG.NoSolar.LPG</t>
  </si>
  <si>
    <t>FEC.ktoe.RO.Res.HH.Thermal.SH.Solids.WH.LPG.Solar</t>
  </si>
  <si>
    <t>FEC.ktoe.RO.Res.HH.Thermal.SH.Solids.WH.LPG.Solar.LPG</t>
  </si>
  <si>
    <t>FEC.ktoe.RO.Res.HH.Thermal.SH.Solids.WH.LPG.Solar.Solar</t>
  </si>
  <si>
    <t>FEC.ktoe.RO.Res.HH.Thermal.SH.Solids.WH.Elc.NoSolar.Elec</t>
  </si>
  <si>
    <t>FEC.ktoe.RO.Res.HH.Thermal.SH.Solids.WH.Elc.Solar</t>
  </si>
  <si>
    <t>FEC.ktoe.RO.Res.HH.Thermal.SH.Solids.WH.Elc.Solar.Elec</t>
  </si>
  <si>
    <t>FEC.ktoe.RO.Res.HH.Thermal.SH.Solids.WH.Elc.Solar.Solar</t>
  </si>
  <si>
    <t>FEC.ktoe.RO.Res.HH.Thermal.SH.Solids.CO</t>
  </si>
  <si>
    <t>FEC.ktoe.RO.Res.HH.Thermal.SH.Solids.CO.Solids.Solids</t>
  </si>
  <si>
    <t>FEC.ktoe.RO.Res.HH.Thermal.SH.Solids.CO.LPG.LPG</t>
  </si>
  <si>
    <t>FEC.ktoe.RO.Res.HH.Thermal.SH.Solids.CO.Elc.Elec</t>
  </si>
  <si>
    <t>FEC.ktoe.RO.Res.HH.Thermal.SH.LPG</t>
  </si>
  <si>
    <t>FEC.ktoe.RO.Res.HH.Thermal.SH.LPG.SH</t>
  </si>
  <si>
    <t>FEC.ktoe.RO.Res.HH.Thermal.SH.LPG.SH.LPG</t>
  </si>
  <si>
    <t>FEC.ktoe.RO.Res.HH.Thermal.SH.LPG.SH.Elec</t>
  </si>
  <si>
    <t>FEC.ktoe.RO.Res.HH.Thermal.SH.LPG.SC</t>
  </si>
  <si>
    <t>FEC.ktoe.RO.Res.HH.Thermal.SH.LPG.SC.AC.Elec</t>
  </si>
  <si>
    <t>FEC.ktoe.RO.Res.HH.Thermal.SH.LPG.WH</t>
  </si>
  <si>
    <t>FEC.ktoe.RO.Res.HH.Thermal.SH.LPG.WH.LPG.NoSolar.LPG</t>
  </si>
  <si>
    <t>FEC.ktoe.RO.Res.HH.Thermal.SH.LPG.WH.LPG.Solar</t>
  </si>
  <si>
    <t>FEC.ktoe.RO.Res.HH.Thermal.SH.LPG.WH.LPG.Solar.LPG</t>
  </si>
  <si>
    <t>FEC.ktoe.RO.Res.HH.Thermal.SH.LPG.WH.LPG.Solar.Solar</t>
  </si>
  <si>
    <t>FEC.ktoe.RO.Res.HH.Thermal.SH.LPG.WH.Elc.NoSolar.Elec</t>
  </si>
  <si>
    <t>FEC.ktoe.RO.Res.HH.Thermal.SH.LPG.WH.Elc.Solar</t>
  </si>
  <si>
    <t>FEC.ktoe.RO.Res.HH.Thermal.SH.LPG.WH.Elc.Solar.Elec</t>
  </si>
  <si>
    <t>FEC.ktoe.RO.Res.HH.Thermal.SH.LPG.WH.Elc.Solar.Solar</t>
  </si>
  <si>
    <t>FEC.ktoe.RO.Res.HH.Thermal.SH.LPG.CO</t>
  </si>
  <si>
    <t>FEC.ktoe.RO.Res.HH.Thermal.SH.LPG.CO.LPG.LPG</t>
  </si>
  <si>
    <t>FEC.ktoe.RO.Res.HH.Thermal.SH.LPG.CO.Elc.Elec</t>
  </si>
  <si>
    <t>FEC.ktoe.RO.Res.HH.Thermal.SH.Oil</t>
  </si>
  <si>
    <t>FEC.ktoe.RO.Res.HH.Thermal.SH.Oil.SH</t>
  </si>
  <si>
    <t>FEC.ktoe.RO.Res.HH.Thermal.SH.Oil.SH.Oil</t>
  </si>
  <si>
    <t>FEC.ktoe.RO.Res.HH.Thermal.SH.Oil.SH.Elec</t>
  </si>
  <si>
    <t>FEC.ktoe.RO.Res.HH.Thermal.SH.Oil.SC</t>
  </si>
  <si>
    <t>FEC.ktoe.RO.Res.HH.Thermal.SH.Oil.SC.AC.Elec</t>
  </si>
  <si>
    <t>FEC.ktoe.RO.Res.HH.Thermal.SH.Oil.WH</t>
  </si>
  <si>
    <t>FEC.ktoe.RO.Res.HH.Thermal.SH.Oil.WH.Oil.NoSolar.Oil</t>
  </si>
  <si>
    <t>FEC.ktoe.RO.Res.HH.Thermal.SH.Oil.WH.Oil.Solar</t>
  </si>
  <si>
    <t>FEC.ktoe.RO.Res.HH.Thermal.SH.Oil.WH.Oil.Solar.Oil</t>
  </si>
  <si>
    <t>FEC.ktoe.RO.Res.HH.Thermal.SH.Oil.WH.Oil.Solar.Solar</t>
  </si>
  <si>
    <t>FEC.ktoe.RO.Res.HH.Thermal.SH.Oil.WH.Elc.NoSolar.Elec</t>
  </si>
  <si>
    <t>FEC.ktoe.RO.Res.HH.Thermal.SH.Oil.WH.Elc.Solar</t>
  </si>
  <si>
    <t>FEC.ktoe.RO.Res.HH.Thermal.SH.Oil.WH.Elc.Solar.Elec</t>
  </si>
  <si>
    <t>FEC.ktoe.RO.Res.HH.Thermal.SH.Oil.WH.Elc.Solar.Solar</t>
  </si>
  <si>
    <t>FEC.ktoe.RO.Res.HH.Thermal.SH.Oil.CO</t>
  </si>
  <si>
    <t>FEC.ktoe.RO.Res.HH.Thermal.SH.Oil.CO.LPG.LPG</t>
  </si>
  <si>
    <t>FEC.ktoe.RO.Res.HH.Thermal.SH.Oil.CO.Elc.Elec</t>
  </si>
  <si>
    <t>FEC.ktoe.RO.Res.HH.Thermal.SH.Gas</t>
  </si>
  <si>
    <t>FEC.ktoe.RO.Res.HH.Thermal.SH.Gas.SH</t>
  </si>
  <si>
    <t>FEC.ktoe.RO.Res.HH.Thermal.SH.Gas.SH.Gas</t>
  </si>
  <si>
    <t>FEC.ktoe.RO.Res.HH.Thermal.SH.Gas.SH.Elec</t>
  </si>
  <si>
    <t>FEC.ktoe.RO.Res.HH.Thermal.SH.Gas.SC</t>
  </si>
  <si>
    <t>FEC.ktoe.RO.Res.HH.Thermal.SH.Gas.SC.AC.Elec</t>
  </si>
  <si>
    <t>FEC.ktoe.RO.Res.HH.Thermal.SH.Gas.WH</t>
  </si>
  <si>
    <t>FEC.ktoe.RO.Res.HH.Thermal.SH.Gas.WH.Gas.NoSolar.Gas</t>
  </si>
  <si>
    <t>FEC.ktoe.RO.Res.HH.Thermal.SH.Gas.WH.Gas.Solar</t>
  </si>
  <si>
    <t>FEC.ktoe.RO.Res.HH.Thermal.SH.Gas.WH.Gas.Solar.Gas</t>
  </si>
  <si>
    <t>FEC.ktoe.RO.Res.HH.Thermal.SH.Gas.WH.Gas.Solar.Solar</t>
  </si>
  <si>
    <t>FEC.ktoe.RO.Res.HH.Thermal.SH.Gas.WH.Elc.NoSolar.Elec</t>
  </si>
  <si>
    <t>FEC.ktoe.RO.Res.HH.Thermal.SH.Gas.WH.Elc.Solar</t>
  </si>
  <si>
    <t>FEC.ktoe.RO.Res.HH.Thermal.SH.Gas.WH.Elc.Solar.Elec</t>
  </si>
  <si>
    <t>FEC.ktoe.RO.Res.HH.Thermal.SH.Gas.WH.Elc.Solar.Solar</t>
  </si>
  <si>
    <t>FEC.ktoe.RO.Res.HH.Thermal.SH.Gas.CO</t>
  </si>
  <si>
    <t>FEC.ktoe.RO.Res.HH.Thermal.SH.Gas.CO.Gas.Gas</t>
  </si>
  <si>
    <t>FEC.ktoe.RO.Res.HH.Thermal.SH.Gas.CO.Elc.Elec</t>
  </si>
  <si>
    <t>FEC.ktoe.RO.Res.HH.Thermal.SH.Biomass</t>
  </si>
  <si>
    <t>FEC.ktoe.RO.Res.HH.Thermal.SH.Biomass.SH</t>
  </si>
  <si>
    <t>FEC.ktoe.RO.Res.HH.Thermal.SH.Biomass.SH.Biomass</t>
  </si>
  <si>
    <t>FEC.ktoe.RO.Res.HH.Thermal.SH.Biomass.SH.Elec</t>
  </si>
  <si>
    <t>FEC.ktoe.RO.Res.HH.Thermal.SH.Biomass.SC</t>
  </si>
  <si>
    <t>FEC.ktoe.RO.Res.HH.Thermal.SH.Biomass.SC.AC.Elec</t>
  </si>
  <si>
    <t>FEC.ktoe.RO.Res.HH.Thermal.SH.Biomass.WH</t>
  </si>
  <si>
    <t>FEC.ktoe.RO.Res.HH.Thermal.SH.Biomass.WH.Biomass.NoSolar.Biomass</t>
  </si>
  <si>
    <t>FEC.ktoe.RO.Res.HH.Thermal.SH.Biomass.WH.Biomass.Solar</t>
  </si>
  <si>
    <t>FEC.ktoe.RO.Res.HH.Thermal.SH.Biomass.WH.Biomass.Solar.Biomass</t>
  </si>
  <si>
    <t>FEC.ktoe.RO.Res.HH.Thermal.SH.Biomass.WH.Biomass.Solar.Solar</t>
  </si>
  <si>
    <t>FEC.ktoe.RO.Res.HH.Thermal.SH.Biomass.WH.LPG.NoSolar.LPG</t>
  </si>
  <si>
    <t>FEC.ktoe.RO.Res.HH.Thermal.SH.Biomass.WH.LPG.Solar</t>
  </si>
  <si>
    <t>FEC.ktoe.RO.Res.HH.Thermal.SH.Biomass.WH.LPG.Solar.LPG</t>
  </si>
  <si>
    <t>FEC.ktoe.RO.Res.HH.Thermal.SH.Biomass.WH.LPG.Solar.Solar</t>
  </si>
  <si>
    <t>FEC.ktoe.RO.Res.HH.Thermal.SH.Biomass.WH.Elc.NoSolar.Elec</t>
  </si>
  <si>
    <t>FEC.ktoe.RO.Res.HH.Thermal.SH.Biomass.WH.Elc.Solar</t>
  </si>
  <si>
    <t>FEC.ktoe.RO.Res.HH.Thermal.SH.Biomass.WH.Elc.Solar.Elec</t>
  </si>
  <si>
    <t>FEC.ktoe.RO.Res.HH.Thermal.SH.Biomass.WH.Elc.Solar.Solar</t>
  </si>
  <si>
    <t>FEC.ktoe.RO.Res.HH.Thermal.SH.Biomass.CO</t>
  </si>
  <si>
    <t>FEC.ktoe.RO.Res.HH.Thermal.SH.Biomass.CO.Biomass.Biomass</t>
  </si>
  <si>
    <t>FEC.ktoe.RO.Res.HH.Thermal.SH.Biomass.CO.LPG.LPG</t>
  </si>
  <si>
    <t>FEC.ktoe.RO.Res.HH.Thermal.SH.Biomass.CO.Elc.Elec</t>
  </si>
  <si>
    <t>FEC.ktoe.RO.Res.HH.Thermal.SH.Geo</t>
  </si>
  <si>
    <t>FEC.ktoe.RO.Res.HH.Thermal.SH.Geo.SH</t>
  </si>
  <si>
    <t>FEC.ktoe.RO.Res.HH.Thermal.SH.Geo.SH.Geo</t>
  </si>
  <si>
    <t>FEC.ktoe.RO.Res.HH.Thermal.SH.Geo.SH.Elec</t>
  </si>
  <si>
    <t>FEC.ktoe.RO.Res.HH.Thermal.SH.Geo.SC</t>
  </si>
  <si>
    <t>FEC.ktoe.RO.Res.HH.Thermal.SH.Geo.SC.AC.Elec</t>
  </si>
  <si>
    <t>FEC.ktoe.RO.Res.HH.Thermal.SH.Geo.WH</t>
  </si>
  <si>
    <t>FEC.ktoe.RO.Res.HH.Thermal.SH.Geo.WH.Geo.NoSolar.Geo</t>
  </si>
  <si>
    <t>FEC.ktoe.RO.Res.HH.Thermal.SH.Geo.WH.Geo.Solar</t>
  </si>
  <si>
    <t>FEC.ktoe.RO.Res.HH.Thermal.SH.Geo.WH.Geo.Solar.Geo</t>
  </si>
  <si>
    <t>FEC.ktoe.RO.Res.HH.Thermal.SH.Geo.WH.Geo.Solar.Solar</t>
  </si>
  <si>
    <t>FEC.ktoe.RO.Res.HH.Thermal.SH.Geo.WH.Elc.NoSolar.Elec</t>
  </si>
  <si>
    <t>FEC.ktoe.RO.Res.HH.Thermal.SH.Geo.WH.Elc.Solar</t>
  </si>
  <si>
    <t>FEC.ktoe.RO.Res.HH.Thermal.SH.Geo.WH.Elc.Solar.Elec</t>
  </si>
  <si>
    <t>FEC.ktoe.RO.Res.HH.Thermal.SH.Geo.WH.Elc.Solar.Solar</t>
  </si>
  <si>
    <t>FEC.ktoe.RO.Res.HH.Thermal.SH.Geo.CO</t>
  </si>
  <si>
    <t>FEC.ktoe.RO.Res.HH.Thermal.SH.Geo.CO.LPG.LPG</t>
  </si>
  <si>
    <t>FEC.ktoe.RO.Res.HH.Thermal.SH.Geo.CO.Elc.Elec</t>
  </si>
  <si>
    <t>FEC.ktoe.RO.Res.HH.Thermal.SH.DistrHeat</t>
  </si>
  <si>
    <t>FEC.ktoe.RO.Res.HH.Thermal.SH.DistrHeat.SH</t>
  </si>
  <si>
    <t>FEC.ktoe.RO.Res.HH.Thermal.SH.DistrHeat.SH.Steam_Distr</t>
  </si>
  <si>
    <t>FEC.ktoe.RO.Res.HH.Thermal.SH.DistrHeat.SH.Elec</t>
  </si>
  <si>
    <t>FEC.ktoe.RO.Res.HH.Thermal.SH.DistrHeat.SC</t>
  </si>
  <si>
    <t>FEC.ktoe.RO.Res.HH.Thermal.SH.DistrHeat.SC.AC.Elec</t>
  </si>
  <si>
    <t>FEC.ktoe.RO.Res.HH.Thermal.SH.DistrHeat.WH</t>
  </si>
  <si>
    <t>FEC.ktoe.RO.Res.HH.Thermal.SH.DistrHeat.WH.DistrHeat.NoSolar.Steam_Distr</t>
  </si>
  <si>
    <t>FEC.ktoe.RO.Res.HH.Thermal.SH.DistrHeat.WH.DistrHeat.Solar</t>
  </si>
  <si>
    <t>FEC.ktoe.RO.Res.HH.Thermal.SH.DistrHeat.WH.DistrHeat.Solar.Steam_Distr</t>
  </si>
  <si>
    <t>FEC.ktoe.RO.Res.HH.Thermal.SH.DistrHeat.WH.DistrHeat.Solar.Solar</t>
  </si>
  <si>
    <t>FEC.ktoe.RO.Res.HH.Thermal.SH.DistrHeat.WH.Elc.NoSolar.Elec</t>
  </si>
  <si>
    <t>FEC.ktoe.RO.Res.HH.Thermal.SH.DistrHeat.WH.Elc.Solar</t>
  </si>
  <si>
    <t>FEC.ktoe.RO.Res.HH.Thermal.SH.DistrHeat.WH.Elc.Solar.Elec</t>
  </si>
  <si>
    <t>FEC.ktoe.RO.Res.HH.Thermal.SH.DistrHeat.WH.Elc.Solar.Solar</t>
  </si>
  <si>
    <t>FEC.ktoe.RO.Res.HH.Thermal.SH.DistrHeat.CO</t>
  </si>
  <si>
    <t>FEC.ktoe.RO.Res.HH.Thermal.SH.DistrHeat.CO.LPG.LPG</t>
  </si>
  <si>
    <t>FEC.ktoe.RO.Res.HH.Thermal.SH.DistrHeat.CO.Elc.Elec</t>
  </si>
  <si>
    <t>FEC.ktoe.RO.Res.HH.Thermal.SH.AdvElc</t>
  </si>
  <si>
    <t>FEC.ktoe.RO.Res.HH.Thermal.SH.AdvElc.SH</t>
  </si>
  <si>
    <t>FEC.ktoe.RO.Res.HH.Thermal.SH.AdvElc.SH.Elec</t>
  </si>
  <si>
    <t>FEC.ktoe.RO.Res.HH.Thermal.SH.AdvElc.SC</t>
  </si>
  <si>
    <t>FEC.ktoe.RO.Res.HH.Thermal.SH.AdvElc.SC.AC.Elec</t>
  </si>
  <si>
    <t>FEC.ktoe.RO.Res.HH.Thermal.SH.AdvElc.WH</t>
  </si>
  <si>
    <t>FEC.ktoe.RO.Res.HH.Thermal.SH.AdvElc.WH.LPG.NoSolar.LPG</t>
  </si>
  <si>
    <t>FEC.ktoe.RO.Res.HH.Thermal.SH.AdvElc.WH.LPG.Solar</t>
  </si>
  <si>
    <t>FEC.ktoe.RO.Res.HH.Thermal.SH.AdvElc.WH.LPG.Solar.LPG</t>
  </si>
  <si>
    <t>FEC.ktoe.RO.Res.HH.Thermal.SH.AdvElc.WH.LPG.Solar.Solar</t>
  </si>
  <si>
    <t>FEC.ktoe.RO.Res.HH.Thermal.SH.AdvElc.WH.Elc.NoSolar.Elec</t>
  </si>
  <si>
    <t>FEC.ktoe.RO.Res.HH.Thermal.SH.AdvElc.WH.Elc.Solar</t>
  </si>
  <si>
    <t>FEC.ktoe.RO.Res.HH.Thermal.SH.AdvElc.WH.Elc.Solar.Elec</t>
  </si>
  <si>
    <t>FEC.ktoe.RO.Res.HH.Thermal.SH.AdvElc.WH.Elc.Solar.Solar</t>
  </si>
  <si>
    <t>FEC.ktoe.RO.Res.HH.Thermal.SH.AdvElc.CO</t>
  </si>
  <si>
    <t>FEC.ktoe.RO.Res.HH.Thermal.SH.AdvElc.CO.LPG.LPG</t>
  </si>
  <si>
    <t>FEC.ktoe.RO.Res.HH.Thermal.SH.AdvElc.CO.Elc.Elec</t>
  </si>
  <si>
    <t>FEC.ktoe.RO.Res.HH.Thermal.SH.ConvElc</t>
  </si>
  <si>
    <t>FEC.ktoe.RO.Res.HH.Thermal.SH.ConvElc.SH</t>
  </si>
  <si>
    <t>FEC.ktoe.RO.Res.HH.Thermal.SH.ConvElc.SH.Elec</t>
  </si>
  <si>
    <t>FEC.ktoe.RO.Res.HH.Thermal.SH.ConvElc.SC</t>
  </si>
  <si>
    <t>FEC.ktoe.RO.Res.HH.Thermal.SH.ConvElc.SC.AC.Elec</t>
  </si>
  <si>
    <t>FEC.ktoe.RO.Res.HH.Thermal.SH.ConvElc.WH</t>
  </si>
  <si>
    <t>FEC.ktoe.RO.Res.HH.Thermal.SH.ConvElc.WH.LPG.NoSolar.LPG</t>
  </si>
  <si>
    <t>FEC.ktoe.RO.Res.HH.Thermal.SH.ConvElc.WH.LPG.Solar</t>
  </si>
  <si>
    <t>FEC.ktoe.RO.Res.HH.Thermal.SH.ConvElc.WH.LPG.Solar.LPG</t>
  </si>
  <si>
    <t>FEC.ktoe.RO.Res.HH.Thermal.SH.ConvElc.WH.LPG.Solar.Solar</t>
  </si>
  <si>
    <t>FEC.ktoe.RO.Res.HH.Thermal.SH.ConvElc.WH.Elc.NoSolar.Elec</t>
  </si>
  <si>
    <t>FEC.ktoe.RO.Res.HH.Thermal.SH.ConvElc.WH.Elc.Solar</t>
  </si>
  <si>
    <t>FEC.ktoe.RO.Res.HH.Thermal.SH.ConvElc.WH.Elc.Solar.Elec</t>
  </si>
  <si>
    <t>FEC.ktoe.RO.Res.HH.Thermal.SH.ConvElc.WH.Elc.Solar.Solar</t>
  </si>
  <si>
    <t>FEC.ktoe.RO.Res.HH.Thermal.SH.ConvElc.CO</t>
  </si>
  <si>
    <t>FEC.ktoe.RO.Res.HH.Thermal.SH.ConvElc.CO.LPG.LPG</t>
  </si>
  <si>
    <t>FEC.ktoe.RO.Res.HH.Thermal.SH.ConvElc.CO.Elc.Elec</t>
  </si>
  <si>
    <t>RO - Thermal energy service (detailed structure)</t>
  </si>
  <si>
    <t>TES.ktoe.RO.Res.HH.Thermal.SH.Solids</t>
  </si>
  <si>
    <t>TES.ktoe.RO.Res.HH.Thermal.SH.Solids.SH</t>
  </si>
  <si>
    <t>TES.ktoe.RO.Res.HH.Thermal.SH.Solids.SH.Solids</t>
  </si>
  <si>
    <t>TES.ktoe.RO.Res.HH.Thermal.SH.Solids.SH.Elec</t>
  </si>
  <si>
    <t>TES.ktoe.RO.Res.HH.Thermal.SH.Solids.SC</t>
  </si>
  <si>
    <t>TES.ktoe.RO.Res.HH.Thermal.SH.Solids.SC.AC.Elec</t>
  </si>
  <si>
    <t>TES.ktoe.RO.Res.HH.Thermal.SH.Solids.WH</t>
  </si>
  <si>
    <t>TES.ktoe.RO.Res.HH.Thermal.SH.Solids.WH.Solids.NoSolar.Solids</t>
  </si>
  <si>
    <t>TES.ktoe.RO.Res.HH.Thermal.SH.Solids.WH.LPG.NoSolar.LPG</t>
  </si>
  <si>
    <t>TES.ktoe.RO.Res.HH.Thermal.SH.Solids.WH.LPG.Solar</t>
  </si>
  <si>
    <t>TES.ktoe.RO.Res.HH.Thermal.SH.Solids.WH.LPG.Solar.LPG</t>
  </si>
  <si>
    <t>TES.ktoe.RO.Res.HH.Thermal.SH.Solids.WH.LPG.Solar.Solar</t>
  </si>
  <si>
    <t>TES.ktoe.RO.Res.HH.Thermal.SH.Solids.WH.Elc.NoSolar.Elec</t>
  </si>
  <si>
    <t>TES.ktoe.RO.Res.HH.Thermal.SH.Solids.WH.Elc.Solar</t>
  </si>
  <si>
    <t>TES.ktoe.RO.Res.HH.Thermal.SH.Solids.WH.Elc.Solar.Elec</t>
  </si>
  <si>
    <t>TES.ktoe.RO.Res.HH.Thermal.SH.Solids.WH.Elc.Solar.Solar</t>
  </si>
  <si>
    <t>TES.ktoe.RO.Res.HH.Thermal.SH.Solids.CO</t>
  </si>
  <si>
    <t>TES.ktoe.RO.Res.HH.Thermal.SH.Solids.CO.Solids.Solids</t>
  </si>
  <si>
    <t>TES.ktoe.RO.Res.HH.Thermal.SH.Solids.CO.LPG.LPG</t>
  </si>
  <si>
    <t>TES.ktoe.RO.Res.HH.Thermal.SH.Solids.CO.Elc.Elec</t>
  </si>
  <si>
    <t>TES.ktoe.RO.Res.HH.Thermal.SH.LPG</t>
  </si>
  <si>
    <t>TES.ktoe.RO.Res.HH.Thermal.SH.LPG.SH</t>
  </si>
  <si>
    <t>TES.ktoe.RO.Res.HH.Thermal.SH.LPG.SH.LPG</t>
  </si>
  <si>
    <t>TES.ktoe.RO.Res.HH.Thermal.SH.LPG.SH.Elec</t>
  </si>
  <si>
    <t>TES.ktoe.RO.Res.HH.Thermal.SH.LPG.SC</t>
  </si>
  <si>
    <t>TES.ktoe.RO.Res.HH.Thermal.SH.LPG.SC.AC.Elec</t>
  </si>
  <si>
    <t>TES.ktoe.RO.Res.HH.Thermal.SH.LPG.WH</t>
  </si>
  <si>
    <t>TES.ktoe.RO.Res.HH.Thermal.SH.LPG.WH.LPG.NoSolar.LPG</t>
  </si>
  <si>
    <t>TES.ktoe.RO.Res.HH.Thermal.SH.LPG.WH.LPG.Solar</t>
  </si>
  <si>
    <t>TES.ktoe.RO.Res.HH.Thermal.SH.LPG.WH.LPG.Solar.LPG</t>
  </si>
  <si>
    <t>TES.ktoe.RO.Res.HH.Thermal.SH.LPG.WH.LPG.Solar.Solar</t>
  </si>
  <si>
    <t>TES.ktoe.RO.Res.HH.Thermal.SH.LPG.WH.Elc.NoSolar.Elec</t>
  </si>
  <si>
    <t>TES.ktoe.RO.Res.HH.Thermal.SH.LPG.WH.Elc.Solar</t>
  </si>
  <si>
    <t>TES.ktoe.RO.Res.HH.Thermal.SH.LPG.WH.Elc.Solar.Elec</t>
  </si>
  <si>
    <t>TES.ktoe.RO.Res.HH.Thermal.SH.LPG.WH.Elc.Solar.Solar</t>
  </si>
  <si>
    <t>TES.ktoe.RO.Res.HH.Thermal.SH.LPG.CO</t>
  </si>
  <si>
    <t>TES.ktoe.RO.Res.HH.Thermal.SH.LPG.CO.LPG.LPG</t>
  </si>
  <si>
    <t>TES.ktoe.RO.Res.HH.Thermal.SH.LPG.CO.Elc.Elec</t>
  </si>
  <si>
    <t>TES.ktoe.RO.Res.HH.Thermal.SH.Oil</t>
  </si>
  <si>
    <t>TES.ktoe.RO.Res.HH.Thermal.SH.Oil.SH</t>
  </si>
  <si>
    <t>TES.ktoe.RO.Res.HH.Thermal.SH.Oil.SH.Oil</t>
  </si>
  <si>
    <t>TES.ktoe.RO.Res.HH.Thermal.SH.Oil.SH.Elec</t>
  </si>
  <si>
    <t>TES.ktoe.RO.Res.HH.Thermal.SH.Oil.SC</t>
  </si>
  <si>
    <t>TES.ktoe.RO.Res.HH.Thermal.SH.Oil.SC.AC.Elec</t>
  </si>
  <si>
    <t>TES.ktoe.RO.Res.HH.Thermal.SH.Oil.WH</t>
  </si>
  <si>
    <t>TES.ktoe.RO.Res.HH.Thermal.SH.Oil.WH.Oil.NoSolar.Oil</t>
  </si>
  <si>
    <t>TES.ktoe.RO.Res.HH.Thermal.SH.Oil.WH.Oil.Solar</t>
  </si>
  <si>
    <t>TES.ktoe.RO.Res.HH.Thermal.SH.Oil.WH.Oil.Solar.Oil</t>
  </si>
  <si>
    <t>TES.ktoe.RO.Res.HH.Thermal.SH.Oil.WH.Oil.Solar.Solar</t>
  </si>
  <si>
    <t>TES.ktoe.RO.Res.HH.Thermal.SH.Oil.WH.Elc.NoSolar.Elec</t>
  </si>
  <si>
    <t>TES.ktoe.RO.Res.HH.Thermal.SH.Oil.WH.Elc.Solar</t>
  </si>
  <si>
    <t>TES.ktoe.RO.Res.HH.Thermal.SH.Oil.WH.Elc.Solar.Elec</t>
  </si>
  <si>
    <t>TES.ktoe.RO.Res.HH.Thermal.SH.Oil.WH.Elc.Solar.Solar</t>
  </si>
  <si>
    <t>TES.ktoe.RO.Res.HH.Thermal.SH.Oil.CO</t>
  </si>
  <si>
    <t>TES.ktoe.RO.Res.HH.Thermal.SH.Oil.CO.LPG.LPG</t>
  </si>
  <si>
    <t>TES.ktoe.RO.Res.HH.Thermal.SH.Oil.CO.Elc.Elec</t>
  </si>
  <si>
    <t>TES.ktoe.RO.Res.HH.Thermal.SH.Gas</t>
  </si>
  <si>
    <t>TES.ktoe.RO.Res.HH.Thermal.SH.Gas.SH</t>
  </si>
  <si>
    <t>TES.ktoe.RO.Res.HH.Thermal.SH.Gas.SH.Gas</t>
  </si>
  <si>
    <t>TES.ktoe.RO.Res.HH.Thermal.SH.Gas.SH.Elec</t>
  </si>
  <si>
    <t>TES.ktoe.RO.Res.HH.Thermal.SH.Gas.SC</t>
  </si>
  <si>
    <t>TES.ktoe.RO.Res.HH.Thermal.SH.Gas.SC.AC.Elec</t>
  </si>
  <si>
    <t>TES.ktoe.RO.Res.HH.Thermal.SH.Gas.WH</t>
  </si>
  <si>
    <t>TES.ktoe.RO.Res.HH.Thermal.SH.Gas.WH.Gas.NoSolar.Gas</t>
  </si>
  <si>
    <t>TES.ktoe.RO.Res.HH.Thermal.SH.Gas.WH.Gas.Solar</t>
  </si>
  <si>
    <t>TES.ktoe.RO.Res.HH.Thermal.SH.Gas.WH.Gas.Solar.Gas</t>
  </si>
  <si>
    <t>TES.ktoe.RO.Res.HH.Thermal.SH.Gas.WH.Gas.Solar.Solar</t>
  </si>
  <si>
    <t>TES.ktoe.RO.Res.HH.Thermal.SH.Gas.WH.Elc.NoSolar.Elec</t>
  </si>
  <si>
    <t>TES.ktoe.RO.Res.HH.Thermal.SH.Gas.WH.Elc.Solar</t>
  </si>
  <si>
    <t>TES.ktoe.RO.Res.HH.Thermal.SH.Gas.WH.Elc.Solar.Elec</t>
  </si>
  <si>
    <t>TES.ktoe.RO.Res.HH.Thermal.SH.Gas.WH.Elc.Solar.Solar</t>
  </si>
  <si>
    <t>TES.ktoe.RO.Res.HH.Thermal.SH.Gas.CO</t>
  </si>
  <si>
    <t>TES.ktoe.RO.Res.HH.Thermal.SH.Gas.CO.Gas.Gas</t>
  </si>
  <si>
    <t>TES.ktoe.RO.Res.HH.Thermal.SH.Gas.CO.Elc.Elec</t>
  </si>
  <si>
    <t>TES.ktoe.RO.Res.HH.Thermal.SH.Biomass</t>
  </si>
  <si>
    <t>TES.ktoe.RO.Res.HH.Thermal.SH.Biomass.SH</t>
  </si>
  <si>
    <t>TES.ktoe.RO.Res.HH.Thermal.SH.Biomass.SH.Biomass</t>
  </si>
  <si>
    <t>TES.ktoe.RO.Res.HH.Thermal.SH.Biomass.SH.Elec</t>
  </si>
  <si>
    <t>TES.ktoe.RO.Res.HH.Thermal.SH.Biomass.SC</t>
  </si>
  <si>
    <t>TES.ktoe.RO.Res.HH.Thermal.SH.Biomass.SC.AC.Elec</t>
  </si>
  <si>
    <t>TES.ktoe.RO.Res.HH.Thermal.SH.Biomass.WH</t>
  </si>
  <si>
    <t>TES.ktoe.RO.Res.HH.Thermal.SH.Biomass.WH.Biomass.NoSolar.Biomass</t>
  </si>
  <si>
    <t>TES.ktoe.RO.Res.HH.Thermal.SH.Biomass.WH.Biomass.Solar</t>
  </si>
  <si>
    <t>TES.ktoe.RO.Res.HH.Thermal.SH.Biomass.WH.Biomass.Solar.Biomass</t>
  </si>
  <si>
    <t>TES.ktoe.RO.Res.HH.Thermal.SH.Biomass.WH.Biomass.Solar.Solar</t>
  </si>
  <si>
    <t>TES.ktoe.RO.Res.HH.Thermal.SH.Biomass.WH.LPG.NoSolar.LPG</t>
  </si>
  <si>
    <t>TES.ktoe.RO.Res.HH.Thermal.SH.Biomass.WH.LPG.Solar</t>
  </si>
  <si>
    <t>TES.ktoe.RO.Res.HH.Thermal.SH.Biomass.WH.LPG.Solar.LPG</t>
  </si>
  <si>
    <t>TES.ktoe.RO.Res.HH.Thermal.SH.Biomass.WH.LPG.Solar.Solar</t>
  </si>
  <si>
    <t>TES.ktoe.RO.Res.HH.Thermal.SH.Biomass.WH.Elc.NoSolar.Elec</t>
  </si>
  <si>
    <t>TES.ktoe.RO.Res.HH.Thermal.SH.Biomass.WH.Elc.Solar</t>
  </si>
  <si>
    <t>TES.ktoe.RO.Res.HH.Thermal.SH.Biomass.WH.Elc.Solar.Elec</t>
  </si>
  <si>
    <t>TES.ktoe.RO.Res.HH.Thermal.SH.Biomass.WH.Elc.Solar.Solar</t>
  </si>
  <si>
    <t>TES.ktoe.RO.Res.HH.Thermal.SH.Biomass.CO</t>
  </si>
  <si>
    <t>TES.ktoe.RO.Res.HH.Thermal.SH.Biomass.CO.Biomass.Biomass</t>
  </si>
  <si>
    <t>TES.ktoe.RO.Res.HH.Thermal.SH.Biomass.CO.LPG.LPG</t>
  </si>
  <si>
    <t>TES.ktoe.RO.Res.HH.Thermal.SH.Biomass.CO.Elc.Elec</t>
  </si>
  <si>
    <t>TES.ktoe.RO.Res.HH.Thermal.SH.Geo</t>
  </si>
  <si>
    <t>TES.ktoe.RO.Res.HH.Thermal.SH.Geo.SH</t>
  </si>
  <si>
    <t>TES.ktoe.RO.Res.HH.Thermal.SH.Geo.SH.Geo</t>
  </si>
  <si>
    <t>TES.ktoe.RO.Res.HH.Thermal.SH.Geo.SH.Elec</t>
  </si>
  <si>
    <t>TES.ktoe.RO.Res.HH.Thermal.SH.Geo.SC</t>
  </si>
  <si>
    <t>TES.ktoe.RO.Res.HH.Thermal.SH.Geo.SC.AC.Elec</t>
  </si>
  <si>
    <t>TES.ktoe.RO.Res.HH.Thermal.SH.Geo.WH</t>
  </si>
  <si>
    <t>TES.ktoe.RO.Res.HH.Thermal.SH.Geo.WH.Geo.NoSolar.Geo</t>
  </si>
  <si>
    <t>TES.ktoe.RO.Res.HH.Thermal.SH.Geo.WH.Geo.Solar</t>
  </si>
  <si>
    <t>TES.ktoe.RO.Res.HH.Thermal.SH.Geo.WH.Geo.Solar.Geo</t>
  </si>
  <si>
    <t>TES.ktoe.RO.Res.HH.Thermal.SH.Geo.WH.Geo.Solar.Solar</t>
  </si>
  <si>
    <t>TES.ktoe.RO.Res.HH.Thermal.SH.Geo.WH.Elc.NoSolar.Elec</t>
  </si>
  <si>
    <t>TES.ktoe.RO.Res.HH.Thermal.SH.Geo.WH.Elc.Solar</t>
  </si>
  <si>
    <t>TES.ktoe.RO.Res.HH.Thermal.SH.Geo.WH.Elc.Solar.Elec</t>
  </si>
  <si>
    <t>TES.ktoe.RO.Res.HH.Thermal.SH.Geo.WH.Elc.Solar.Solar</t>
  </si>
  <si>
    <t>TES.ktoe.RO.Res.HH.Thermal.SH.Geo.CO</t>
  </si>
  <si>
    <t>TES.ktoe.RO.Res.HH.Thermal.SH.Geo.CO.LPG.LPG</t>
  </si>
  <si>
    <t>TES.ktoe.RO.Res.HH.Thermal.SH.Geo.CO.Elc.Elec</t>
  </si>
  <si>
    <t>TES.ktoe.RO.Res.HH.Thermal.SH.DistrHeat</t>
  </si>
  <si>
    <t>TES.ktoe.RO.Res.HH.Thermal.SH.DistrHeat.SH</t>
  </si>
  <si>
    <t>TES.ktoe.RO.Res.HH.Thermal.SH.DistrHeat.SH.Steam_Distr</t>
  </si>
  <si>
    <t>TES.ktoe.RO.Res.HH.Thermal.SH.DistrHeat.SH.Elec</t>
  </si>
  <si>
    <t>TES.ktoe.RO.Res.HH.Thermal.SH.DistrHeat.SC</t>
  </si>
  <si>
    <t>TES.ktoe.RO.Res.HH.Thermal.SH.DistrHeat.SC.AC.Elec</t>
  </si>
  <si>
    <t>TES.ktoe.RO.Res.HH.Thermal.SH.DistrHeat.WH</t>
  </si>
  <si>
    <t>TES.ktoe.RO.Res.HH.Thermal.SH.DistrHeat.WH.DistrHeat.NoSolar.Steam_Distr</t>
  </si>
  <si>
    <t>TES.ktoe.RO.Res.HH.Thermal.SH.DistrHeat.WH.DistrHeat.Solar</t>
  </si>
  <si>
    <t>TES.ktoe.RO.Res.HH.Thermal.SH.DistrHeat.WH.DistrHeat.Solar.Steam_Distr</t>
  </si>
  <si>
    <t>TES.ktoe.RO.Res.HH.Thermal.SH.DistrHeat.WH.DistrHeat.Solar.Solar</t>
  </si>
  <si>
    <t>TES.ktoe.RO.Res.HH.Thermal.SH.DistrHeat.WH.Elc.NoSolar.Elec</t>
  </si>
  <si>
    <t>TES.ktoe.RO.Res.HH.Thermal.SH.DistrHeat.WH.Elc.Solar</t>
  </si>
  <si>
    <t>TES.ktoe.RO.Res.HH.Thermal.SH.DistrHeat.WH.Elc.Solar.Elec</t>
  </si>
  <si>
    <t>TES.ktoe.RO.Res.HH.Thermal.SH.DistrHeat.WH.Elc.Solar.Solar</t>
  </si>
  <si>
    <t>TES.ktoe.RO.Res.HH.Thermal.SH.DistrHeat.CO</t>
  </si>
  <si>
    <t>TES.ktoe.RO.Res.HH.Thermal.SH.DistrHeat.CO.LPG.LPG</t>
  </si>
  <si>
    <t>TES.ktoe.RO.Res.HH.Thermal.SH.DistrHeat.CO.Elc.Elec</t>
  </si>
  <si>
    <t>TES.ktoe.RO.Res.HH.Thermal.SH.AdvElc</t>
  </si>
  <si>
    <t>TES.ktoe.RO.Res.HH.Thermal.SH.AdvElc.SH</t>
  </si>
  <si>
    <t>TES.ktoe.RO.Res.HH.Thermal.SH.AdvElc.SH.Elec</t>
  </si>
  <si>
    <t>TES.ktoe.RO.Res.HH.Thermal.SH.AdvElc.SC</t>
  </si>
  <si>
    <t>TES.ktoe.RO.Res.HH.Thermal.SH.AdvElc.SC.AC.Elec</t>
  </si>
  <si>
    <t>TES.ktoe.RO.Res.HH.Thermal.SH.AdvElc.WH</t>
  </si>
  <si>
    <t>TES.ktoe.RO.Res.HH.Thermal.SH.AdvElc.WH.LPG.NoSolar.LPG</t>
  </si>
  <si>
    <t>TES.ktoe.RO.Res.HH.Thermal.SH.AdvElc.WH.LPG.Solar</t>
  </si>
  <si>
    <t>TES.ktoe.RO.Res.HH.Thermal.SH.AdvElc.WH.LPG.Solar.LPG</t>
  </si>
  <si>
    <t>TES.ktoe.RO.Res.HH.Thermal.SH.AdvElc.WH.LPG.Solar.Solar</t>
  </si>
  <si>
    <t>TES.ktoe.RO.Res.HH.Thermal.SH.AdvElc.WH.Elc.NoSolar.Elec</t>
  </si>
  <si>
    <t>TES.ktoe.RO.Res.HH.Thermal.SH.AdvElc.WH.Elc.Solar</t>
  </si>
  <si>
    <t>TES.ktoe.RO.Res.HH.Thermal.SH.AdvElc.WH.Elc.Solar.Elec</t>
  </si>
  <si>
    <t>TES.ktoe.RO.Res.HH.Thermal.SH.AdvElc.WH.Elc.Solar.Solar</t>
  </si>
  <si>
    <t>TES.ktoe.RO.Res.HH.Thermal.SH.AdvElc.CO</t>
  </si>
  <si>
    <t>TES.ktoe.RO.Res.HH.Thermal.SH.AdvElc.CO.LPG.LPG</t>
  </si>
  <si>
    <t>TES.ktoe.RO.Res.HH.Thermal.SH.AdvElc.CO.Elc.Elec</t>
  </si>
  <si>
    <t>TES.ktoe.RO.Res.HH.Thermal.SH.ConvElc</t>
  </si>
  <si>
    <t>TES.ktoe.RO.Res.HH.Thermal.SH.ConvElc.SH</t>
  </si>
  <si>
    <t>TES.ktoe.RO.Res.HH.Thermal.SH.ConvElc.SH.Elec</t>
  </si>
  <si>
    <t>TES.ktoe.RO.Res.HH.Thermal.SH.ConvElc.SC</t>
  </si>
  <si>
    <t>TES.ktoe.RO.Res.HH.Thermal.SH.ConvElc.SC.AC.Elec</t>
  </si>
  <si>
    <t>TES.ktoe.RO.Res.HH.Thermal.SH.ConvElc.WH</t>
  </si>
  <si>
    <t>TES.ktoe.RO.Res.HH.Thermal.SH.ConvElc.WH.LPG.NoSolar.LPG</t>
  </si>
  <si>
    <t>TES.ktoe.RO.Res.HH.Thermal.SH.ConvElc.WH.LPG.Solar</t>
  </si>
  <si>
    <t>TES.ktoe.RO.Res.HH.Thermal.SH.ConvElc.WH.LPG.Solar.LPG</t>
  </si>
  <si>
    <t>TES.ktoe.RO.Res.HH.Thermal.SH.ConvElc.WH.LPG.Solar.Solar</t>
  </si>
  <si>
    <t>TES.ktoe.RO.Res.HH.Thermal.SH.ConvElc.WH.Elc.NoSolar.Elec</t>
  </si>
  <si>
    <t>TES.ktoe.RO.Res.HH.Thermal.SH.ConvElc.WH.Elc.Solar</t>
  </si>
  <si>
    <t>TES.ktoe.RO.Res.HH.Thermal.SH.ConvElc.WH.Elc.Solar.Elec</t>
  </si>
  <si>
    <t>TES.ktoe.RO.Res.HH.Thermal.SH.ConvElc.WH.Elc.Solar.Solar</t>
  </si>
  <si>
    <t>TES.ktoe.RO.Res.HH.Thermal.SH.ConvElc.CO</t>
  </si>
  <si>
    <t>TES.ktoe.RO.Res.HH.Thermal.SH.ConvElc.CO.LPG.LPG</t>
  </si>
  <si>
    <t>TES.ktoe.RO.Res.HH.Thermal.SH.ConvElc.CO.Elc.Elec</t>
  </si>
  <si>
    <t>RO - System efficiency indicator (detailed structure)</t>
  </si>
  <si>
    <t>Eff.ratio.RO.Res.HH.Thermal.SH.Solids</t>
  </si>
  <si>
    <t>Eff.ratio.RO.Res.HH.Thermal.SH.Solids.SH</t>
  </si>
  <si>
    <t>Eff.ratio.RO.Res.HH.Thermal.SH.Solids.SH.Solids</t>
  </si>
  <si>
    <t>Eff.ratio.RO.Res.HH.Thermal.SH.Solids.SH.Elec</t>
  </si>
  <si>
    <t>Eff.ratio.RO.Res.HH.Thermal.SH.Solids.SC</t>
  </si>
  <si>
    <t>Eff.ratio.RO.Res.HH.Thermal.SH.Solids.SC.AC.Elec</t>
  </si>
  <si>
    <t>Eff.ratio.RO.Res.HH.Thermal.SH.Solids.WH</t>
  </si>
  <si>
    <t>Eff.ratio.RO.Res.HH.Thermal.SH.Solids.WH.Solids.NoSolar.Solids</t>
  </si>
  <si>
    <t>Eff.ratio.RO.Res.HH.Thermal.SH.Solids.WH.LPG.NoSolar.LPG</t>
  </si>
  <si>
    <t>Eff.ratio.RO.Res.HH.Thermal.SH.Solids.WH.LPG.Solar</t>
  </si>
  <si>
    <t>Eff.ratio.RO.Res.HH.Thermal.SH.Solids.WH.LPG.Solar.LPG</t>
  </si>
  <si>
    <t>Eff.ratio.RO.Res.HH.Thermal.SH.Solids.WH.LPG.Solar.Solar</t>
  </si>
  <si>
    <t>Eff.ratio.RO.Res.HH.Thermal.SH.Solids.WH.Elc.NoSolar.Elec</t>
  </si>
  <si>
    <t>Eff.ratio.RO.Res.HH.Thermal.SH.Solids.WH.Elc.Solar</t>
  </si>
  <si>
    <t>Eff.ratio.RO.Res.HH.Thermal.SH.Solids.WH.Elc.Solar.Elec</t>
  </si>
  <si>
    <t>Eff.ratio.RO.Res.HH.Thermal.SH.Solids.WH.Elc.Solar.Solar</t>
  </si>
  <si>
    <t>Eff.ratio.RO.Res.HH.Thermal.SH.Solids.CO</t>
  </si>
  <si>
    <t>Eff.ratio.RO.Res.HH.Thermal.SH.Solids.CO.Solids.Solids</t>
  </si>
  <si>
    <t>Eff.ratio.RO.Res.HH.Thermal.SH.Solids.CO.LPG.LPG</t>
  </si>
  <si>
    <t>Eff.ratio.RO.Res.HH.Thermal.SH.Solids.CO.Elc.Elec</t>
  </si>
  <si>
    <t>Eff.ratio.RO.Res.HH.Thermal.SH.LPG</t>
  </si>
  <si>
    <t>Eff.ratio.RO.Res.HH.Thermal.SH.LPG.SH</t>
  </si>
  <si>
    <t>Eff.ratio.RO.Res.HH.Thermal.SH.LPG.SH.LPG</t>
  </si>
  <si>
    <t>Eff.ratio.RO.Res.HH.Thermal.SH.LPG.SH.Elec</t>
  </si>
  <si>
    <t>Eff.ratio.RO.Res.HH.Thermal.SH.LPG.SC</t>
  </si>
  <si>
    <t>Eff.ratio.RO.Res.HH.Thermal.SH.LPG.SC.AC.Elec</t>
  </si>
  <si>
    <t>Eff.ratio.RO.Res.HH.Thermal.SH.LPG.WH</t>
  </si>
  <si>
    <t>Eff.ratio.RO.Res.HH.Thermal.SH.LPG.WH.LPG.NoSolar.LPG</t>
  </si>
  <si>
    <t>Eff.ratio.RO.Res.HH.Thermal.SH.LPG.WH.LPG.Solar</t>
  </si>
  <si>
    <t>Eff.ratio.RO.Res.HH.Thermal.SH.LPG.WH.LPG.Solar.LPG</t>
  </si>
  <si>
    <t>Eff.ratio.RO.Res.HH.Thermal.SH.LPG.WH.LPG.Solar.Solar</t>
  </si>
  <si>
    <t>Eff.ratio.RO.Res.HH.Thermal.SH.LPG.WH.Elc.NoSolar.Elec</t>
  </si>
  <si>
    <t>Eff.ratio.RO.Res.HH.Thermal.SH.LPG.WH.Elc.Solar</t>
  </si>
  <si>
    <t>Eff.ratio.RO.Res.HH.Thermal.SH.LPG.WH.Elc.Solar.Elec</t>
  </si>
  <si>
    <t>Eff.ratio.RO.Res.HH.Thermal.SH.LPG.WH.Elc.Solar.Solar</t>
  </si>
  <si>
    <t>Eff.ratio.RO.Res.HH.Thermal.SH.LPG.CO</t>
  </si>
  <si>
    <t>Eff.ratio.RO.Res.HH.Thermal.SH.LPG.CO.LPG.LPG</t>
  </si>
  <si>
    <t>Eff.ratio.RO.Res.HH.Thermal.SH.LPG.CO.Elc.Elec</t>
  </si>
  <si>
    <t>Eff.ratio.RO.Res.HH.Thermal.SH.Oil</t>
  </si>
  <si>
    <t>Eff.ratio.RO.Res.HH.Thermal.SH.Oil.SH</t>
  </si>
  <si>
    <t>Eff.ratio.RO.Res.HH.Thermal.SH.Oil.SH.Oil</t>
  </si>
  <si>
    <t>Eff.ratio.RO.Res.HH.Thermal.SH.Oil.SH.Elec</t>
  </si>
  <si>
    <t>Eff.ratio.RO.Res.HH.Thermal.SH.Oil.SC</t>
  </si>
  <si>
    <t>Eff.ratio.RO.Res.HH.Thermal.SH.Oil.SC.AC.Elec</t>
  </si>
  <si>
    <t>Eff.ratio.RO.Res.HH.Thermal.SH.Oil.WH</t>
  </si>
  <si>
    <t>Eff.ratio.RO.Res.HH.Thermal.SH.Oil.WH.Oil.NoSolar.Oil</t>
  </si>
  <si>
    <t>Eff.ratio.RO.Res.HH.Thermal.SH.Oil.WH.Oil.Solar</t>
  </si>
  <si>
    <t>Eff.ratio.RO.Res.HH.Thermal.SH.Oil.WH.Oil.Solar.Oil</t>
  </si>
  <si>
    <t>Eff.ratio.RO.Res.HH.Thermal.SH.Oil.WH.Oil.Solar.Solar</t>
  </si>
  <si>
    <t>Eff.ratio.RO.Res.HH.Thermal.SH.Oil.WH.Elc.NoSolar.Elec</t>
  </si>
  <si>
    <t>Eff.ratio.RO.Res.HH.Thermal.SH.Oil.WH.Elc.Solar</t>
  </si>
  <si>
    <t>Eff.ratio.RO.Res.HH.Thermal.SH.Oil.WH.Elc.Solar.Elec</t>
  </si>
  <si>
    <t>Eff.ratio.RO.Res.HH.Thermal.SH.Oil.WH.Elc.Solar.Solar</t>
  </si>
  <si>
    <t>Eff.ratio.RO.Res.HH.Thermal.SH.Oil.CO</t>
  </si>
  <si>
    <t>Eff.ratio.RO.Res.HH.Thermal.SH.Oil.CO.LPG.LPG</t>
  </si>
  <si>
    <t>Eff.ratio.RO.Res.HH.Thermal.SH.Oil.CO.Elc.Elec</t>
  </si>
  <si>
    <t>Eff.ratio.RO.Res.HH.Thermal.SH.Gas</t>
  </si>
  <si>
    <t>Eff.ratio.RO.Res.HH.Thermal.SH.Gas.SH</t>
  </si>
  <si>
    <t>Eff.ratio.RO.Res.HH.Thermal.SH.Gas.SH.Gas</t>
  </si>
  <si>
    <t>Eff.ratio.RO.Res.HH.Thermal.SH.Gas.SH.Elec</t>
  </si>
  <si>
    <t>Eff.ratio.RO.Res.HH.Thermal.SH.Gas.SC</t>
  </si>
  <si>
    <t>Eff.ratio.RO.Res.HH.Thermal.SH.Gas.SC.AC.Elec</t>
  </si>
  <si>
    <t>Eff.ratio.RO.Res.HH.Thermal.SH.Gas.WH</t>
  </si>
  <si>
    <t>Eff.ratio.RO.Res.HH.Thermal.SH.Gas.WH.Gas.NoSolar.Gas</t>
  </si>
  <si>
    <t>Eff.ratio.RO.Res.HH.Thermal.SH.Gas.WH.Gas.Solar</t>
  </si>
  <si>
    <t>Eff.ratio.RO.Res.HH.Thermal.SH.Gas.WH.Gas.Solar.Gas</t>
  </si>
  <si>
    <t>Eff.ratio.RO.Res.HH.Thermal.SH.Gas.WH.Gas.Solar.Solar</t>
  </si>
  <si>
    <t>Eff.ratio.RO.Res.HH.Thermal.SH.Gas.WH.Elc.NoSolar.Elec</t>
  </si>
  <si>
    <t>Eff.ratio.RO.Res.HH.Thermal.SH.Gas.WH.Elc.Solar</t>
  </si>
  <si>
    <t>Eff.ratio.RO.Res.HH.Thermal.SH.Gas.WH.Elc.Solar.Elec</t>
  </si>
  <si>
    <t>Eff.ratio.RO.Res.HH.Thermal.SH.Gas.WH.Elc.Solar.Solar</t>
  </si>
  <si>
    <t>Eff.ratio.RO.Res.HH.Thermal.SH.Gas.CO</t>
  </si>
  <si>
    <t>Eff.ratio.RO.Res.HH.Thermal.SH.Gas.CO.Gas.Gas</t>
  </si>
  <si>
    <t>Eff.ratio.RO.Res.HH.Thermal.SH.Gas.CO.Elc.Elec</t>
  </si>
  <si>
    <t>Eff.ratio.RO.Res.HH.Thermal.SH.Biomass</t>
  </si>
  <si>
    <t>Eff.ratio.RO.Res.HH.Thermal.SH.Biomass.SH</t>
  </si>
  <si>
    <t>Eff.ratio.RO.Res.HH.Thermal.SH.Biomass.SH.Biomass</t>
  </si>
  <si>
    <t>Eff.ratio.RO.Res.HH.Thermal.SH.Biomass.SH.Elec</t>
  </si>
  <si>
    <t>Eff.ratio.RO.Res.HH.Thermal.SH.Biomass.SC</t>
  </si>
  <si>
    <t>Eff.ratio.RO.Res.HH.Thermal.SH.Biomass.SC.AC.Elec</t>
  </si>
  <si>
    <t>Eff.ratio.RO.Res.HH.Thermal.SH.Biomass.WH</t>
  </si>
  <si>
    <t>Eff.ratio.RO.Res.HH.Thermal.SH.Biomass.WH.Biomass.NoSolar.Biomass</t>
  </si>
  <si>
    <t>Eff.ratio.RO.Res.HH.Thermal.SH.Biomass.WH.Biomass.Solar</t>
  </si>
  <si>
    <t>Eff.ratio.RO.Res.HH.Thermal.SH.Biomass.WH.Biomass.Solar.Biomass</t>
  </si>
  <si>
    <t>Eff.ratio.RO.Res.HH.Thermal.SH.Biomass.WH.Biomass.Solar.Solar</t>
  </si>
  <si>
    <t>Eff.ratio.RO.Res.HH.Thermal.SH.Biomass.WH.LPG.NoSolar.LPG</t>
  </si>
  <si>
    <t>Eff.ratio.RO.Res.HH.Thermal.SH.Biomass.WH.LPG.Solar</t>
  </si>
  <si>
    <t>Eff.ratio.RO.Res.HH.Thermal.SH.Biomass.WH.LPG.Solar.LPG</t>
  </si>
  <si>
    <t>Eff.ratio.RO.Res.HH.Thermal.SH.Biomass.WH.LPG.Solar.Solar</t>
  </si>
  <si>
    <t>Eff.ratio.RO.Res.HH.Thermal.SH.Biomass.WH.Elc.NoSolar.Elec</t>
  </si>
  <si>
    <t>Eff.ratio.RO.Res.HH.Thermal.SH.Biomass.WH.Elc.Solar</t>
  </si>
  <si>
    <t>Eff.ratio.RO.Res.HH.Thermal.SH.Biomass.WH.Elc.Solar.Elec</t>
  </si>
  <si>
    <t>Eff.ratio.RO.Res.HH.Thermal.SH.Biomass.WH.Elc.Solar.Solar</t>
  </si>
  <si>
    <t>Eff.ratio.RO.Res.HH.Thermal.SH.Biomass.CO</t>
  </si>
  <si>
    <t>Eff.ratio.RO.Res.HH.Thermal.SH.Biomass.CO.Biomass.Biomass</t>
  </si>
  <si>
    <t>Eff.ratio.RO.Res.HH.Thermal.SH.Biomass.CO.LPG.LPG</t>
  </si>
  <si>
    <t>Eff.ratio.RO.Res.HH.Thermal.SH.Biomass.CO.Elc.Elec</t>
  </si>
  <si>
    <t>Eff.ratio.RO.Res.HH.Thermal.SH.Geo</t>
  </si>
  <si>
    <t>Eff.ratio.RO.Res.HH.Thermal.SH.Geo.SH</t>
  </si>
  <si>
    <t>Eff.ratio.RO.Res.HH.Thermal.SH.Geo.SH.Geo</t>
  </si>
  <si>
    <t>Eff.ratio.RO.Res.HH.Thermal.SH.Geo.SH.Elec</t>
  </si>
  <si>
    <t>Eff.ratio.RO.Res.HH.Thermal.SH.Geo.SC</t>
  </si>
  <si>
    <t>Eff.ratio.RO.Res.HH.Thermal.SH.Geo.SC.AC.Elec</t>
  </si>
  <si>
    <t>Eff.ratio.RO.Res.HH.Thermal.SH.Geo.WH</t>
  </si>
  <si>
    <t>Eff.ratio.RO.Res.HH.Thermal.SH.Geo.WH.Geo.NoSolar.Geo</t>
  </si>
  <si>
    <t>Eff.ratio.RO.Res.HH.Thermal.SH.Geo.WH.Geo.Solar</t>
  </si>
  <si>
    <t>Eff.ratio.RO.Res.HH.Thermal.SH.Geo.WH.Geo.Solar.Geo</t>
  </si>
  <si>
    <t>Eff.ratio.RO.Res.HH.Thermal.SH.Geo.WH.Geo.Solar.Solar</t>
  </si>
  <si>
    <t>Eff.ratio.RO.Res.HH.Thermal.SH.Geo.WH.Elc.NoSolar.Elec</t>
  </si>
  <si>
    <t>Eff.ratio.RO.Res.HH.Thermal.SH.Geo.WH.Elc.Solar</t>
  </si>
  <si>
    <t>Eff.ratio.RO.Res.HH.Thermal.SH.Geo.WH.Elc.Solar.Elec</t>
  </si>
  <si>
    <t>Eff.ratio.RO.Res.HH.Thermal.SH.Geo.WH.Elc.Solar.Solar</t>
  </si>
  <si>
    <t>Eff.ratio.RO.Res.HH.Thermal.SH.Geo.CO</t>
  </si>
  <si>
    <t>Eff.ratio.RO.Res.HH.Thermal.SH.Geo.CO.LPG.LPG</t>
  </si>
  <si>
    <t>Eff.ratio.RO.Res.HH.Thermal.SH.Geo.CO.Elc.Elec</t>
  </si>
  <si>
    <t>Eff.ratio.RO.Res.HH.Thermal.SH.DistrHeat</t>
  </si>
  <si>
    <t>Eff.ratio.RO.Res.HH.Thermal.SH.DistrHeat.SH</t>
  </si>
  <si>
    <t>Eff.ratio.RO.Res.HH.Thermal.SH.DistrHeat.SH.Steam_Distr</t>
  </si>
  <si>
    <t>Eff.ratio.RO.Res.HH.Thermal.SH.DistrHeat.SH.Elec</t>
  </si>
  <si>
    <t>Eff.ratio.RO.Res.HH.Thermal.SH.DistrHeat.SC</t>
  </si>
  <si>
    <t>Eff.ratio.RO.Res.HH.Thermal.SH.DistrHeat.SC.AC.Elec</t>
  </si>
  <si>
    <t>Eff.ratio.RO.Res.HH.Thermal.SH.DistrHeat.WH</t>
  </si>
  <si>
    <t>Eff.ratio.RO.Res.HH.Thermal.SH.DistrHeat.WH.DistrHeat.NoSolar.Steam_Distr</t>
  </si>
  <si>
    <t>Eff.ratio.RO.Res.HH.Thermal.SH.DistrHeat.WH.DistrHeat.Solar</t>
  </si>
  <si>
    <t>Eff.ratio.RO.Res.HH.Thermal.SH.DistrHeat.WH.DistrHeat.Solar.Steam_Distr</t>
  </si>
  <si>
    <t>Eff.ratio.RO.Res.HH.Thermal.SH.DistrHeat.WH.DistrHeat.Solar.Solar</t>
  </si>
  <si>
    <t>Eff.ratio.RO.Res.HH.Thermal.SH.DistrHeat.WH.Elc.NoSolar.Elec</t>
  </si>
  <si>
    <t>Eff.ratio.RO.Res.HH.Thermal.SH.DistrHeat.WH.Elc.Solar</t>
  </si>
  <si>
    <t>Eff.ratio.RO.Res.HH.Thermal.SH.DistrHeat.WH.Elc.Solar.Elec</t>
  </si>
  <si>
    <t>Eff.ratio.RO.Res.HH.Thermal.SH.DistrHeat.WH.Elc.Solar.Solar</t>
  </si>
  <si>
    <t>Eff.ratio.RO.Res.HH.Thermal.SH.DistrHeat.CO</t>
  </si>
  <si>
    <t>Eff.ratio.RO.Res.HH.Thermal.SH.DistrHeat.CO.LPG.LPG</t>
  </si>
  <si>
    <t>Eff.ratio.RO.Res.HH.Thermal.SH.DistrHeat.CO.Elc.Elec</t>
  </si>
  <si>
    <t>Eff.ratio.RO.Res.HH.Thermal.SH.AdvElc</t>
  </si>
  <si>
    <t>Eff.ratio.RO.Res.HH.Thermal.SH.AdvElc.SH</t>
  </si>
  <si>
    <t>Eff.ratio.RO.Res.HH.Thermal.SH.AdvElc.SH.Elec</t>
  </si>
  <si>
    <t>Eff.ratio.RO.Res.HH.Thermal.SH.AdvElc.SC</t>
  </si>
  <si>
    <t>Eff.ratio.RO.Res.HH.Thermal.SH.AdvElc.SC.AC.Elec</t>
  </si>
  <si>
    <t>Eff.ratio.RO.Res.HH.Thermal.SH.AdvElc.WH</t>
  </si>
  <si>
    <t>Eff.ratio.RO.Res.HH.Thermal.SH.AdvElc.WH.LPG.NoSolar.LPG</t>
  </si>
  <si>
    <t>Eff.ratio.RO.Res.HH.Thermal.SH.AdvElc.WH.LPG.Solar</t>
  </si>
  <si>
    <t>Eff.ratio.RO.Res.HH.Thermal.SH.AdvElc.WH.LPG.Solar.LPG</t>
  </si>
  <si>
    <t>Eff.ratio.RO.Res.HH.Thermal.SH.AdvElc.WH.LPG.Solar.Solar</t>
  </si>
  <si>
    <t>Eff.ratio.RO.Res.HH.Thermal.SH.AdvElc.WH.Elc.NoSolar.Elec</t>
  </si>
  <si>
    <t>Eff.ratio.RO.Res.HH.Thermal.SH.AdvElc.WH.Elc.Solar</t>
  </si>
  <si>
    <t>Eff.ratio.RO.Res.HH.Thermal.SH.AdvElc.WH.Elc.Solar.Elec</t>
  </si>
  <si>
    <t>Eff.ratio.RO.Res.HH.Thermal.SH.AdvElc.WH.Elc.Solar.Solar</t>
  </si>
  <si>
    <t>Eff.ratio.RO.Res.HH.Thermal.SH.AdvElc.CO</t>
  </si>
  <si>
    <t>Eff.ratio.RO.Res.HH.Thermal.SH.AdvElc.CO.LPG.LPG</t>
  </si>
  <si>
    <t>Eff.ratio.RO.Res.HH.Thermal.SH.AdvElc.CO.Elc.Elec</t>
  </si>
  <si>
    <t>Eff.ratio.RO.Res.HH.Thermal.SH.ConvElc</t>
  </si>
  <si>
    <t>Eff.ratio.RO.Res.HH.Thermal.SH.ConvElc.SH</t>
  </si>
  <si>
    <t>Eff.ratio.RO.Res.HH.Thermal.SH.ConvElc.SH.Elec</t>
  </si>
  <si>
    <t>Eff.ratio.RO.Res.HH.Thermal.SH.ConvElc.SC</t>
  </si>
  <si>
    <t>Eff.ratio.RO.Res.HH.Thermal.SH.ConvElc.SC.AC.Elec</t>
  </si>
  <si>
    <t>Eff.ratio.RO.Res.HH.Thermal.SH.ConvElc.WH</t>
  </si>
  <si>
    <t>Eff.ratio.RO.Res.HH.Thermal.SH.ConvElc.WH.LPG.NoSolar.LPG</t>
  </si>
  <si>
    <t>Eff.ratio.RO.Res.HH.Thermal.SH.ConvElc.WH.LPG.Solar</t>
  </si>
  <si>
    <t>Eff.ratio.RO.Res.HH.Thermal.SH.ConvElc.WH.LPG.Solar.LPG</t>
  </si>
  <si>
    <t>Eff.ratio.RO.Res.HH.Thermal.SH.ConvElc.WH.LPG.Solar.Solar</t>
  </si>
  <si>
    <t>Eff.ratio.RO.Res.HH.Thermal.SH.ConvElc.WH.Elc.NoSolar.Elec</t>
  </si>
  <si>
    <t>Eff.ratio.RO.Res.HH.Thermal.SH.ConvElc.WH.Elc.Solar</t>
  </si>
  <si>
    <t>Eff.ratio.RO.Res.HH.Thermal.SH.ConvElc.WH.Elc.Solar.Elec</t>
  </si>
  <si>
    <t>Eff.ratio.RO.Res.HH.Thermal.SH.ConvElc.WH.Elc.Solar.Solar</t>
  </si>
  <si>
    <t>Eff.ratio.RO.Res.HH.Thermal.SH.ConvElc.CO</t>
  </si>
  <si>
    <t>Eff.ratio.RO.Res.HH.Thermal.SH.ConvElc.CO.LPG.LPG</t>
  </si>
  <si>
    <t>Eff.ratio.RO.Res.HH.Thermal.SH.ConvElc.CO.Elc.Elec</t>
  </si>
  <si>
    <t>RO - CO2 emissions (detailed structure)</t>
  </si>
  <si>
    <t>EMI.ktCO2.RO.Res.HH.Thermal.SH.Solids</t>
  </si>
  <si>
    <t>EMI.ktCO2.RO.Res.HH.Thermal.SH.Solids.SH</t>
  </si>
  <si>
    <t>EMI.ktCO2.RO.Res.HH.Thermal.SH.Solids.SH.Solids</t>
  </si>
  <si>
    <t>EMI.ktCO2.RO.Res.HH.Thermal.SH.Solids.SH.Elec</t>
  </si>
  <si>
    <t>EMI.ktCO2.RO.Res.HH.Thermal.SH.Solids.SC</t>
  </si>
  <si>
    <t>EMI.ktCO2.RO.Res.HH.Thermal.SH.Solids.SC.AC.Elec</t>
  </si>
  <si>
    <t>EMI.ktCO2.RO.Res.HH.Thermal.SH.Solids.WH</t>
  </si>
  <si>
    <t>EMI.ktCO2.RO.Res.HH.Thermal.SH.Solids.WH.Solids.NoSolar.Solids</t>
  </si>
  <si>
    <t>EMI.ktCO2.RO.Res.HH.Thermal.SH.Solids.WH.LPG.NoSolar.LPG</t>
  </si>
  <si>
    <t>EMI.ktCO2.RO.Res.HH.Thermal.SH.Solids.WH.LPG.Solar</t>
  </si>
  <si>
    <t>EMI.ktCO2.RO.Res.HH.Thermal.SH.Solids.WH.LPG.Solar.LPG</t>
  </si>
  <si>
    <t>EMI.ktCO2.RO.Res.HH.Thermal.SH.Solids.WH.LPG.Solar.Solar</t>
  </si>
  <si>
    <t>EMI.ktCO2.RO.Res.HH.Thermal.SH.Solids.WH.Elc.NoSolar.Elec</t>
  </si>
  <si>
    <t>EMI.ktCO2.RO.Res.HH.Thermal.SH.Solids.WH.Elc.Solar</t>
  </si>
  <si>
    <t>EMI.ktCO2.RO.Res.HH.Thermal.SH.Solids.WH.Elc.Solar.Elec</t>
  </si>
  <si>
    <t>EMI.ktCO2.RO.Res.HH.Thermal.SH.Solids.WH.Elc.Solar.Solar</t>
  </si>
  <si>
    <t>EMI.ktCO2.RO.Res.HH.Thermal.SH.Solids.CO</t>
  </si>
  <si>
    <t>EMI.ktCO2.RO.Res.HH.Thermal.SH.Solids.CO.Solids.Solids</t>
  </si>
  <si>
    <t>EMI.ktCO2.RO.Res.HH.Thermal.SH.Solids.CO.LPG.LPG</t>
  </si>
  <si>
    <t>EMI.ktCO2.RO.Res.HH.Thermal.SH.Solids.CO.Elc.Elec</t>
  </si>
  <si>
    <t>EMI.ktCO2.RO.Res.HH.Thermal.SH.LPG</t>
  </si>
  <si>
    <t>EMI.ktCO2.RO.Res.HH.Thermal.SH.LPG.SH</t>
  </si>
  <si>
    <t>EMI.ktCO2.RO.Res.HH.Thermal.SH.LPG.SH.LPG</t>
  </si>
  <si>
    <t>EMI.ktCO2.RO.Res.HH.Thermal.SH.LPG.SH.Elec</t>
  </si>
  <si>
    <t>EMI.ktCO2.RO.Res.HH.Thermal.SH.LPG.SC</t>
  </si>
  <si>
    <t>EMI.ktCO2.RO.Res.HH.Thermal.SH.LPG.SC.AC.Elec</t>
  </si>
  <si>
    <t>EMI.ktCO2.RO.Res.HH.Thermal.SH.LPG.WH</t>
  </si>
  <si>
    <t>EMI.ktCO2.RO.Res.HH.Thermal.SH.LPG.WH.LPG.NoSolar.LPG</t>
  </si>
  <si>
    <t>EMI.ktCO2.RO.Res.HH.Thermal.SH.LPG.WH.LPG.Solar</t>
  </si>
  <si>
    <t>EMI.ktCO2.RO.Res.HH.Thermal.SH.LPG.WH.LPG.Solar.LPG</t>
  </si>
  <si>
    <t>EMI.ktCO2.RO.Res.HH.Thermal.SH.LPG.WH.LPG.Solar.Solar</t>
  </si>
  <si>
    <t>EMI.ktCO2.RO.Res.HH.Thermal.SH.LPG.WH.Elc.NoSolar.Elec</t>
  </si>
  <si>
    <t>EMI.ktCO2.RO.Res.HH.Thermal.SH.LPG.WH.Elc.Solar</t>
  </si>
  <si>
    <t>EMI.ktCO2.RO.Res.HH.Thermal.SH.LPG.WH.Elc.Solar.Elec</t>
  </si>
  <si>
    <t>EMI.ktCO2.RO.Res.HH.Thermal.SH.LPG.WH.Elc.Solar.Solar</t>
  </si>
  <si>
    <t>EMI.ktCO2.RO.Res.HH.Thermal.SH.LPG.CO</t>
  </si>
  <si>
    <t>EMI.ktCO2.RO.Res.HH.Thermal.SH.LPG.CO.LPG.LPG</t>
  </si>
  <si>
    <t>EMI.ktCO2.RO.Res.HH.Thermal.SH.LPG.CO.Elc.Elec</t>
  </si>
  <si>
    <t>EMI.ktCO2.RO.Res.HH.Thermal.SH.Oil</t>
  </si>
  <si>
    <t>EMI.ktCO2.RO.Res.HH.Thermal.SH.Oil.SH</t>
  </si>
  <si>
    <t>EMI.ktCO2.RO.Res.HH.Thermal.SH.Oil.SH.Oil</t>
  </si>
  <si>
    <t>EMI.ktCO2.RO.Res.HH.Thermal.SH.Oil.SH.Elec</t>
  </si>
  <si>
    <t>EMI.ktCO2.RO.Res.HH.Thermal.SH.Oil.SC</t>
  </si>
  <si>
    <t>EMI.ktCO2.RO.Res.HH.Thermal.SH.Oil.SC.AC.Elec</t>
  </si>
  <si>
    <t>EMI.ktCO2.RO.Res.HH.Thermal.SH.Oil.WH</t>
  </si>
  <si>
    <t>EMI.ktCO2.RO.Res.HH.Thermal.SH.Oil.WH.Oil.NoSolar.Oil</t>
  </si>
  <si>
    <t>EMI.ktCO2.RO.Res.HH.Thermal.SH.Oil.WH.Oil.Solar</t>
  </si>
  <si>
    <t>EMI.ktCO2.RO.Res.HH.Thermal.SH.Oil.WH.Oil.Solar.Oil</t>
  </si>
  <si>
    <t>EMI.ktCO2.RO.Res.HH.Thermal.SH.Oil.WH.Oil.Solar.Solar</t>
  </si>
  <si>
    <t>EMI.ktCO2.RO.Res.HH.Thermal.SH.Oil.WH.Elc.NoSolar.Elec</t>
  </si>
  <si>
    <t>EMI.ktCO2.RO.Res.HH.Thermal.SH.Oil.WH.Elc.Solar</t>
  </si>
  <si>
    <t>EMI.ktCO2.RO.Res.HH.Thermal.SH.Oil.WH.Elc.Solar.Elec</t>
  </si>
  <si>
    <t>EMI.ktCO2.RO.Res.HH.Thermal.SH.Oil.WH.Elc.Solar.Solar</t>
  </si>
  <si>
    <t>EMI.ktCO2.RO.Res.HH.Thermal.SH.Oil.CO</t>
  </si>
  <si>
    <t>EMI.ktCO2.RO.Res.HH.Thermal.SH.Oil.CO.LPG.LPG</t>
  </si>
  <si>
    <t>EMI.ktCO2.RO.Res.HH.Thermal.SH.Oil.CO.Elc.Elec</t>
  </si>
  <si>
    <t>EMI.ktCO2.RO.Res.HH.Thermal.SH.Gas</t>
  </si>
  <si>
    <t>EMI.ktCO2.RO.Res.HH.Thermal.SH.Gas.SH</t>
  </si>
  <si>
    <t>EMI.ktCO2.RO.Res.HH.Thermal.SH.Gas.SH.Gas</t>
  </si>
  <si>
    <t>EMI.ktCO2.RO.Res.HH.Thermal.SH.Gas.SH.Elec</t>
  </si>
  <si>
    <t>EMI.ktCO2.RO.Res.HH.Thermal.SH.Gas.SC</t>
  </si>
  <si>
    <t>EMI.ktCO2.RO.Res.HH.Thermal.SH.Gas.SC.AC.Elec</t>
  </si>
  <si>
    <t>EMI.ktCO2.RO.Res.HH.Thermal.SH.Gas.WH</t>
  </si>
  <si>
    <t>EMI.ktCO2.RO.Res.HH.Thermal.SH.Gas.WH.Gas.NoSolar.Gas</t>
  </si>
  <si>
    <t>EMI.ktCO2.RO.Res.HH.Thermal.SH.Gas.WH.Gas.Solar</t>
  </si>
  <si>
    <t>EMI.ktCO2.RO.Res.HH.Thermal.SH.Gas.WH.Gas.Solar.Gas</t>
  </si>
  <si>
    <t>EMI.ktCO2.RO.Res.HH.Thermal.SH.Gas.WH.Gas.Solar.Solar</t>
  </si>
  <si>
    <t>EMI.ktCO2.RO.Res.HH.Thermal.SH.Gas.WH.Elc.NoSolar.Elec</t>
  </si>
  <si>
    <t>EMI.ktCO2.RO.Res.HH.Thermal.SH.Gas.WH.Elc.Solar</t>
  </si>
  <si>
    <t>EMI.ktCO2.RO.Res.HH.Thermal.SH.Gas.WH.Elc.Solar.Elec</t>
  </si>
  <si>
    <t>EMI.ktCO2.RO.Res.HH.Thermal.SH.Gas.WH.Elc.Solar.Solar</t>
  </si>
  <si>
    <t>EMI.ktCO2.RO.Res.HH.Thermal.SH.Gas.CO</t>
  </si>
  <si>
    <t>EMI.ktCO2.RO.Res.HH.Thermal.SH.Gas.CO.Gas.Gas</t>
  </si>
  <si>
    <t>EMI.ktCO2.RO.Res.HH.Thermal.SH.Gas.CO.Elc.Elec</t>
  </si>
  <si>
    <t>EMI.ktCO2.RO.Res.HH.Thermal.SH.Biomass</t>
  </si>
  <si>
    <t>EMI.ktCO2.RO.Res.HH.Thermal.SH.Biomass.SH</t>
  </si>
  <si>
    <t>EMI.ktCO2.RO.Res.HH.Thermal.SH.Biomass.SH.Biomass</t>
  </si>
  <si>
    <t>EMI.ktCO2.RO.Res.HH.Thermal.SH.Biomass.SH.Elec</t>
  </si>
  <si>
    <t>EMI.ktCO2.RO.Res.HH.Thermal.SH.Biomass.SC</t>
  </si>
  <si>
    <t>EMI.ktCO2.RO.Res.HH.Thermal.SH.Biomass.SC.AC.Elec</t>
  </si>
  <si>
    <t>EMI.ktCO2.RO.Res.HH.Thermal.SH.Biomass.WH</t>
  </si>
  <si>
    <t>EMI.ktCO2.RO.Res.HH.Thermal.SH.Biomass.WH.Biomass.NoSolar.Biomass</t>
  </si>
  <si>
    <t>EMI.ktCO2.RO.Res.HH.Thermal.SH.Biomass.WH.Biomass.Solar</t>
  </si>
  <si>
    <t>EMI.ktCO2.RO.Res.HH.Thermal.SH.Biomass.WH.Biomass.Solar.Biomass</t>
  </si>
  <si>
    <t>EMI.ktCO2.RO.Res.HH.Thermal.SH.Biomass.WH.Biomass.Solar.Solar</t>
  </si>
  <si>
    <t>EMI.ktCO2.RO.Res.HH.Thermal.SH.Biomass.WH.LPG.NoSolar.LPG</t>
  </si>
  <si>
    <t>EMI.ktCO2.RO.Res.HH.Thermal.SH.Biomass.WH.LPG.Solar</t>
  </si>
  <si>
    <t>EMI.ktCO2.RO.Res.HH.Thermal.SH.Biomass.WH.LPG.Solar.LPG</t>
  </si>
  <si>
    <t>EMI.ktCO2.RO.Res.HH.Thermal.SH.Biomass.WH.LPG.Solar.Solar</t>
  </si>
  <si>
    <t>EMI.ktCO2.RO.Res.HH.Thermal.SH.Biomass.WH.Elc.NoSolar.Elec</t>
  </si>
  <si>
    <t>EMI.ktCO2.RO.Res.HH.Thermal.SH.Biomass.WH.Elc.Solar</t>
  </si>
  <si>
    <t>EMI.ktCO2.RO.Res.HH.Thermal.SH.Biomass.WH.Elc.Solar.Elec</t>
  </si>
  <si>
    <t>EMI.ktCO2.RO.Res.HH.Thermal.SH.Biomass.WH.Elc.Solar.Solar</t>
  </si>
  <si>
    <t>EMI.ktCO2.RO.Res.HH.Thermal.SH.Biomass.CO</t>
  </si>
  <si>
    <t>EMI.ktCO2.RO.Res.HH.Thermal.SH.Biomass.CO.Biomass.Biomass</t>
  </si>
  <si>
    <t>EMI.ktCO2.RO.Res.HH.Thermal.SH.Biomass.CO.LPG.LPG</t>
  </si>
  <si>
    <t>EMI.ktCO2.RO.Res.HH.Thermal.SH.Biomass.CO.Elc.Elec</t>
  </si>
  <si>
    <t>EMI.ktCO2.RO.Res.HH.Thermal.SH.Geo</t>
  </si>
  <si>
    <t>EMI.ktCO2.RO.Res.HH.Thermal.SH.Geo.SH</t>
  </si>
  <si>
    <t>EMI.ktCO2.RO.Res.HH.Thermal.SH.Geo.SH.Geo</t>
  </si>
  <si>
    <t>EMI.ktCO2.RO.Res.HH.Thermal.SH.Geo.SH.Elec</t>
  </si>
  <si>
    <t>EMI.ktCO2.RO.Res.HH.Thermal.SH.Geo.SC</t>
  </si>
  <si>
    <t>EMI.ktCO2.RO.Res.HH.Thermal.SH.Geo.SC.AC.Elec</t>
  </si>
  <si>
    <t>EMI.ktCO2.RO.Res.HH.Thermal.SH.Geo.WH</t>
  </si>
  <si>
    <t>EMI.ktCO2.RO.Res.HH.Thermal.SH.Geo.WH.Geo.NoSolar.Geo</t>
  </si>
  <si>
    <t>EMI.ktCO2.RO.Res.HH.Thermal.SH.Geo.WH.Geo.Solar</t>
  </si>
  <si>
    <t>EMI.ktCO2.RO.Res.HH.Thermal.SH.Geo.WH.Geo.Solar.Geo</t>
  </si>
  <si>
    <t>EMI.ktCO2.RO.Res.HH.Thermal.SH.Geo.WH.Geo.Solar.Solar</t>
  </si>
  <si>
    <t>EMI.ktCO2.RO.Res.HH.Thermal.SH.Geo.WH.Elc.NoSolar.Elec</t>
  </si>
  <si>
    <t>EMI.ktCO2.RO.Res.HH.Thermal.SH.Geo.WH.Elc.Solar</t>
  </si>
  <si>
    <t>EMI.ktCO2.RO.Res.HH.Thermal.SH.Geo.WH.Elc.Solar.Elec</t>
  </si>
  <si>
    <t>EMI.ktCO2.RO.Res.HH.Thermal.SH.Geo.WH.Elc.Solar.Solar</t>
  </si>
  <si>
    <t>EMI.ktCO2.RO.Res.HH.Thermal.SH.Geo.CO</t>
  </si>
  <si>
    <t>EMI.ktCO2.RO.Res.HH.Thermal.SH.Geo.CO.LPG.LPG</t>
  </si>
  <si>
    <t>EMI.ktCO2.RO.Res.HH.Thermal.SH.Geo.CO.Elc.Elec</t>
  </si>
  <si>
    <t>EMI.ktCO2.RO.Res.HH.Thermal.SH.DistrHeat</t>
  </si>
  <si>
    <t>EMI.ktCO2.RO.Res.HH.Thermal.SH.DistrHeat.SH</t>
  </si>
  <si>
    <t>EMI.ktCO2.RO.Res.HH.Thermal.SH.DistrHeat.SH.Steam_Distr</t>
  </si>
  <si>
    <t>EMI.ktCO2.RO.Res.HH.Thermal.SH.DistrHeat.SH.Elec</t>
  </si>
  <si>
    <t>EMI.ktCO2.RO.Res.HH.Thermal.SH.DistrHeat.SC</t>
  </si>
  <si>
    <t>EMI.ktCO2.RO.Res.HH.Thermal.SH.DistrHeat.SC.AC.Elec</t>
  </si>
  <si>
    <t>EMI.ktCO2.RO.Res.HH.Thermal.SH.DistrHeat.WH</t>
  </si>
  <si>
    <t>EMI.ktCO2.RO.Res.HH.Thermal.SH.DistrHeat.WH.DistrHeat.NoSolar.Steam_Distr</t>
  </si>
  <si>
    <t>EMI.ktCO2.RO.Res.HH.Thermal.SH.DistrHeat.WH.DistrHeat.Solar</t>
  </si>
  <si>
    <t>EMI.ktCO2.RO.Res.HH.Thermal.SH.DistrHeat.WH.DistrHeat.Solar.Steam_Distr</t>
  </si>
  <si>
    <t>EMI.ktCO2.RO.Res.HH.Thermal.SH.DistrHeat.WH.DistrHeat.Solar.Solar</t>
  </si>
  <si>
    <t>EMI.ktCO2.RO.Res.HH.Thermal.SH.DistrHeat.WH.Elc.NoSolar.Elec</t>
  </si>
  <si>
    <t>EMI.ktCO2.RO.Res.HH.Thermal.SH.DistrHeat.WH.Elc.Solar</t>
  </si>
  <si>
    <t>EMI.ktCO2.RO.Res.HH.Thermal.SH.DistrHeat.WH.Elc.Solar.Elec</t>
  </si>
  <si>
    <t>EMI.ktCO2.RO.Res.HH.Thermal.SH.DistrHeat.WH.Elc.Solar.Solar</t>
  </si>
  <si>
    <t>EMI.ktCO2.RO.Res.HH.Thermal.SH.DistrHeat.CO</t>
  </si>
  <si>
    <t>EMI.ktCO2.RO.Res.HH.Thermal.SH.DistrHeat.CO.LPG.LPG</t>
  </si>
  <si>
    <t>EMI.ktCO2.RO.Res.HH.Thermal.SH.DistrHeat.CO.Elc.Elec</t>
  </si>
  <si>
    <t>EMI.ktCO2.RO.Res.HH.Thermal.SH.AdvElc</t>
  </si>
  <si>
    <t>EMI.ktCO2.RO.Res.HH.Thermal.SH.AdvElc.SH</t>
  </si>
  <si>
    <t>EMI.ktCO2.RO.Res.HH.Thermal.SH.AdvElc.SH.Elec</t>
  </si>
  <si>
    <t>EMI.ktCO2.RO.Res.HH.Thermal.SH.AdvElc.SC</t>
  </si>
  <si>
    <t>EMI.ktCO2.RO.Res.HH.Thermal.SH.AdvElc.SC.AC.Elec</t>
  </si>
  <si>
    <t>EMI.ktCO2.RO.Res.HH.Thermal.SH.AdvElc.WH</t>
  </si>
  <si>
    <t>EMI.ktCO2.RO.Res.HH.Thermal.SH.AdvElc.WH.LPG.NoSolar.LPG</t>
  </si>
  <si>
    <t>EMI.ktCO2.RO.Res.HH.Thermal.SH.AdvElc.WH.LPG.Solar</t>
  </si>
  <si>
    <t>EMI.ktCO2.RO.Res.HH.Thermal.SH.AdvElc.WH.LPG.Solar.LPG</t>
  </si>
  <si>
    <t>EMI.ktCO2.RO.Res.HH.Thermal.SH.AdvElc.WH.LPG.Solar.Solar</t>
  </si>
  <si>
    <t>EMI.ktCO2.RO.Res.HH.Thermal.SH.AdvElc.WH.Elc.NoSolar.Elec</t>
  </si>
  <si>
    <t>EMI.ktCO2.RO.Res.HH.Thermal.SH.AdvElc.WH.Elc.Solar</t>
  </si>
  <si>
    <t>EMI.ktCO2.RO.Res.HH.Thermal.SH.AdvElc.WH.Elc.Solar.Elec</t>
  </si>
  <si>
    <t>EMI.ktCO2.RO.Res.HH.Thermal.SH.AdvElc.WH.Elc.Solar.Solar</t>
  </si>
  <si>
    <t>EMI.ktCO2.RO.Res.HH.Thermal.SH.AdvElc.CO</t>
  </si>
  <si>
    <t>EMI.ktCO2.RO.Res.HH.Thermal.SH.AdvElc.CO.LPG.LPG</t>
  </si>
  <si>
    <t>EMI.ktCO2.RO.Res.HH.Thermal.SH.AdvElc.CO.Elc.Elec</t>
  </si>
  <si>
    <t>EMI.ktCO2.RO.Res.HH.Thermal.SH.ConvElc</t>
  </si>
  <si>
    <t>EMI.ktCO2.RO.Res.HH.Thermal.SH.ConvElc.SH</t>
  </si>
  <si>
    <t>EMI.ktCO2.RO.Res.HH.Thermal.SH.ConvElc.SH.Elec</t>
  </si>
  <si>
    <t>EMI.ktCO2.RO.Res.HH.Thermal.SH.ConvElc.SC</t>
  </si>
  <si>
    <t>EMI.ktCO2.RO.Res.HH.Thermal.SH.ConvElc.SC.AC.Elec</t>
  </si>
  <si>
    <t>EMI.ktCO2.RO.Res.HH.Thermal.SH.ConvElc.WH</t>
  </si>
  <si>
    <t>EMI.ktCO2.RO.Res.HH.Thermal.SH.ConvElc.WH.LPG.NoSolar.LPG</t>
  </si>
  <si>
    <t>EMI.ktCO2.RO.Res.HH.Thermal.SH.ConvElc.WH.LPG.Solar</t>
  </si>
  <si>
    <t>EMI.ktCO2.RO.Res.HH.Thermal.SH.ConvElc.WH.LPG.Solar.LPG</t>
  </si>
  <si>
    <t>EMI.ktCO2.RO.Res.HH.Thermal.SH.ConvElc.WH.LPG.Solar.Solar</t>
  </si>
  <si>
    <t>EMI.ktCO2.RO.Res.HH.Thermal.SH.ConvElc.WH.Elc.NoSolar.Elec</t>
  </si>
  <si>
    <t>EMI.ktCO2.RO.Res.HH.Thermal.SH.ConvElc.WH.Elc.Solar</t>
  </si>
  <si>
    <t>EMI.ktCO2.RO.Res.HH.Thermal.SH.ConvElc.WH.Elc.Solar.Elec</t>
  </si>
  <si>
    <t>EMI.ktCO2.RO.Res.HH.Thermal.SH.ConvElc.WH.Elc.Solar.Solar</t>
  </si>
  <si>
    <t>EMI.ktCO2.RO.Res.HH.Thermal.SH.ConvElc.CO</t>
  </si>
  <si>
    <t>EMI.ktCO2.RO.Res.HH.Thermal.SH.ConvElc.CO.LPG.LPG</t>
  </si>
  <si>
    <t>EMI.ktCO2.RO.Res.HH.Thermal.SH.ConvElc.CO.Elc.Elec</t>
  </si>
  <si>
    <t>RO - Final energy consumption per household (detailed structure)</t>
  </si>
  <si>
    <t>FEC_per_household.kWh.RO.Res.HH.Thermal.SH.Solids</t>
  </si>
  <si>
    <t>FEC_per_household.kWh.RO.Res.HH.Thermal.SH.Solids.SH</t>
  </si>
  <si>
    <t>FEC_per_household.kWh.RO.Res.HH.Thermal.SH.Solids.SH.Solids</t>
  </si>
  <si>
    <t>FEC_per_household.kWh.RO.Res.HH.Thermal.SH.Solids.SH.Elec</t>
  </si>
  <si>
    <t>FEC_per_household.kWh.RO.Res.HH.Thermal.SH.Solids.SC</t>
  </si>
  <si>
    <t>FEC_per_household.kWh.RO.Res.HH.Thermal.SH.Solids.SC.AC.Elec</t>
  </si>
  <si>
    <t>FEC_per_household.kWh.RO.Res.HH.Thermal.SH.Solids.WH</t>
  </si>
  <si>
    <t>FEC_per_household.kWh.RO.Res.HH.Thermal.SH.Solids.WH.Solids.NoSolar.Solids</t>
  </si>
  <si>
    <t>FEC_per_household.kWh.RO.Res.HH.Thermal.SH.Solids.WH.LPG.NoSolar.LPG</t>
  </si>
  <si>
    <t>FEC_per_household.kWh.RO.Res.HH.Thermal.SH.Solids.WH.LPG.Solar</t>
  </si>
  <si>
    <t>FEC_per_household.kWh.RO.Res.HH.Thermal.SH.Solids.WH.LPG.Solar.LPG</t>
  </si>
  <si>
    <t>FEC_per_household.kWh.RO.Res.HH.Thermal.SH.Solids.WH.LPG.Solar.Solar</t>
  </si>
  <si>
    <t>FEC_per_household.kWh.RO.Res.HH.Thermal.SH.Solids.WH.Elc.NoSolar.Elec</t>
  </si>
  <si>
    <t>FEC_per_household.kWh.RO.Res.HH.Thermal.SH.Solids.WH.Elc.Solar</t>
  </si>
  <si>
    <t>FEC_per_household.kWh.RO.Res.HH.Thermal.SH.Solids.WH.Elc.Solar.Elec</t>
  </si>
  <si>
    <t>FEC_per_household.kWh.RO.Res.HH.Thermal.SH.Solids.WH.Elc.Solar.Solar</t>
  </si>
  <si>
    <t>FEC_per_household.kWh.RO.Res.HH.Thermal.SH.Solids.CO</t>
  </si>
  <si>
    <t>FEC_per_household.kWh.RO.Res.HH.Thermal.SH.Solids.CO.Solids.Solids</t>
  </si>
  <si>
    <t>FEC_per_household.kWh.RO.Res.HH.Thermal.SH.Solids.CO.LPG.LPG</t>
  </si>
  <si>
    <t>FEC_per_household.kWh.RO.Res.HH.Thermal.SH.Solids.CO.Elc.Elec</t>
  </si>
  <si>
    <t>FEC_per_household.kWh.RO.Res.HH.Thermal.SH.LPG</t>
  </si>
  <si>
    <t>FEC_per_household.kWh.RO.Res.HH.Thermal.SH.LPG.SH</t>
  </si>
  <si>
    <t>FEC_per_household.kWh.RO.Res.HH.Thermal.SH.LPG.SH.LPG</t>
  </si>
  <si>
    <t>FEC_per_household.kWh.RO.Res.HH.Thermal.SH.LPG.SH.Elec</t>
  </si>
  <si>
    <t>FEC_per_household.kWh.RO.Res.HH.Thermal.SH.LPG.SC</t>
  </si>
  <si>
    <t>FEC_per_household.kWh.RO.Res.HH.Thermal.SH.LPG.SC.AC.Elec</t>
  </si>
  <si>
    <t>FEC_per_household.kWh.RO.Res.HH.Thermal.SH.LPG.WH</t>
  </si>
  <si>
    <t>FEC_per_household.kWh.RO.Res.HH.Thermal.SH.LPG.WH.LPG.NoSolar.LPG</t>
  </si>
  <si>
    <t>FEC_per_household.kWh.RO.Res.HH.Thermal.SH.LPG.WH.LPG.Solar</t>
  </si>
  <si>
    <t>FEC_per_household.kWh.RO.Res.HH.Thermal.SH.LPG.WH.LPG.Solar.LPG</t>
  </si>
  <si>
    <t>FEC_per_household.kWh.RO.Res.HH.Thermal.SH.LPG.WH.LPG.Solar.Solar</t>
  </si>
  <si>
    <t>FEC_per_household.kWh.RO.Res.HH.Thermal.SH.LPG.WH.Elc.NoSolar.Elec</t>
  </si>
  <si>
    <t>FEC_per_household.kWh.RO.Res.HH.Thermal.SH.LPG.WH.Elc.Solar</t>
  </si>
  <si>
    <t>FEC_per_household.kWh.RO.Res.HH.Thermal.SH.LPG.WH.Elc.Solar.Elec</t>
  </si>
  <si>
    <t>FEC_per_household.kWh.RO.Res.HH.Thermal.SH.LPG.WH.Elc.Solar.Solar</t>
  </si>
  <si>
    <t>FEC_per_household.kWh.RO.Res.HH.Thermal.SH.LPG.CO</t>
  </si>
  <si>
    <t>FEC_per_household.kWh.RO.Res.HH.Thermal.SH.LPG.CO.LPG.LPG</t>
  </si>
  <si>
    <t>FEC_per_household.kWh.RO.Res.HH.Thermal.SH.LPG.CO.Elc.Elec</t>
  </si>
  <si>
    <t>FEC_per_household.kWh.RO.Res.HH.Thermal.SH.Oil</t>
  </si>
  <si>
    <t>FEC_per_household.kWh.RO.Res.HH.Thermal.SH.Oil.SH</t>
  </si>
  <si>
    <t>FEC_per_household.kWh.RO.Res.HH.Thermal.SH.Oil.SH.Oil</t>
  </si>
  <si>
    <t>FEC_per_household.kWh.RO.Res.HH.Thermal.SH.Oil.SH.Elec</t>
  </si>
  <si>
    <t>FEC_per_household.kWh.RO.Res.HH.Thermal.SH.Oil.SC</t>
  </si>
  <si>
    <t>FEC_per_household.kWh.RO.Res.HH.Thermal.SH.Oil.SC.AC.Elec</t>
  </si>
  <si>
    <t>FEC_per_household.kWh.RO.Res.HH.Thermal.SH.Oil.WH</t>
  </si>
  <si>
    <t>FEC_per_household.kWh.RO.Res.HH.Thermal.SH.Oil.WH.Oil.NoSolar.Oil</t>
  </si>
  <si>
    <t>FEC_per_household.kWh.RO.Res.HH.Thermal.SH.Oil.WH.Oil.Solar</t>
  </si>
  <si>
    <t>FEC_per_household.kWh.RO.Res.HH.Thermal.SH.Oil.WH.Oil.Solar.Oil</t>
  </si>
  <si>
    <t>FEC_per_household.kWh.RO.Res.HH.Thermal.SH.Oil.WH.Oil.Solar.Solar</t>
  </si>
  <si>
    <t>FEC_per_household.kWh.RO.Res.HH.Thermal.SH.Oil.WH.Elc.NoSolar.Elec</t>
  </si>
  <si>
    <t>FEC_per_household.kWh.RO.Res.HH.Thermal.SH.Oil.WH.Elc.Solar</t>
  </si>
  <si>
    <t>FEC_per_household.kWh.RO.Res.HH.Thermal.SH.Oil.WH.Elc.Solar.Elec</t>
  </si>
  <si>
    <t>FEC_per_household.kWh.RO.Res.HH.Thermal.SH.Oil.WH.Elc.Solar.Solar</t>
  </si>
  <si>
    <t>FEC_per_household.kWh.RO.Res.HH.Thermal.SH.Oil.CO</t>
  </si>
  <si>
    <t>FEC_per_household.kWh.RO.Res.HH.Thermal.SH.Oil.CO.LPG.LPG</t>
  </si>
  <si>
    <t>FEC_per_household.kWh.RO.Res.HH.Thermal.SH.Oil.CO.Elc.Elec</t>
  </si>
  <si>
    <t>FEC_per_household.kWh.RO.Res.HH.Thermal.SH.Gas</t>
  </si>
  <si>
    <t>FEC_per_household.kWh.RO.Res.HH.Thermal.SH.Gas.SH</t>
  </si>
  <si>
    <t>FEC_per_household.kWh.RO.Res.HH.Thermal.SH.Gas.SH.Gas</t>
  </si>
  <si>
    <t>FEC_per_household.kWh.RO.Res.HH.Thermal.SH.Gas.SH.Elec</t>
  </si>
  <si>
    <t>FEC_per_household.kWh.RO.Res.HH.Thermal.SH.Gas.SC</t>
  </si>
  <si>
    <t>FEC_per_household.kWh.RO.Res.HH.Thermal.SH.Gas.SC.AC.Elec</t>
  </si>
  <si>
    <t>FEC_per_household.kWh.RO.Res.HH.Thermal.SH.Gas.WH</t>
  </si>
  <si>
    <t>FEC_per_household.kWh.RO.Res.HH.Thermal.SH.Gas.WH.Gas.NoSolar.Gas</t>
  </si>
  <si>
    <t>FEC_per_household.kWh.RO.Res.HH.Thermal.SH.Gas.WH.Gas.Solar</t>
  </si>
  <si>
    <t>FEC_per_household.kWh.RO.Res.HH.Thermal.SH.Gas.WH.Gas.Solar.Gas</t>
  </si>
  <si>
    <t>FEC_per_household.kWh.RO.Res.HH.Thermal.SH.Gas.WH.Gas.Solar.Solar</t>
  </si>
  <si>
    <t>FEC_per_household.kWh.RO.Res.HH.Thermal.SH.Gas.WH.Elc.NoSolar.Elec</t>
  </si>
  <si>
    <t>FEC_per_household.kWh.RO.Res.HH.Thermal.SH.Gas.WH.Elc.Solar</t>
  </si>
  <si>
    <t>FEC_per_household.kWh.RO.Res.HH.Thermal.SH.Gas.WH.Elc.Solar.Elec</t>
  </si>
  <si>
    <t>FEC_per_household.kWh.RO.Res.HH.Thermal.SH.Gas.WH.Elc.Solar.Solar</t>
  </si>
  <si>
    <t>FEC_per_household.kWh.RO.Res.HH.Thermal.SH.Gas.CO</t>
  </si>
  <si>
    <t>FEC_per_household.kWh.RO.Res.HH.Thermal.SH.Gas.CO.Gas.Gas</t>
  </si>
  <si>
    <t>FEC_per_household.kWh.RO.Res.HH.Thermal.SH.Gas.CO.Elc.Elec</t>
  </si>
  <si>
    <t>FEC_per_household.kWh.RO.Res.HH.Thermal.SH.Biomass</t>
  </si>
  <si>
    <t>FEC_per_household.kWh.RO.Res.HH.Thermal.SH.Biomass.SH</t>
  </si>
  <si>
    <t>FEC_per_household.kWh.RO.Res.HH.Thermal.SH.Biomass.SH.Biomass</t>
  </si>
  <si>
    <t>FEC_per_household.kWh.RO.Res.HH.Thermal.SH.Biomass.SH.Elec</t>
  </si>
  <si>
    <t>FEC_per_household.kWh.RO.Res.HH.Thermal.SH.Biomass.SC</t>
  </si>
  <si>
    <t>FEC_per_household.kWh.RO.Res.HH.Thermal.SH.Biomass.SC.AC.Elec</t>
  </si>
  <si>
    <t>FEC_per_household.kWh.RO.Res.HH.Thermal.SH.Biomass.WH</t>
  </si>
  <si>
    <t>FEC_per_household.kWh.RO.Res.HH.Thermal.SH.Biomass.WH.Biomass.NoSolar.Biomass</t>
  </si>
  <si>
    <t>FEC_per_household.kWh.RO.Res.HH.Thermal.SH.Biomass.WH.Biomass.Solar</t>
  </si>
  <si>
    <t>FEC_per_household.kWh.RO.Res.HH.Thermal.SH.Biomass.WH.Biomass.Solar.Biomass</t>
  </si>
  <si>
    <t>FEC_per_household.kWh.RO.Res.HH.Thermal.SH.Biomass.WH.Biomass.Solar.Solar</t>
  </si>
  <si>
    <t>FEC_per_household.kWh.RO.Res.HH.Thermal.SH.Biomass.WH.LPG.NoSolar.LPG</t>
  </si>
  <si>
    <t>FEC_per_household.kWh.RO.Res.HH.Thermal.SH.Biomass.WH.LPG.Solar</t>
  </si>
  <si>
    <t>FEC_per_household.kWh.RO.Res.HH.Thermal.SH.Biomass.WH.LPG.Solar.LPG</t>
  </si>
  <si>
    <t>FEC_per_household.kWh.RO.Res.HH.Thermal.SH.Biomass.WH.LPG.Solar.Solar</t>
  </si>
  <si>
    <t>FEC_per_household.kWh.RO.Res.HH.Thermal.SH.Biomass.WH.Elc.NoSolar.Elec</t>
  </si>
  <si>
    <t>FEC_per_household.kWh.RO.Res.HH.Thermal.SH.Biomass.WH.Elc.Solar</t>
  </si>
  <si>
    <t>FEC_per_household.kWh.RO.Res.HH.Thermal.SH.Biomass.WH.Elc.Solar.Elec</t>
  </si>
  <si>
    <t>FEC_per_household.kWh.RO.Res.HH.Thermal.SH.Biomass.WH.Elc.Solar.Solar</t>
  </si>
  <si>
    <t>FEC_per_household.kWh.RO.Res.HH.Thermal.SH.Biomass.CO</t>
  </si>
  <si>
    <t>FEC_per_household.kWh.RO.Res.HH.Thermal.SH.Biomass.CO.Biomass.Biomass</t>
  </si>
  <si>
    <t>FEC_per_household.kWh.RO.Res.HH.Thermal.SH.Biomass.CO.LPG.LPG</t>
  </si>
  <si>
    <t>FEC_per_household.kWh.RO.Res.HH.Thermal.SH.Biomass.CO.Elc.Elec</t>
  </si>
  <si>
    <t>FEC_per_household.kWh.RO.Res.HH.Thermal.SH.Geo</t>
  </si>
  <si>
    <t>FEC_per_household.kWh.RO.Res.HH.Thermal.SH.Geo.SH</t>
  </si>
  <si>
    <t>FEC_per_household.kWh.RO.Res.HH.Thermal.SH.Geo.SH.Geo</t>
  </si>
  <si>
    <t>FEC_per_household.kWh.RO.Res.HH.Thermal.SH.Geo.SH.Elec</t>
  </si>
  <si>
    <t>FEC_per_household.kWh.RO.Res.HH.Thermal.SH.Geo.SC</t>
  </si>
  <si>
    <t>FEC_per_household.kWh.RO.Res.HH.Thermal.SH.Geo.SC.AC.Elec</t>
  </si>
  <si>
    <t>FEC_per_household.kWh.RO.Res.HH.Thermal.SH.Geo.WH</t>
  </si>
  <si>
    <t>FEC_per_household.kWh.RO.Res.HH.Thermal.SH.Geo.WH.Geo.NoSolar.Geo</t>
  </si>
  <si>
    <t>FEC_per_household.kWh.RO.Res.HH.Thermal.SH.Geo.WH.Geo.Solar</t>
  </si>
  <si>
    <t>FEC_per_household.kWh.RO.Res.HH.Thermal.SH.Geo.WH.Geo.Solar.Geo</t>
  </si>
  <si>
    <t>FEC_per_household.kWh.RO.Res.HH.Thermal.SH.Geo.WH.Geo.Solar.Solar</t>
  </si>
  <si>
    <t>FEC_per_household.kWh.RO.Res.HH.Thermal.SH.Geo.WH.Elc.NoSolar.Elec</t>
  </si>
  <si>
    <t>FEC_per_household.kWh.RO.Res.HH.Thermal.SH.Geo.WH.Elc.Solar</t>
  </si>
  <si>
    <t>FEC_per_household.kWh.RO.Res.HH.Thermal.SH.Geo.WH.Elc.Solar.Elec</t>
  </si>
  <si>
    <t>FEC_per_household.kWh.RO.Res.HH.Thermal.SH.Geo.WH.Elc.Solar.Solar</t>
  </si>
  <si>
    <t>FEC_per_household.kWh.RO.Res.HH.Thermal.SH.Geo.CO</t>
  </si>
  <si>
    <t>FEC_per_household.kWh.RO.Res.HH.Thermal.SH.Geo.CO.LPG.LPG</t>
  </si>
  <si>
    <t>FEC_per_household.kWh.RO.Res.HH.Thermal.SH.Geo.CO.Elc.Elec</t>
  </si>
  <si>
    <t>FEC_per_household.kWh.RO.Res.HH.Thermal.SH.DistrHeat</t>
  </si>
  <si>
    <t>FEC_per_household.kWh.RO.Res.HH.Thermal.SH.DistrHeat.SH</t>
  </si>
  <si>
    <t>FEC_per_household.kWh.RO.Res.HH.Thermal.SH.DistrHeat.SH.Steam_Distr</t>
  </si>
  <si>
    <t>FEC_per_household.kWh.RO.Res.HH.Thermal.SH.DistrHeat.SH.Elec</t>
  </si>
  <si>
    <t>FEC_per_household.kWh.RO.Res.HH.Thermal.SH.DistrHeat.SC</t>
  </si>
  <si>
    <t>FEC_per_household.kWh.RO.Res.HH.Thermal.SH.DistrHeat.SC.AC.Elec</t>
  </si>
  <si>
    <t>FEC_per_household.kWh.RO.Res.HH.Thermal.SH.DistrHeat.WH</t>
  </si>
  <si>
    <t>FEC_per_household.kWh.RO.Res.HH.Thermal.SH.DistrHeat.WH.DistrHeat.NoSolar.Steam_Distr</t>
  </si>
  <si>
    <t>FEC_per_household.kWh.RO.Res.HH.Thermal.SH.DistrHeat.WH.DistrHeat.Solar</t>
  </si>
  <si>
    <t>FEC_per_household.kWh.RO.Res.HH.Thermal.SH.DistrHeat.WH.DistrHeat.Solar.Steam_Distr</t>
  </si>
  <si>
    <t>FEC_per_household.kWh.RO.Res.HH.Thermal.SH.DistrHeat.WH.DistrHeat.Solar.Solar</t>
  </si>
  <si>
    <t>FEC_per_household.kWh.RO.Res.HH.Thermal.SH.DistrHeat.WH.Elc.NoSolar.Elec</t>
  </si>
  <si>
    <t>FEC_per_household.kWh.RO.Res.HH.Thermal.SH.DistrHeat.WH.Elc.Solar</t>
  </si>
  <si>
    <t>FEC_per_household.kWh.RO.Res.HH.Thermal.SH.DistrHeat.WH.Elc.Solar.Elec</t>
  </si>
  <si>
    <t>FEC_per_household.kWh.RO.Res.HH.Thermal.SH.DistrHeat.WH.Elc.Solar.Solar</t>
  </si>
  <si>
    <t>FEC_per_household.kWh.RO.Res.HH.Thermal.SH.DistrHeat.CO</t>
  </si>
  <si>
    <t>FEC_per_household.kWh.RO.Res.HH.Thermal.SH.DistrHeat.CO.LPG.LPG</t>
  </si>
  <si>
    <t>FEC_per_household.kWh.RO.Res.HH.Thermal.SH.DistrHeat.CO.Elc.Elec</t>
  </si>
  <si>
    <t>FEC_per_household.kWh.RO.Res.HH.Thermal.SH.AdvElc</t>
  </si>
  <si>
    <t>FEC_per_household.kWh.RO.Res.HH.Thermal.SH.AdvElc.SH</t>
  </si>
  <si>
    <t>FEC_per_household.kWh.RO.Res.HH.Thermal.SH.AdvElc.SH.Elec</t>
  </si>
  <si>
    <t>FEC_per_household.kWh.RO.Res.HH.Thermal.SH.AdvElc.SC</t>
  </si>
  <si>
    <t>FEC_per_household.kWh.RO.Res.HH.Thermal.SH.AdvElc.SC.AC.Elec</t>
  </si>
  <si>
    <t>FEC_per_household.kWh.RO.Res.HH.Thermal.SH.AdvElc.WH</t>
  </si>
  <si>
    <t>FEC_per_household.kWh.RO.Res.HH.Thermal.SH.AdvElc.WH.LPG.NoSolar.LPG</t>
  </si>
  <si>
    <t>FEC_per_household.kWh.RO.Res.HH.Thermal.SH.AdvElc.WH.LPG.Solar</t>
  </si>
  <si>
    <t>FEC_per_household.kWh.RO.Res.HH.Thermal.SH.AdvElc.WH.LPG.Solar.LPG</t>
  </si>
  <si>
    <t>FEC_per_household.kWh.RO.Res.HH.Thermal.SH.AdvElc.WH.LPG.Solar.Solar</t>
  </si>
  <si>
    <t>FEC_per_household.kWh.RO.Res.HH.Thermal.SH.AdvElc.WH.Elc.NoSolar.Elec</t>
  </si>
  <si>
    <t>FEC_per_household.kWh.RO.Res.HH.Thermal.SH.AdvElc.WH.Elc.Solar</t>
  </si>
  <si>
    <t>FEC_per_household.kWh.RO.Res.HH.Thermal.SH.AdvElc.WH.Elc.Solar.Elec</t>
  </si>
  <si>
    <t>FEC_per_household.kWh.RO.Res.HH.Thermal.SH.AdvElc.WH.Elc.Solar.Solar</t>
  </si>
  <si>
    <t>FEC_per_household.kWh.RO.Res.HH.Thermal.SH.AdvElc.CO</t>
  </si>
  <si>
    <t>FEC_per_household.kWh.RO.Res.HH.Thermal.SH.AdvElc.CO.LPG.LPG</t>
  </si>
  <si>
    <t>FEC_per_household.kWh.RO.Res.HH.Thermal.SH.AdvElc.CO.Elc.Elec</t>
  </si>
  <si>
    <t>FEC_per_household.kWh.RO.Res.HH.Thermal.SH.ConvElc</t>
  </si>
  <si>
    <t>FEC_per_household.kWh.RO.Res.HH.Thermal.SH.ConvElc.SH</t>
  </si>
  <si>
    <t>FEC_per_household.kWh.RO.Res.HH.Thermal.SH.ConvElc.SH.Elec</t>
  </si>
  <si>
    <t>FEC_per_household.kWh.RO.Res.HH.Thermal.SH.ConvElc.SC</t>
  </si>
  <si>
    <t>FEC_per_household.kWh.RO.Res.HH.Thermal.SH.ConvElc.SC.AC.Elec</t>
  </si>
  <si>
    <t>FEC_per_household.kWh.RO.Res.HH.Thermal.SH.ConvElc.WH</t>
  </si>
  <si>
    <t>FEC_per_household.kWh.RO.Res.HH.Thermal.SH.ConvElc.WH.LPG.NoSolar.LPG</t>
  </si>
  <si>
    <t>FEC_per_household.kWh.RO.Res.HH.Thermal.SH.ConvElc.WH.LPG.Solar</t>
  </si>
  <si>
    <t>FEC_per_household.kWh.RO.Res.HH.Thermal.SH.ConvElc.WH.LPG.Solar.LPG</t>
  </si>
  <si>
    <t>FEC_per_household.kWh.RO.Res.HH.Thermal.SH.ConvElc.WH.LPG.Solar.Solar</t>
  </si>
  <si>
    <t>FEC_per_household.kWh.RO.Res.HH.Thermal.SH.ConvElc.WH.Elc.NoSolar.Elec</t>
  </si>
  <si>
    <t>FEC_per_household.kWh.RO.Res.HH.Thermal.SH.ConvElc.WH.Elc.Solar</t>
  </si>
  <si>
    <t>FEC_per_household.kWh.RO.Res.HH.Thermal.SH.ConvElc.WH.Elc.Solar.Elec</t>
  </si>
  <si>
    <t>FEC_per_household.kWh.RO.Res.HH.Thermal.SH.ConvElc.WH.Elc.Solar.Solar</t>
  </si>
  <si>
    <t>FEC_per_household.kWh.RO.Res.HH.Thermal.SH.ConvElc.CO</t>
  </si>
  <si>
    <t>FEC_per_household.kWh.RO.Res.HH.Thermal.SH.ConvElc.CO.LPG.LPG</t>
  </si>
  <si>
    <t>FEC_per_household.kWh.RO.Res.HH.Thermal.SH.ConvElc.CO.Elc.Elec</t>
  </si>
  <si>
    <t>RO - Thermal energy service per household (detailed structure)</t>
  </si>
  <si>
    <t>TES_per_household.kWh.RO.Res.HH.Thermal.SH.Solids</t>
  </si>
  <si>
    <t>TES_per_household.kWh.RO.Res.HH.Thermal.SH.Solids.SH</t>
  </si>
  <si>
    <t>TES_per_household.kWh.RO.Res.HH.Thermal.SH.Solids.SH.Solids</t>
  </si>
  <si>
    <t>TES_per_household.kWh.RO.Res.HH.Thermal.SH.Solids.SH.Elec</t>
  </si>
  <si>
    <t>TES_per_household.kWh.RO.Res.HH.Thermal.SH.Solids.SC</t>
  </si>
  <si>
    <t>TES_per_household.kWh.RO.Res.HH.Thermal.SH.Solids.SC.AC.Elec</t>
  </si>
  <si>
    <t>TES_per_household.kWh.RO.Res.HH.Thermal.SH.Solids.WH</t>
  </si>
  <si>
    <t>TES_per_household.kWh.RO.Res.HH.Thermal.SH.Solids.WH.Solids.NoSolar.Solids</t>
  </si>
  <si>
    <t>TES_per_household.kWh.RO.Res.HH.Thermal.SH.Solids.WH.LPG.NoSolar.LPG</t>
  </si>
  <si>
    <t>TES_per_household.kWh.RO.Res.HH.Thermal.SH.Solids.WH.LPG.Solar</t>
  </si>
  <si>
    <t>TES_per_household.kWh.RO.Res.HH.Thermal.SH.Solids.WH.LPG.Solar.LPG</t>
  </si>
  <si>
    <t>TES_per_household.kWh.RO.Res.HH.Thermal.SH.Solids.WH.LPG.Solar.Solar</t>
  </si>
  <si>
    <t>TES_per_household.kWh.RO.Res.HH.Thermal.SH.Solids.WH.Elc.NoSolar.Elec</t>
  </si>
  <si>
    <t>TES_per_household.kWh.RO.Res.HH.Thermal.SH.Solids.WH.Elc.Solar</t>
  </si>
  <si>
    <t>TES_per_household.kWh.RO.Res.HH.Thermal.SH.Solids.WH.Elc.Solar.Elec</t>
  </si>
  <si>
    <t>TES_per_household.kWh.RO.Res.HH.Thermal.SH.Solids.WH.Elc.Solar.Solar</t>
  </si>
  <si>
    <t>TES_per_household.kWh.RO.Res.HH.Thermal.SH.Solids.CO</t>
  </si>
  <si>
    <t>TES_per_household.kWh.RO.Res.HH.Thermal.SH.Solids.CO.Solids.Solids</t>
  </si>
  <si>
    <t>TES_per_household.kWh.RO.Res.HH.Thermal.SH.Solids.CO.LPG.LPG</t>
  </si>
  <si>
    <t>TES_per_household.kWh.RO.Res.HH.Thermal.SH.Solids.CO.Elc.Elec</t>
  </si>
  <si>
    <t>TES_per_household.kWh.RO.Res.HH.Thermal.SH.LPG</t>
  </si>
  <si>
    <t>TES_per_household.kWh.RO.Res.HH.Thermal.SH.LPG.SH</t>
  </si>
  <si>
    <t>TES_per_household.kWh.RO.Res.HH.Thermal.SH.LPG.SH.LPG</t>
  </si>
  <si>
    <t>TES_per_household.kWh.RO.Res.HH.Thermal.SH.LPG.SH.Elec</t>
  </si>
  <si>
    <t>TES_per_household.kWh.RO.Res.HH.Thermal.SH.LPG.SC</t>
  </si>
  <si>
    <t>TES_per_household.kWh.RO.Res.HH.Thermal.SH.LPG.SC.AC.Elec</t>
  </si>
  <si>
    <t>TES_per_household.kWh.RO.Res.HH.Thermal.SH.LPG.WH</t>
  </si>
  <si>
    <t>TES_per_household.kWh.RO.Res.HH.Thermal.SH.LPG.WH.LPG.NoSolar.LPG</t>
  </si>
  <si>
    <t>TES_per_household.kWh.RO.Res.HH.Thermal.SH.LPG.WH.LPG.Solar</t>
  </si>
  <si>
    <t>TES_per_household.kWh.RO.Res.HH.Thermal.SH.LPG.WH.LPG.Solar.LPG</t>
  </si>
  <si>
    <t>TES_per_household.kWh.RO.Res.HH.Thermal.SH.LPG.WH.LPG.Solar.Solar</t>
  </si>
  <si>
    <t>TES_per_household.kWh.RO.Res.HH.Thermal.SH.LPG.WH.Elc.NoSolar.Elec</t>
  </si>
  <si>
    <t>TES_per_household.kWh.RO.Res.HH.Thermal.SH.LPG.WH.Elc.Solar</t>
  </si>
  <si>
    <t>TES_per_household.kWh.RO.Res.HH.Thermal.SH.LPG.WH.Elc.Solar.Elec</t>
  </si>
  <si>
    <t>TES_per_household.kWh.RO.Res.HH.Thermal.SH.LPG.WH.Elc.Solar.Solar</t>
  </si>
  <si>
    <t>TES_per_household.kWh.RO.Res.HH.Thermal.SH.LPG.CO</t>
  </si>
  <si>
    <t>TES_per_household.kWh.RO.Res.HH.Thermal.SH.LPG.CO.LPG.LPG</t>
  </si>
  <si>
    <t>TES_per_household.kWh.RO.Res.HH.Thermal.SH.LPG.CO.Elc.Elec</t>
  </si>
  <si>
    <t>TES_per_household.kWh.RO.Res.HH.Thermal.SH.Oil</t>
  </si>
  <si>
    <t>TES_per_household.kWh.RO.Res.HH.Thermal.SH.Oil.SH</t>
  </si>
  <si>
    <t>TES_per_household.kWh.RO.Res.HH.Thermal.SH.Oil.SH.Oil</t>
  </si>
  <si>
    <t>TES_per_household.kWh.RO.Res.HH.Thermal.SH.Oil.SH.Elec</t>
  </si>
  <si>
    <t>TES_per_household.kWh.RO.Res.HH.Thermal.SH.Oil.SC</t>
  </si>
  <si>
    <t>TES_per_household.kWh.RO.Res.HH.Thermal.SH.Oil.SC.AC.Elec</t>
  </si>
  <si>
    <t>TES_per_household.kWh.RO.Res.HH.Thermal.SH.Oil.WH</t>
  </si>
  <si>
    <t>TES_per_household.kWh.RO.Res.HH.Thermal.SH.Oil.WH.Oil.NoSolar.Oil</t>
  </si>
  <si>
    <t>TES_per_household.kWh.RO.Res.HH.Thermal.SH.Oil.WH.Oil.Solar</t>
  </si>
  <si>
    <t>TES_per_household.kWh.RO.Res.HH.Thermal.SH.Oil.WH.Oil.Solar.Oil</t>
  </si>
  <si>
    <t>TES_per_household.kWh.RO.Res.HH.Thermal.SH.Oil.WH.Oil.Solar.Solar</t>
  </si>
  <si>
    <t>TES_per_household.kWh.RO.Res.HH.Thermal.SH.Oil.WH.Elc.NoSolar.Elec</t>
  </si>
  <si>
    <t>TES_per_household.kWh.RO.Res.HH.Thermal.SH.Oil.WH.Elc.Solar</t>
  </si>
  <si>
    <t>TES_per_household.kWh.RO.Res.HH.Thermal.SH.Oil.WH.Elc.Solar.Elec</t>
  </si>
  <si>
    <t>TES_per_household.kWh.RO.Res.HH.Thermal.SH.Oil.WH.Elc.Solar.Solar</t>
  </si>
  <si>
    <t>TES_per_household.kWh.RO.Res.HH.Thermal.SH.Oil.CO</t>
  </si>
  <si>
    <t>TES_per_household.kWh.RO.Res.HH.Thermal.SH.Oil.CO.LPG.LPG</t>
  </si>
  <si>
    <t>TES_per_household.kWh.RO.Res.HH.Thermal.SH.Oil.CO.Elc.Elec</t>
  </si>
  <si>
    <t>TES_per_household.kWh.RO.Res.HH.Thermal.SH.Gas</t>
  </si>
  <si>
    <t>TES_per_household.kWh.RO.Res.HH.Thermal.SH.Gas.SH</t>
  </si>
  <si>
    <t>TES_per_household.kWh.RO.Res.HH.Thermal.SH.Gas.SH.Gas</t>
  </si>
  <si>
    <t>TES_per_household.kWh.RO.Res.HH.Thermal.SH.Gas.SH.Elec</t>
  </si>
  <si>
    <t>TES_per_household.kWh.RO.Res.HH.Thermal.SH.Gas.SC</t>
  </si>
  <si>
    <t>TES_per_household.kWh.RO.Res.HH.Thermal.SH.Gas.SC.AC.Elec</t>
  </si>
  <si>
    <t>TES_per_household.kWh.RO.Res.HH.Thermal.SH.Gas.WH</t>
  </si>
  <si>
    <t>TES_per_household.kWh.RO.Res.HH.Thermal.SH.Gas.WH.Gas.NoSolar.Gas</t>
  </si>
  <si>
    <t>TES_per_household.kWh.RO.Res.HH.Thermal.SH.Gas.WH.Gas.Solar</t>
  </si>
  <si>
    <t>TES_per_household.kWh.RO.Res.HH.Thermal.SH.Gas.WH.Gas.Solar.Gas</t>
  </si>
  <si>
    <t>TES_per_household.kWh.RO.Res.HH.Thermal.SH.Gas.WH.Gas.Solar.Solar</t>
  </si>
  <si>
    <t>TES_per_household.kWh.RO.Res.HH.Thermal.SH.Gas.WH.Elc.NoSolar.Elec</t>
  </si>
  <si>
    <t>TES_per_household.kWh.RO.Res.HH.Thermal.SH.Gas.WH.Elc.Solar</t>
  </si>
  <si>
    <t>TES_per_household.kWh.RO.Res.HH.Thermal.SH.Gas.WH.Elc.Solar.Elec</t>
  </si>
  <si>
    <t>TES_per_household.kWh.RO.Res.HH.Thermal.SH.Gas.WH.Elc.Solar.Solar</t>
  </si>
  <si>
    <t>TES_per_household.kWh.RO.Res.HH.Thermal.SH.Gas.CO</t>
  </si>
  <si>
    <t>TES_per_household.kWh.RO.Res.HH.Thermal.SH.Gas.CO.Gas.Gas</t>
  </si>
  <si>
    <t>TES_per_household.kWh.RO.Res.HH.Thermal.SH.Gas.CO.Elc.Elec</t>
  </si>
  <si>
    <t>TES_per_household.kWh.RO.Res.HH.Thermal.SH.Biomass</t>
  </si>
  <si>
    <t>TES_per_household.kWh.RO.Res.HH.Thermal.SH.Biomass.SH</t>
  </si>
  <si>
    <t>TES_per_household.kWh.RO.Res.HH.Thermal.SH.Biomass.SH.Biomass</t>
  </si>
  <si>
    <t>TES_per_household.kWh.RO.Res.HH.Thermal.SH.Biomass.SH.Elec</t>
  </si>
  <si>
    <t>TES_per_household.kWh.RO.Res.HH.Thermal.SH.Biomass.SC</t>
  </si>
  <si>
    <t>TES_per_household.kWh.RO.Res.HH.Thermal.SH.Biomass.SC.AC.Elec</t>
  </si>
  <si>
    <t>TES_per_household.kWh.RO.Res.HH.Thermal.SH.Biomass.WH</t>
  </si>
  <si>
    <t>TES_per_household.kWh.RO.Res.HH.Thermal.SH.Biomass.WH.Biomass.NoSolar.Biomass</t>
  </si>
  <si>
    <t>TES_per_household.kWh.RO.Res.HH.Thermal.SH.Biomass.WH.Biomass.Solar</t>
  </si>
  <si>
    <t>TES_per_household.kWh.RO.Res.HH.Thermal.SH.Biomass.WH.Biomass.Solar.Biomass</t>
  </si>
  <si>
    <t>TES_per_household.kWh.RO.Res.HH.Thermal.SH.Biomass.WH.Biomass.Solar.Solar</t>
  </si>
  <si>
    <t>TES_per_household.kWh.RO.Res.HH.Thermal.SH.Biomass.WH.LPG.NoSolar.LPG</t>
  </si>
  <si>
    <t>TES_per_household.kWh.RO.Res.HH.Thermal.SH.Biomass.WH.LPG.Solar</t>
  </si>
  <si>
    <t>TES_per_household.kWh.RO.Res.HH.Thermal.SH.Biomass.WH.LPG.Solar.LPG</t>
  </si>
  <si>
    <t>TES_per_household.kWh.RO.Res.HH.Thermal.SH.Biomass.WH.LPG.Solar.Solar</t>
  </si>
  <si>
    <t>TES_per_household.kWh.RO.Res.HH.Thermal.SH.Biomass.WH.Elc.NoSolar.Elec</t>
  </si>
  <si>
    <t>TES_per_household.kWh.RO.Res.HH.Thermal.SH.Biomass.WH.Elc.Solar</t>
  </si>
  <si>
    <t>TES_per_household.kWh.RO.Res.HH.Thermal.SH.Biomass.WH.Elc.Solar.Elec</t>
  </si>
  <si>
    <t>TES_per_household.kWh.RO.Res.HH.Thermal.SH.Biomass.WH.Elc.Solar.Solar</t>
  </si>
  <si>
    <t>TES_per_household.kWh.RO.Res.HH.Thermal.SH.Biomass.CO</t>
  </si>
  <si>
    <t>TES_per_household.kWh.RO.Res.HH.Thermal.SH.Biomass.CO.Biomass.Biomass</t>
  </si>
  <si>
    <t>TES_per_household.kWh.RO.Res.HH.Thermal.SH.Biomass.CO.LPG.LPG</t>
  </si>
  <si>
    <t>TES_per_household.kWh.RO.Res.HH.Thermal.SH.Biomass.CO.Elc.Elec</t>
  </si>
  <si>
    <t>TES_per_household.kWh.RO.Res.HH.Thermal.SH.Geo</t>
  </si>
  <si>
    <t>TES_per_household.kWh.RO.Res.HH.Thermal.SH.Geo.SH</t>
  </si>
  <si>
    <t>TES_per_household.kWh.RO.Res.HH.Thermal.SH.Geo.SH.Geo</t>
  </si>
  <si>
    <t>TES_per_household.kWh.RO.Res.HH.Thermal.SH.Geo.SH.Elec</t>
  </si>
  <si>
    <t>TES_per_household.kWh.RO.Res.HH.Thermal.SH.Geo.SC</t>
  </si>
  <si>
    <t>TES_per_household.kWh.RO.Res.HH.Thermal.SH.Geo.SC.AC.Elec</t>
  </si>
  <si>
    <t>TES_per_household.kWh.RO.Res.HH.Thermal.SH.Geo.WH</t>
  </si>
  <si>
    <t>TES_per_household.kWh.RO.Res.HH.Thermal.SH.Geo.WH.Geo.NoSolar.Geo</t>
  </si>
  <si>
    <t>TES_per_household.kWh.RO.Res.HH.Thermal.SH.Geo.WH.Geo.Solar</t>
  </si>
  <si>
    <t>TES_per_household.kWh.RO.Res.HH.Thermal.SH.Geo.WH.Geo.Solar.Geo</t>
  </si>
  <si>
    <t>TES_per_household.kWh.RO.Res.HH.Thermal.SH.Geo.WH.Geo.Solar.Solar</t>
  </si>
  <si>
    <t>TES_per_household.kWh.RO.Res.HH.Thermal.SH.Geo.WH.Elc.NoSolar.Elec</t>
  </si>
  <si>
    <t>TES_per_household.kWh.RO.Res.HH.Thermal.SH.Geo.WH.Elc.Solar</t>
  </si>
  <si>
    <t>TES_per_household.kWh.RO.Res.HH.Thermal.SH.Geo.WH.Elc.Solar.Elec</t>
  </si>
  <si>
    <t>TES_per_household.kWh.RO.Res.HH.Thermal.SH.Geo.WH.Elc.Solar.Solar</t>
  </si>
  <si>
    <t>TES_per_household.kWh.RO.Res.HH.Thermal.SH.Geo.CO</t>
  </si>
  <si>
    <t>TES_per_household.kWh.RO.Res.HH.Thermal.SH.Geo.CO.LPG.LPG</t>
  </si>
  <si>
    <t>TES_per_household.kWh.RO.Res.HH.Thermal.SH.Geo.CO.Elc.Elec</t>
  </si>
  <si>
    <t>TES_per_household.kWh.RO.Res.HH.Thermal.SH.DistrHeat</t>
  </si>
  <si>
    <t>TES_per_household.kWh.RO.Res.HH.Thermal.SH.DistrHeat.SH</t>
  </si>
  <si>
    <t>TES_per_household.kWh.RO.Res.HH.Thermal.SH.DistrHeat.SH.Steam_Distr</t>
  </si>
  <si>
    <t>TES_per_household.kWh.RO.Res.HH.Thermal.SH.DistrHeat.SH.Elec</t>
  </si>
  <si>
    <t>TES_per_household.kWh.RO.Res.HH.Thermal.SH.DistrHeat.SC</t>
  </si>
  <si>
    <t>TES_per_household.kWh.RO.Res.HH.Thermal.SH.DistrHeat.SC.AC.Elec</t>
  </si>
  <si>
    <t>TES_per_household.kWh.RO.Res.HH.Thermal.SH.DistrHeat.WH</t>
  </si>
  <si>
    <t>TES_per_household.kWh.RO.Res.HH.Thermal.SH.DistrHeat.WH.DistrHeat.NoSolar.Steam_Distr</t>
  </si>
  <si>
    <t>TES_per_household.kWh.RO.Res.HH.Thermal.SH.DistrHeat.WH.DistrHeat.Solar</t>
  </si>
  <si>
    <t>TES_per_household.kWh.RO.Res.HH.Thermal.SH.DistrHeat.WH.DistrHeat.Solar.Steam_Distr</t>
  </si>
  <si>
    <t>TES_per_household.kWh.RO.Res.HH.Thermal.SH.DistrHeat.WH.DistrHeat.Solar.Solar</t>
  </si>
  <si>
    <t>TES_per_household.kWh.RO.Res.HH.Thermal.SH.DistrHeat.WH.Elc.NoSolar.Elec</t>
  </si>
  <si>
    <t>TES_per_household.kWh.RO.Res.HH.Thermal.SH.DistrHeat.WH.Elc.Solar</t>
  </si>
  <si>
    <t>TES_per_household.kWh.RO.Res.HH.Thermal.SH.DistrHeat.WH.Elc.Solar.Elec</t>
  </si>
  <si>
    <t>TES_per_household.kWh.RO.Res.HH.Thermal.SH.DistrHeat.WH.Elc.Solar.Solar</t>
  </si>
  <si>
    <t>TES_per_household.kWh.RO.Res.HH.Thermal.SH.DistrHeat.CO</t>
  </si>
  <si>
    <t>TES_per_household.kWh.RO.Res.HH.Thermal.SH.DistrHeat.CO.LPG.LPG</t>
  </si>
  <si>
    <t>TES_per_household.kWh.RO.Res.HH.Thermal.SH.DistrHeat.CO.Elc.Elec</t>
  </si>
  <si>
    <t>TES_per_household.kWh.RO.Res.HH.Thermal.SH.AdvElc</t>
  </si>
  <si>
    <t>TES_per_household.kWh.RO.Res.HH.Thermal.SH.AdvElc.SH</t>
  </si>
  <si>
    <t>TES_per_household.kWh.RO.Res.HH.Thermal.SH.AdvElc.SH.Elec</t>
  </si>
  <si>
    <t>TES_per_household.kWh.RO.Res.HH.Thermal.SH.AdvElc.SC</t>
  </si>
  <si>
    <t>TES_per_household.kWh.RO.Res.HH.Thermal.SH.AdvElc.SC.AC.Elec</t>
  </si>
  <si>
    <t>TES_per_household.kWh.RO.Res.HH.Thermal.SH.AdvElc.WH</t>
  </si>
  <si>
    <t>TES_per_household.kWh.RO.Res.HH.Thermal.SH.AdvElc.WH.LPG.NoSolar.LPG</t>
  </si>
  <si>
    <t>TES_per_household.kWh.RO.Res.HH.Thermal.SH.AdvElc.WH.LPG.Solar</t>
  </si>
  <si>
    <t>TES_per_household.kWh.RO.Res.HH.Thermal.SH.AdvElc.WH.LPG.Solar.LPG</t>
  </si>
  <si>
    <t>TES_per_household.kWh.RO.Res.HH.Thermal.SH.AdvElc.WH.LPG.Solar.Solar</t>
  </si>
  <si>
    <t>TES_per_household.kWh.RO.Res.HH.Thermal.SH.AdvElc.WH.Elc.NoSolar.Elec</t>
  </si>
  <si>
    <t>TES_per_household.kWh.RO.Res.HH.Thermal.SH.AdvElc.WH.Elc.Solar</t>
  </si>
  <si>
    <t>TES_per_household.kWh.RO.Res.HH.Thermal.SH.AdvElc.WH.Elc.Solar.Elec</t>
  </si>
  <si>
    <t>TES_per_household.kWh.RO.Res.HH.Thermal.SH.AdvElc.WH.Elc.Solar.Solar</t>
  </si>
  <si>
    <t>TES_per_household.kWh.RO.Res.HH.Thermal.SH.AdvElc.CO</t>
  </si>
  <si>
    <t>TES_per_household.kWh.RO.Res.HH.Thermal.SH.AdvElc.CO.LPG.LPG</t>
  </si>
  <si>
    <t>TES_per_household.kWh.RO.Res.HH.Thermal.SH.AdvElc.CO.Elc.Elec</t>
  </si>
  <si>
    <t>TES_per_household.kWh.RO.Res.HH.Thermal.SH.ConvElc</t>
  </si>
  <si>
    <t>TES_per_household.kWh.RO.Res.HH.Thermal.SH.ConvElc.SH</t>
  </si>
  <si>
    <t>TES_per_household.kWh.RO.Res.HH.Thermal.SH.ConvElc.SH.Elec</t>
  </si>
  <si>
    <t>TES_per_household.kWh.RO.Res.HH.Thermal.SH.ConvElc.SC</t>
  </si>
  <si>
    <t>TES_per_household.kWh.RO.Res.HH.Thermal.SH.ConvElc.SC.AC.Elec</t>
  </si>
  <si>
    <t>TES_per_household.kWh.RO.Res.HH.Thermal.SH.ConvElc.WH</t>
  </si>
  <si>
    <t>TES_per_household.kWh.RO.Res.HH.Thermal.SH.ConvElc.WH.LPG.NoSolar.LPG</t>
  </si>
  <si>
    <t>TES_per_household.kWh.RO.Res.HH.Thermal.SH.ConvElc.WH.LPG.Solar</t>
  </si>
  <si>
    <t>TES_per_household.kWh.RO.Res.HH.Thermal.SH.ConvElc.WH.LPG.Solar.LPG</t>
  </si>
  <si>
    <t>TES_per_household.kWh.RO.Res.HH.Thermal.SH.ConvElc.WH.LPG.Solar.Solar</t>
  </si>
  <si>
    <t>TES_per_household.kWh.RO.Res.HH.Thermal.SH.ConvElc.WH.Elc.NoSolar.Elec</t>
  </si>
  <si>
    <t>TES_per_household.kWh.RO.Res.HH.Thermal.SH.ConvElc.WH.Elc.Solar</t>
  </si>
  <si>
    <t>TES_per_household.kWh.RO.Res.HH.Thermal.SH.ConvElc.WH.Elc.Solar.Elec</t>
  </si>
  <si>
    <t>TES_per_household.kWh.RO.Res.HH.Thermal.SH.ConvElc.WH.Elc.Solar.Solar</t>
  </si>
  <si>
    <t>TES_per_household.kWh.RO.Res.HH.Thermal.SH.ConvElc.CO</t>
  </si>
  <si>
    <t>TES_per_household.kWh.RO.Res.HH.Thermal.SH.ConvElc.CO.LPG.LPG</t>
  </si>
  <si>
    <t>TES_per_household.kWh.RO.Res.HH.Thermal.SH.ConvElc.CO.Elc.Elec</t>
  </si>
  <si>
    <t>RO - CO2 emissions per household (detailed structure)</t>
  </si>
  <si>
    <t>EMI_per_household.kgCO2.RO.Res.HH.Thermal.SH.Solids</t>
  </si>
  <si>
    <t>EMI_per_household.kgCO2.RO.Res.HH.Thermal.SH.Solids.SH</t>
  </si>
  <si>
    <t>EMI_per_household.kgCO2.RO.Res.HH.Thermal.SH.Solids.SH.Solids</t>
  </si>
  <si>
    <t>EMI_per_household.kgCO2.RO.Res.HH.Thermal.SH.Solids.SH.Elec</t>
  </si>
  <si>
    <t>EMI_per_household.kgCO2.RO.Res.HH.Thermal.SH.Solids.SC</t>
  </si>
  <si>
    <t>EMI_per_household.kgCO2.RO.Res.HH.Thermal.SH.Solids.SC.AC.Elec</t>
  </si>
  <si>
    <t>EMI_per_household.kgCO2.RO.Res.HH.Thermal.SH.Solids.WH</t>
  </si>
  <si>
    <t>EMI_per_household.kgCO2.RO.Res.HH.Thermal.SH.Solids.WH.Solids.NoSolar.Solids</t>
  </si>
  <si>
    <t>EMI_per_household.kgCO2.RO.Res.HH.Thermal.SH.Solids.WH.LPG.NoSolar.LPG</t>
  </si>
  <si>
    <t>EMI_per_household.kgCO2.RO.Res.HH.Thermal.SH.Solids.WH.LPG.Solar</t>
  </si>
  <si>
    <t>EMI_per_household.kgCO2.RO.Res.HH.Thermal.SH.Solids.WH.LPG.Solar.LPG</t>
  </si>
  <si>
    <t>EMI_per_household.kgCO2.RO.Res.HH.Thermal.SH.Solids.WH.LPG.Solar.Solar</t>
  </si>
  <si>
    <t>EMI_per_household.kgCO2.RO.Res.HH.Thermal.SH.Solids.WH.Elc.NoSolar.Elec</t>
  </si>
  <si>
    <t>EMI_per_household.kgCO2.RO.Res.HH.Thermal.SH.Solids.WH.Elc.Solar</t>
  </si>
  <si>
    <t>EMI_per_household.kgCO2.RO.Res.HH.Thermal.SH.Solids.WH.Elc.Solar.Elec</t>
  </si>
  <si>
    <t>EMI_per_household.kgCO2.RO.Res.HH.Thermal.SH.Solids.WH.Elc.Solar.Solar</t>
  </si>
  <si>
    <t>EMI_per_household.kgCO2.RO.Res.HH.Thermal.SH.Solids.CO</t>
  </si>
  <si>
    <t>EMI_per_household.kgCO2.RO.Res.HH.Thermal.SH.Solids.CO.Solids.Solids</t>
  </si>
  <si>
    <t>EMI_per_household.kgCO2.RO.Res.HH.Thermal.SH.Solids.CO.LPG.LPG</t>
  </si>
  <si>
    <t>EMI_per_household.kgCO2.RO.Res.HH.Thermal.SH.Solids.CO.Elc.Elec</t>
  </si>
  <si>
    <t>EMI_per_household.kgCO2.RO.Res.HH.Thermal.SH.LPG</t>
  </si>
  <si>
    <t>EMI_per_household.kgCO2.RO.Res.HH.Thermal.SH.LPG.SH</t>
  </si>
  <si>
    <t>EMI_per_household.kgCO2.RO.Res.HH.Thermal.SH.LPG.SH.LPG</t>
  </si>
  <si>
    <t>EMI_per_household.kgCO2.RO.Res.HH.Thermal.SH.LPG.SH.Elec</t>
  </si>
  <si>
    <t>EMI_per_household.kgCO2.RO.Res.HH.Thermal.SH.LPG.SC</t>
  </si>
  <si>
    <t>EMI_per_household.kgCO2.RO.Res.HH.Thermal.SH.LPG.SC.AC.Elec</t>
  </si>
  <si>
    <t>EMI_per_household.kgCO2.RO.Res.HH.Thermal.SH.LPG.WH</t>
  </si>
  <si>
    <t>EMI_per_household.kgCO2.RO.Res.HH.Thermal.SH.LPG.WH.LPG.NoSolar.LPG</t>
  </si>
  <si>
    <t>EMI_per_household.kgCO2.RO.Res.HH.Thermal.SH.LPG.WH.LPG.Solar</t>
  </si>
  <si>
    <t>EMI_per_household.kgCO2.RO.Res.HH.Thermal.SH.LPG.WH.LPG.Solar.LPG</t>
  </si>
  <si>
    <t>EMI_per_household.kgCO2.RO.Res.HH.Thermal.SH.LPG.WH.LPG.Solar.Solar</t>
  </si>
  <si>
    <t>EMI_per_household.kgCO2.RO.Res.HH.Thermal.SH.LPG.WH.Elc.NoSolar.Elec</t>
  </si>
  <si>
    <t>EMI_per_household.kgCO2.RO.Res.HH.Thermal.SH.LPG.WH.Elc.Solar</t>
  </si>
  <si>
    <t>EMI_per_household.kgCO2.RO.Res.HH.Thermal.SH.LPG.WH.Elc.Solar.Elec</t>
  </si>
  <si>
    <t>EMI_per_household.kgCO2.RO.Res.HH.Thermal.SH.LPG.WH.Elc.Solar.Solar</t>
  </si>
  <si>
    <t>EMI_per_household.kgCO2.RO.Res.HH.Thermal.SH.LPG.CO</t>
  </si>
  <si>
    <t>EMI_per_household.kgCO2.RO.Res.HH.Thermal.SH.LPG.CO.LPG.LPG</t>
  </si>
  <si>
    <t>EMI_per_household.kgCO2.RO.Res.HH.Thermal.SH.LPG.CO.Elc.Elec</t>
  </si>
  <si>
    <t>EMI_per_household.kgCO2.RO.Res.HH.Thermal.SH.Oil</t>
  </si>
  <si>
    <t>EMI_per_household.kgCO2.RO.Res.HH.Thermal.SH.Oil.SH</t>
  </si>
  <si>
    <t>EMI_per_household.kgCO2.RO.Res.HH.Thermal.SH.Oil.SH.Oil</t>
  </si>
  <si>
    <t>EMI_per_household.kgCO2.RO.Res.HH.Thermal.SH.Oil.SH.Elec</t>
  </si>
  <si>
    <t>EMI_per_household.kgCO2.RO.Res.HH.Thermal.SH.Oil.SC</t>
  </si>
  <si>
    <t>EMI_per_household.kgCO2.RO.Res.HH.Thermal.SH.Oil.SC.AC.Elec</t>
  </si>
  <si>
    <t>EMI_per_household.kgCO2.RO.Res.HH.Thermal.SH.Oil.WH</t>
  </si>
  <si>
    <t>EMI_per_household.kgCO2.RO.Res.HH.Thermal.SH.Oil.WH.Oil.NoSolar.Oil</t>
  </si>
  <si>
    <t>EMI_per_household.kgCO2.RO.Res.HH.Thermal.SH.Oil.WH.Oil.Solar</t>
  </si>
  <si>
    <t>EMI_per_household.kgCO2.RO.Res.HH.Thermal.SH.Oil.WH.Oil.Solar.Oil</t>
  </si>
  <si>
    <t>EMI_per_household.kgCO2.RO.Res.HH.Thermal.SH.Oil.WH.Oil.Solar.Solar</t>
  </si>
  <si>
    <t>EMI_per_household.kgCO2.RO.Res.HH.Thermal.SH.Oil.WH.Elc.NoSolar.Elec</t>
  </si>
  <si>
    <t>EMI_per_household.kgCO2.RO.Res.HH.Thermal.SH.Oil.WH.Elc.Solar</t>
  </si>
  <si>
    <t>EMI_per_household.kgCO2.RO.Res.HH.Thermal.SH.Oil.WH.Elc.Solar.Elec</t>
  </si>
  <si>
    <t>EMI_per_household.kgCO2.RO.Res.HH.Thermal.SH.Oil.WH.Elc.Solar.Solar</t>
  </si>
  <si>
    <t>EMI_per_household.kgCO2.RO.Res.HH.Thermal.SH.Oil.CO</t>
  </si>
  <si>
    <t>EMI_per_household.kgCO2.RO.Res.HH.Thermal.SH.Oil.CO.LPG.LPG</t>
  </si>
  <si>
    <t>EMI_per_household.kgCO2.RO.Res.HH.Thermal.SH.Oil.CO.Elc.Elec</t>
  </si>
  <si>
    <t>EMI_per_household.kgCO2.RO.Res.HH.Thermal.SH.Gas</t>
  </si>
  <si>
    <t>EMI_per_household.kgCO2.RO.Res.HH.Thermal.SH.Gas.SH</t>
  </si>
  <si>
    <t>EMI_per_household.kgCO2.RO.Res.HH.Thermal.SH.Gas.SH.Gas</t>
  </si>
  <si>
    <t>EMI_per_household.kgCO2.RO.Res.HH.Thermal.SH.Gas.SH.Elec</t>
  </si>
  <si>
    <t>EMI_per_household.kgCO2.RO.Res.HH.Thermal.SH.Gas.SC</t>
  </si>
  <si>
    <t>EMI_per_household.kgCO2.RO.Res.HH.Thermal.SH.Gas.SC.AC.Elec</t>
  </si>
  <si>
    <t>EMI_per_household.kgCO2.RO.Res.HH.Thermal.SH.Gas.WH</t>
  </si>
  <si>
    <t>EMI_per_household.kgCO2.RO.Res.HH.Thermal.SH.Gas.WH.Gas.NoSolar.Gas</t>
  </si>
  <si>
    <t>EMI_per_household.kgCO2.RO.Res.HH.Thermal.SH.Gas.WH.Gas.Solar</t>
  </si>
  <si>
    <t>EMI_per_household.kgCO2.RO.Res.HH.Thermal.SH.Gas.WH.Gas.Solar.Gas</t>
  </si>
  <si>
    <t>EMI_per_household.kgCO2.RO.Res.HH.Thermal.SH.Gas.WH.Gas.Solar.Solar</t>
  </si>
  <si>
    <t>EMI_per_household.kgCO2.RO.Res.HH.Thermal.SH.Gas.WH.Elc.NoSolar.Elec</t>
  </si>
  <si>
    <t>EMI_per_household.kgCO2.RO.Res.HH.Thermal.SH.Gas.WH.Elc.Solar</t>
  </si>
  <si>
    <t>EMI_per_household.kgCO2.RO.Res.HH.Thermal.SH.Gas.WH.Elc.Solar.Elec</t>
  </si>
  <si>
    <t>EMI_per_household.kgCO2.RO.Res.HH.Thermal.SH.Gas.WH.Elc.Solar.Solar</t>
  </si>
  <si>
    <t>EMI_per_household.kgCO2.RO.Res.HH.Thermal.SH.Gas.CO</t>
  </si>
  <si>
    <t>EMI_per_household.kgCO2.RO.Res.HH.Thermal.SH.Gas.CO.Gas.Gas</t>
  </si>
  <si>
    <t>EMI_per_household.kgCO2.RO.Res.HH.Thermal.SH.Gas.CO.Elc.Elec</t>
  </si>
  <si>
    <t>EMI_per_household.kgCO2.RO.Res.HH.Thermal.SH.Biomass</t>
  </si>
  <si>
    <t>EMI_per_household.kgCO2.RO.Res.HH.Thermal.SH.Biomass.SH</t>
  </si>
  <si>
    <t>EMI_per_household.kgCO2.RO.Res.HH.Thermal.SH.Biomass.SH.Biomass</t>
  </si>
  <si>
    <t>EMI_per_household.kgCO2.RO.Res.HH.Thermal.SH.Biomass.SH.Elec</t>
  </si>
  <si>
    <t>EMI_per_household.kgCO2.RO.Res.HH.Thermal.SH.Biomass.SC</t>
  </si>
  <si>
    <t>EMI_per_household.kgCO2.RO.Res.HH.Thermal.SH.Biomass.SC.AC.Elec</t>
  </si>
  <si>
    <t>EMI_per_household.kgCO2.RO.Res.HH.Thermal.SH.Biomass.WH</t>
  </si>
  <si>
    <t>EMI_per_household.kgCO2.RO.Res.HH.Thermal.SH.Biomass.WH.Biomass.NoSolar.Biomass</t>
  </si>
  <si>
    <t>EMI_per_household.kgCO2.RO.Res.HH.Thermal.SH.Biomass.WH.Biomass.Solar</t>
  </si>
  <si>
    <t>EMI_per_household.kgCO2.RO.Res.HH.Thermal.SH.Biomass.WH.Biomass.Solar.Biomass</t>
  </si>
  <si>
    <t>EMI_per_household.kgCO2.RO.Res.HH.Thermal.SH.Biomass.WH.Biomass.Solar.Solar</t>
  </si>
  <si>
    <t>EMI_per_household.kgCO2.RO.Res.HH.Thermal.SH.Biomass.WH.LPG.NoSolar.LPG</t>
  </si>
  <si>
    <t>EMI_per_household.kgCO2.RO.Res.HH.Thermal.SH.Biomass.WH.LPG.Solar</t>
  </si>
  <si>
    <t>EMI_per_household.kgCO2.RO.Res.HH.Thermal.SH.Biomass.WH.LPG.Solar.LPG</t>
  </si>
  <si>
    <t>EMI_per_household.kgCO2.RO.Res.HH.Thermal.SH.Biomass.WH.LPG.Solar.Solar</t>
  </si>
  <si>
    <t>EMI_per_household.kgCO2.RO.Res.HH.Thermal.SH.Biomass.WH.Elc.NoSolar.Elec</t>
  </si>
  <si>
    <t>EMI_per_household.kgCO2.RO.Res.HH.Thermal.SH.Biomass.WH.Elc.Solar</t>
  </si>
  <si>
    <t>EMI_per_household.kgCO2.RO.Res.HH.Thermal.SH.Biomass.WH.Elc.Solar.Elec</t>
  </si>
  <si>
    <t>EMI_per_household.kgCO2.RO.Res.HH.Thermal.SH.Biomass.WH.Elc.Solar.Solar</t>
  </si>
  <si>
    <t>EMI_per_household.kgCO2.RO.Res.HH.Thermal.SH.Biomass.CO</t>
  </si>
  <si>
    <t>EMI_per_household.kgCO2.RO.Res.HH.Thermal.SH.Biomass.CO.Biomass.Biomass</t>
  </si>
  <si>
    <t>EMI_per_household.kgCO2.RO.Res.HH.Thermal.SH.Biomass.CO.LPG.LPG</t>
  </si>
  <si>
    <t>EMI_per_household.kgCO2.RO.Res.HH.Thermal.SH.Biomass.CO.Elc.Elec</t>
  </si>
  <si>
    <t>EMI_per_household.kgCO2.RO.Res.HH.Thermal.SH.Geo</t>
  </si>
  <si>
    <t>EMI_per_household.kgCO2.RO.Res.HH.Thermal.SH.Geo.SH</t>
  </si>
  <si>
    <t>EMI_per_household.kgCO2.RO.Res.HH.Thermal.SH.Geo.SH.Geo</t>
  </si>
  <si>
    <t>EMI_per_household.kgCO2.RO.Res.HH.Thermal.SH.Geo.SH.Elec</t>
  </si>
  <si>
    <t>EMI_per_household.kgCO2.RO.Res.HH.Thermal.SH.Geo.SC</t>
  </si>
  <si>
    <t>EMI_per_household.kgCO2.RO.Res.HH.Thermal.SH.Geo.SC.AC.Elec</t>
  </si>
  <si>
    <t>EMI_per_household.kgCO2.RO.Res.HH.Thermal.SH.Geo.WH</t>
  </si>
  <si>
    <t>EMI_per_household.kgCO2.RO.Res.HH.Thermal.SH.Geo.WH.Geo.NoSolar.Geo</t>
  </si>
  <si>
    <t>EMI_per_household.kgCO2.RO.Res.HH.Thermal.SH.Geo.WH.Geo.Solar</t>
  </si>
  <si>
    <t>EMI_per_household.kgCO2.RO.Res.HH.Thermal.SH.Geo.WH.Geo.Solar.Geo</t>
  </si>
  <si>
    <t>EMI_per_household.kgCO2.RO.Res.HH.Thermal.SH.Geo.WH.Geo.Solar.Solar</t>
  </si>
  <si>
    <t>EMI_per_household.kgCO2.RO.Res.HH.Thermal.SH.Geo.WH.Elc.NoSolar.Elec</t>
  </si>
  <si>
    <t>EMI_per_household.kgCO2.RO.Res.HH.Thermal.SH.Geo.WH.Elc.Solar</t>
  </si>
  <si>
    <t>EMI_per_household.kgCO2.RO.Res.HH.Thermal.SH.Geo.WH.Elc.Solar.Elec</t>
  </si>
  <si>
    <t>EMI_per_household.kgCO2.RO.Res.HH.Thermal.SH.Geo.WH.Elc.Solar.Solar</t>
  </si>
  <si>
    <t>EMI_per_household.kgCO2.RO.Res.HH.Thermal.SH.Geo.CO</t>
  </si>
  <si>
    <t>EMI_per_household.kgCO2.RO.Res.HH.Thermal.SH.Geo.CO.LPG.LPG</t>
  </si>
  <si>
    <t>EMI_per_household.kgCO2.RO.Res.HH.Thermal.SH.Geo.CO.Elc.Elec</t>
  </si>
  <si>
    <t>EMI_per_household.kgCO2.RO.Res.HH.Thermal.SH.DistrHeat</t>
  </si>
  <si>
    <t>EMI_per_household.kgCO2.RO.Res.HH.Thermal.SH.DistrHeat.SH</t>
  </si>
  <si>
    <t>EMI_per_household.kgCO2.RO.Res.HH.Thermal.SH.DistrHeat.SH.Steam_Distr</t>
  </si>
  <si>
    <t>EMI_per_household.kgCO2.RO.Res.HH.Thermal.SH.DistrHeat.SH.Elec</t>
  </si>
  <si>
    <t>EMI_per_household.kgCO2.RO.Res.HH.Thermal.SH.DistrHeat.SC</t>
  </si>
  <si>
    <t>EMI_per_household.kgCO2.RO.Res.HH.Thermal.SH.DistrHeat.SC.AC.Elec</t>
  </si>
  <si>
    <t>EMI_per_household.kgCO2.RO.Res.HH.Thermal.SH.DistrHeat.WH</t>
  </si>
  <si>
    <t>EMI_per_household.kgCO2.RO.Res.HH.Thermal.SH.DistrHeat.WH.DistrHeat.NoSolar.Steam_Distr</t>
  </si>
  <si>
    <t>EMI_per_household.kgCO2.RO.Res.HH.Thermal.SH.DistrHeat.WH.DistrHeat.Solar</t>
  </si>
  <si>
    <t>EMI_per_household.kgCO2.RO.Res.HH.Thermal.SH.DistrHeat.WH.DistrHeat.Solar.Steam_Distr</t>
  </si>
  <si>
    <t>EMI_per_household.kgCO2.RO.Res.HH.Thermal.SH.DistrHeat.WH.DistrHeat.Solar.Solar</t>
  </si>
  <si>
    <t>EMI_per_household.kgCO2.RO.Res.HH.Thermal.SH.DistrHeat.WH.Elc.NoSolar.Elec</t>
  </si>
  <si>
    <t>EMI_per_household.kgCO2.RO.Res.HH.Thermal.SH.DistrHeat.WH.Elc.Solar</t>
  </si>
  <si>
    <t>EMI_per_household.kgCO2.RO.Res.HH.Thermal.SH.DistrHeat.WH.Elc.Solar.Elec</t>
  </si>
  <si>
    <t>EMI_per_household.kgCO2.RO.Res.HH.Thermal.SH.DistrHeat.WH.Elc.Solar.Solar</t>
  </si>
  <si>
    <t>EMI_per_household.kgCO2.RO.Res.HH.Thermal.SH.DistrHeat.CO</t>
  </si>
  <si>
    <t>EMI_per_household.kgCO2.RO.Res.HH.Thermal.SH.DistrHeat.CO.LPG.LPG</t>
  </si>
  <si>
    <t>EMI_per_household.kgCO2.RO.Res.HH.Thermal.SH.DistrHeat.CO.Elc.Elec</t>
  </si>
  <si>
    <t>EMI_per_household.kgCO2.RO.Res.HH.Thermal.SH.AdvElc</t>
  </si>
  <si>
    <t>EMI_per_household.kgCO2.RO.Res.HH.Thermal.SH.AdvElc.SH</t>
  </si>
  <si>
    <t>EMI_per_household.kgCO2.RO.Res.HH.Thermal.SH.AdvElc.SH.Elec</t>
  </si>
  <si>
    <t>EMI_per_household.kgCO2.RO.Res.HH.Thermal.SH.AdvElc.SC</t>
  </si>
  <si>
    <t>EMI_per_household.kgCO2.RO.Res.HH.Thermal.SH.AdvElc.SC.AC.Elec</t>
  </si>
  <si>
    <t>EMI_per_household.kgCO2.RO.Res.HH.Thermal.SH.AdvElc.WH</t>
  </si>
  <si>
    <t>EMI_per_household.kgCO2.RO.Res.HH.Thermal.SH.AdvElc.WH.LPG.NoSolar.LPG</t>
  </si>
  <si>
    <t>EMI_per_household.kgCO2.RO.Res.HH.Thermal.SH.AdvElc.WH.LPG.Solar</t>
  </si>
  <si>
    <t>EMI_per_household.kgCO2.RO.Res.HH.Thermal.SH.AdvElc.WH.LPG.Solar.LPG</t>
  </si>
  <si>
    <t>EMI_per_household.kgCO2.RO.Res.HH.Thermal.SH.AdvElc.WH.LPG.Solar.Solar</t>
  </si>
  <si>
    <t>EMI_per_household.kgCO2.RO.Res.HH.Thermal.SH.AdvElc.WH.Elc.NoSolar.Elec</t>
  </si>
  <si>
    <t>EMI_per_household.kgCO2.RO.Res.HH.Thermal.SH.AdvElc.WH.Elc.Solar</t>
  </si>
  <si>
    <t>EMI_per_household.kgCO2.RO.Res.HH.Thermal.SH.AdvElc.WH.Elc.Solar.Elec</t>
  </si>
  <si>
    <t>EMI_per_household.kgCO2.RO.Res.HH.Thermal.SH.AdvElc.WH.Elc.Solar.Solar</t>
  </si>
  <si>
    <t>EMI_per_household.kgCO2.RO.Res.HH.Thermal.SH.AdvElc.CO</t>
  </si>
  <si>
    <t>EMI_per_household.kgCO2.RO.Res.HH.Thermal.SH.AdvElc.CO.LPG.LPG</t>
  </si>
  <si>
    <t>EMI_per_household.kgCO2.RO.Res.HH.Thermal.SH.AdvElc.CO.Elc.Elec</t>
  </si>
  <si>
    <t>EMI_per_household.kgCO2.RO.Res.HH.Thermal.SH.ConvElc</t>
  </si>
  <si>
    <t>EMI_per_household.kgCO2.RO.Res.HH.Thermal.SH.ConvElc.SH</t>
  </si>
  <si>
    <t>EMI_per_household.kgCO2.RO.Res.HH.Thermal.SH.ConvElc.SH.Elec</t>
  </si>
  <si>
    <t>EMI_per_household.kgCO2.RO.Res.HH.Thermal.SH.ConvElc.SC</t>
  </si>
  <si>
    <t>EMI_per_household.kgCO2.RO.Res.HH.Thermal.SH.ConvElc.SC.AC.Elec</t>
  </si>
  <si>
    <t>EMI_per_household.kgCO2.RO.Res.HH.Thermal.SH.ConvElc.WH</t>
  </si>
  <si>
    <t>EMI_per_household.kgCO2.RO.Res.HH.Thermal.SH.ConvElc.WH.LPG.NoSolar.LPG</t>
  </si>
  <si>
    <t>EMI_per_household.kgCO2.RO.Res.HH.Thermal.SH.ConvElc.WH.LPG.Solar</t>
  </si>
  <si>
    <t>EMI_per_household.kgCO2.RO.Res.HH.Thermal.SH.ConvElc.WH.LPG.Solar.LPG</t>
  </si>
  <si>
    <t>EMI_per_household.kgCO2.RO.Res.HH.Thermal.SH.ConvElc.WH.LPG.Solar.Solar</t>
  </si>
  <si>
    <t>EMI_per_household.kgCO2.RO.Res.HH.Thermal.SH.ConvElc.WH.Elc.NoSolar.Elec</t>
  </si>
  <si>
    <t>EMI_per_household.kgCO2.RO.Res.HH.Thermal.SH.ConvElc.WH.Elc.Solar</t>
  </si>
  <si>
    <t>EMI_per_household.kgCO2.RO.Res.HH.Thermal.SH.ConvElc.WH.Elc.Solar.Elec</t>
  </si>
  <si>
    <t>EMI_per_household.kgCO2.RO.Res.HH.Thermal.SH.ConvElc.WH.Elc.Solar.Solar</t>
  </si>
  <si>
    <t>EMI_per_household.kgCO2.RO.Res.HH.Thermal.SH.ConvElc.CO</t>
  </si>
  <si>
    <t>EMI_per_household.kgCO2.RO.Res.HH.Thermal.SH.ConvElc.CO.LPG.LPG</t>
  </si>
  <si>
    <t>EMI_per_household.kgCO2.RO.Res.HH.Thermal.SH.ConvElc.CO.Elc.Elec</t>
  </si>
  <si>
    <t>RO - Final energy consumption per surface area (detailed structure)</t>
  </si>
  <si>
    <t>FEC_per_sqm.kWh.RO.Res.HH.Thermal.SH.Solids</t>
  </si>
  <si>
    <t>FEC_per_sqm.kWh.RO.Res.HH.Thermal.SH.Solids.SH</t>
  </si>
  <si>
    <t>FEC_per_sqm.kWh.RO.Res.HH.Thermal.SH.Solids.SH.Solids</t>
  </si>
  <si>
    <t>FEC_per_sqm.kWh.RO.Res.HH.Thermal.SH.Solids.SH.Elec</t>
  </si>
  <si>
    <t>FEC_per_sqm.kWh.RO.Res.HH.Thermal.SH.Solids.SC</t>
  </si>
  <si>
    <t>FEC_per_sqm.kWh.RO.Res.HH.Thermal.SH.Solids.SC.AC.Elec</t>
  </si>
  <si>
    <t>FEC_per_sqm.kWh.RO.Res.HH.Thermal.SH.Solids.WH</t>
  </si>
  <si>
    <t>FEC_per_sqm.kWh.RO.Res.HH.Thermal.SH.Solids.WH.Solids.NoSolar.Solids</t>
  </si>
  <si>
    <t>FEC_per_sqm.kWh.RO.Res.HH.Thermal.SH.Solids.WH.LPG.NoSolar.LPG</t>
  </si>
  <si>
    <t>FEC_per_sqm.kWh.RO.Res.HH.Thermal.SH.Solids.WH.LPG.Solar</t>
  </si>
  <si>
    <t>FEC_per_sqm.kWh.RO.Res.HH.Thermal.SH.Solids.WH.LPG.Solar.LPG</t>
  </si>
  <si>
    <t>FEC_per_sqm.kWh.RO.Res.HH.Thermal.SH.Solids.WH.LPG.Solar.Solar</t>
  </si>
  <si>
    <t>FEC_per_sqm.kWh.RO.Res.HH.Thermal.SH.Solids.WH.Elc.NoSolar.Elec</t>
  </si>
  <si>
    <t>FEC_per_sqm.kWh.RO.Res.HH.Thermal.SH.Solids.WH.Elc.Solar</t>
  </si>
  <si>
    <t>FEC_per_sqm.kWh.RO.Res.HH.Thermal.SH.Solids.WH.Elc.Solar.Elec</t>
  </si>
  <si>
    <t>FEC_per_sqm.kWh.RO.Res.HH.Thermal.SH.Solids.WH.Elc.Solar.Solar</t>
  </si>
  <si>
    <t>FEC_per_sqm.kWh.RO.Res.HH.Thermal.SH.Solids.CO</t>
  </si>
  <si>
    <t>FEC_per_sqm.kWh.RO.Res.HH.Thermal.SH.Solids.CO.Solids.Solids</t>
  </si>
  <si>
    <t>FEC_per_sqm.kWh.RO.Res.HH.Thermal.SH.Solids.CO.LPG.LPG</t>
  </si>
  <si>
    <t>FEC_per_sqm.kWh.RO.Res.HH.Thermal.SH.Solids.CO.Elc.Elec</t>
  </si>
  <si>
    <t>FEC_per_sqm.kWh.RO.Res.HH.Thermal.SH.LPG</t>
  </si>
  <si>
    <t>FEC_per_sqm.kWh.RO.Res.HH.Thermal.SH.LPG.SH</t>
  </si>
  <si>
    <t>FEC_per_sqm.kWh.RO.Res.HH.Thermal.SH.LPG.SH.LPG</t>
  </si>
  <si>
    <t>FEC_per_sqm.kWh.RO.Res.HH.Thermal.SH.LPG.SH.Elec</t>
  </si>
  <si>
    <t>FEC_per_sqm.kWh.RO.Res.HH.Thermal.SH.LPG.SC</t>
  </si>
  <si>
    <t>FEC_per_sqm.kWh.RO.Res.HH.Thermal.SH.LPG.SC.AC.Elec</t>
  </si>
  <si>
    <t>FEC_per_sqm.kWh.RO.Res.HH.Thermal.SH.LPG.WH</t>
  </si>
  <si>
    <t>FEC_per_sqm.kWh.RO.Res.HH.Thermal.SH.LPG.WH.LPG.NoSolar.LPG</t>
  </si>
  <si>
    <t>FEC_per_sqm.kWh.RO.Res.HH.Thermal.SH.LPG.WH.LPG.Solar</t>
  </si>
  <si>
    <t>FEC_per_sqm.kWh.RO.Res.HH.Thermal.SH.LPG.WH.LPG.Solar.LPG</t>
  </si>
  <si>
    <t>FEC_per_sqm.kWh.RO.Res.HH.Thermal.SH.LPG.WH.LPG.Solar.Solar</t>
  </si>
  <si>
    <t>FEC_per_sqm.kWh.RO.Res.HH.Thermal.SH.LPG.WH.Elc.NoSolar.Elec</t>
  </si>
  <si>
    <t>FEC_per_sqm.kWh.RO.Res.HH.Thermal.SH.LPG.WH.Elc.Solar</t>
  </si>
  <si>
    <t>FEC_per_sqm.kWh.RO.Res.HH.Thermal.SH.LPG.WH.Elc.Solar.Elec</t>
  </si>
  <si>
    <t>FEC_per_sqm.kWh.RO.Res.HH.Thermal.SH.LPG.WH.Elc.Solar.Solar</t>
  </si>
  <si>
    <t>FEC_per_sqm.kWh.RO.Res.HH.Thermal.SH.LPG.CO</t>
  </si>
  <si>
    <t>FEC_per_sqm.kWh.RO.Res.HH.Thermal.SH.LPG.CO.LPG.LPG</t>
  </si>
  <si>
    <t>FEC_per_sqm.kWh.RO.Res.HH.Thermal.SH.LPG.CO.Elc.Elec</t>
  </si>
  <si>
    <t>FEC_per_sqm.kWh.RO.Res.HH.Thermal.SH.Oil</t>
  </si>
  <si>
    <t>FEC_per_sqm.kWh.RO.Res.HH.Thermal.SH.Oil.SH</t>
  </si>
  <si>
    <t>FEC_per_sqm.kWh.RO.Res.HH.Thermal.SH.Oil.SH.Oil</t>
  </si>
  <si>
    <t>FEC_per_sqm.kWh.RO.Res.HH.Thermal.SH.Oil.SH.Elec</t>
  </si>
  <si>
    <t>FEC_per_sqm.kWh.RO.Res.HH.Thermal.SH.Oil.SC</t>
  </si>
  <si>
    <t>FEC_per_sqm.kWh.RO.Res.HH.Thermal.SH.Oil.SC.AC.Elec</t>
  </si>
  <si>
    <t>FEC_per_sqm.kWh.RO.Res.HH.Thermal.SH.Oil.WH</t>
  </si>
  <si>
    <t>FEC_per_sqm.kWh.RO.Res.HH.Thermal.SH.Oil.WH.Oil.NoSolar.Oil</t>
  </si>
  <si>
    <t>FEC_per_sqm.kWh.RO.Res.HH.Thermal.SH.Oil.WH.Oil.Solar</t>
  </si>
  <si>
    <t>FEC_per_sqm.kWh.RO.Res.HH.Thermal.SH.Oil.WH.Oil.Solar.Oil</t>
  </si>
  <si>
    <t>FEC_per_sqm.kWh.RO.Res.HH.Thermal.SH.Oil.WH.Oil.Solar.Solar</t>
  </si>
  <si>
    <t>FEC_per_sqm.kWh.RO.Res.HH.Thermal.SH.Oil.WH.Elc.NoSolar.Elec</t>
  </si>
  <si>
    <t>FEC_per_sqm.kWh.RO.Res.HH.Thermal.SH.Oil.WH.Elc.Solar</t>
  </si>
  <si>
    <t>FEC_per_sqm.kWh.RO.Res.HH.Thermal.SH.Oil.WH.Elc.Solar.Elec</t>
  </si>
  <si>
    <t>FEC_per_sqm.kWh.RO.Res.HH.Thermal.SH.Oil.WH.Elc.Solar.Solar</t>
  </si>
  <si>
    <t>FEC_per_sqm.kWh.RO.Res.HH.Thermal.SH.Oil.CO</t>
  </si>
  <si>
    <t>FEC_per_sqm.kWh.RO.Res.HH.Thermal.SH.Oil.CO.LPG.LPG</t>
  </si>
  <si>
    <t>FEC_per_sqm.kWh.RO.Res.HH.Thermal.SH.Oil.CO.Elc.Elec</t>
  </si>
  <si>
    <t>FEC_per_sqm.kWh.RO.Res.HH.Thermal.SH.Gas</t>
  </si>
  <si>
    <t>FEC_per_sqm.kWh.RO.Res.HH.Thermal.SH.Gas.SH</t>
  </si>
  <si>
    <t>FEC_per_sqm.kWh.RO.Res.HH.Thermal.SH.Gas.SH.Gas</t>
  </si>
  <si>
    <t>FEC_per_sqm.kWh.RO.Res.HH.Thermal.SH.Gas.SH.Elec</t>
  </si>
  <si>
    <t>FEC_per_sqm.kWh.RO.Res.HH.Thermal.SH.Gas.SC</t>
  </si>
  <si>
    <t>FEC_per_sqm.kWh.RO.Res.HH.Thermal.SH.Gas.SC.AC.Elec</t>
  </si>
  <si>
    <t>FEC_per_sqm.kWh.RO.Res.HH.Thermal.SH.Gas.WH</t>
  </si>
  <si>
    <t>FEC_per_sqm.kWh.RO.Res.HH.Thermal.SH.Gas.WH.Gas.NoSolar.Gas</t>
  </si>
  <si>
    <t>FEC_per_sqm.kWh.RO.Res.HH.Thermal.SH.Gas.WH.Gas.Solar</t>
  </si>
  <si>
    <t>FEC_per_sqm.kWh.RO.Res.HH.Thermal.SH.Gas.WH.Gas.Solar.Gas</t>
  </si>
  <si>
    <t>FEC_per_sqm.kWh.RO.Res.HH.Thermal.SH.Gas.WH.Gas.Solar.Solar</t>
  </si>
  <si>
    <t>FEC_per_sqm.kWh.RO.Res.HH.Thermal.SH.Gas.WH.Elc.NoSolar.Elec</t>
  </si>
  <si>
    <t>FEC_per_sqm.kWh.RO.Res.HH.Thermal.SH.Gas.WH.Elc.Solar</t>
  </si>
  <si>
    <t>FEC_per_sqm.kWh.RO.Res.HH.Thermal.SH.Gas.WH.Elc.Solar.Elec</t>
  </si>
  <si>
    <t>FEC_per_sqm.kWh.RO.Res.HH.Thermal.SH.Gas.WH.Elc.Solar.Solar</t>
  </si>
  <si>
    <t>FEC_per_sqm.kWh.RO.Res.HH.Thermal.SH.Gas.CO</t>
  </si>
  <si>
    <t>FEC_per_sqm.kWh.RO.Res.HH.Thermal.SH.Gas.CO.Gas.Gas</t>
  </si>
  <si>
    <t>FEC_per_sqm.kWh.RO.Res.HH.Thermal.SH.Gas.CO.Elc.Elec</t>
  </si>
  <si>
    <t>FEC_per_sqm.kWh.RO.Res.HH.Thermal.SH.Biomass</t>
  </si>
  <si>
    <t>FEC_per_sqm.kWh.RO.Res.HH.Thermal.SH.Biomass.SH</t>
  </si>
  <si>
    <t>FEC_per_sqm.kWh.RO.Res.HH.Thermal.SH.Biomass.SH.Biomass</t>
  </si>
  <si>
    <t>FEC_per_sqm.kWh.RO.Res.HH.Thermal.SH.Biomass.SH.Elec</t>
  </si>
  <si>
    <t>FEC_per_sqm.kWh.RO.Res.HH.Thermal.SH.Biomass.SC</t>
  </si>
  <si>
    <t>FEC_per_sqm.kWh.RO.Res.HH.Thermal.SH.Biomass.SC.AC.Elec</t>
  </si>
  <si>
    <t>FEC_per_sqm.kWh.RO.Res.HH.Thermal.SH.Biomass.WH</t>
  </si>
  <si>
    <t>FEC_per_sqm.kWh.RO.Res.HH.Thermal.SH.Biomass.WH.Biomass.NoSolar.Biomass</t>
  </si>
  <si>
    <t>FEC_per_sqm.kWh.RO.Res.HH.Thermal.SH.Biomass.WH.Biomass.Solar</t>
  </si>
  <si>
    <t>FEC_per_sqm.kWh.RO.Res.HH.Thermal.SH.Biomass.WH.Biomass.Solar.Biomass</t>
  </si>
  <si>
    <t>FEC_per_sqm.kWh.RO.Res.HH.Thermal.SH.Biomass.WH.Biomass.Solar.Solar</t>
  </si>
  <si>
    <t>FEC_per_sqm.kWh.RO.Res.HH.Thermal.SH.Biomass.WH.LPG.NoSolar.LPG</t>
  </si>
  <si>
    <t>FEC_per_sqm.kWh.RO.Res.HH.Thermal.SH.Biomass.WH.LPG.Solar</t>
  </si>
  <si>
    <t>FEC_per_sqm.kWh.RO.Res.HH.Thermal.SH.Biomass.WH.LPG.Solar.LPG</t>
  </si>
  <si>
    <t>FEC_per_sqm.kWh.RO.Res.HH.Thermal.SH.Biomass.WH.LPG.Solar.Solar</t>
  </si>
  <si>
    <t>FEC_per_sqm.kWh.RO.Res.HH.Thermal.SH.Biomass.WH.Elc.NoSolar.Elec</t>
  </si>
  <si>
    <t>FEC_per_sqm.kWh.RO.Res.HH.Thermal.SH.Biomass.WH.Elc.Solar</t>
  </si>
  <si>
    <t>FEC_per_sqm.kWh.RO.Res.HH.Thermal.SH.Biomass.WH.Elc.Solar.Elec</t>
  </si>
  <si>
    <t>FEC_per_sqm.kWh.RO.Res.HH.Thermal.SH.Biomass.WH.Elc.Solar.Solar</t>
  </si>
  <si>
    <t>FEC_per_sqm.kWh.RO.Res.HH.Thermal.SH.Biomass.CO</t>
  </si>
  <si>
    <t>FEC_per_sqm.kWh.RO.Res.HH.Thermal.SH.Biomass.CO.Biomass.Biomass</t>
  </si>
  <si>
    <t>FEC_per_sqm.kWh.RO.Res.HH.Thermal.SH.Biomass.CO.LPG.LPG</t>
  </si>
  <si>
    <t>FEC_per_sqm.kWh.RO.Res.HH.Thermal.SH.Biomass.CO.Elc.Elec</t>
  </si>
  <si>
    <t>FEC_per_sqm.kWh.RO.Res.HH.Thermal.SH.Geo</t>
  </si>
  <si>
    <t>FEC_per_sqm.kWh.RO.Res.HH.Thermal.SH.Geo.SH</t>
  </si>
  <si>
    <t>FEC_per_sqm.kWh.RO.Res.HH.Thermal.SH.Geo.SH.Geo</t>
  </si>
  <si>
    <t>FEC_per_sqm.kWh.RO.Res.HH.Thermal.SH.Geo.SH.Elec</t>
  </si>
  <si>
    <t>FEC_per_sqm.kWh.RO.Res.HH.Thermal.SH.Geo.SC</t>
  </si>
  <si>
    <t>FEC_per_sqm.kWh.RO.Res.HH.Thermal.SH.Geo.SC.AC.Elec</t>
  </si>
  <si>
    <t>FEC_per_sqm.kWh.RO.Res.HH.Thermal.SH.Geo.WH</t>
  </si>
  <si>
    <t>FEC_per_sqm.kWh.RO.Res.HH.Thermal.SH.Geo.WH.Geo.NoSolar.Geo</t>
  </si>
  <si>
    <t>FEC_per_sqm.kWh.RO.Res.HH.Thermal.SH.Geo.WH.Geo.Solar</t>
  </si>
  <si>
    <t>FEC_per_sqm.kWh.RO.Res.HH.Thermal.SH.Geo.WH.Geo.Solar.Geo</t>
  </si>
  <si>
    <t>FEC_per_sqm.kWh.RO.Res.HH.Thermal.SH.Geo.WH.Geo.Solar.Solar</t>
  </si>
  <si>
    <t>FEC_per_sqm.kWh.RO.Res.HH.Thermal.SH.Geo.WH.Elc.NoSolar.Elec</t>
  </si>
  <si>
    <t>FEC_per_sqm.kWh.RO.Res.HH.Thermal.SH.Geo.WH.Elc.Solar</t>
  </si>
  <si>
    <t>FEC_per_sqm.kWh.RO.Res.HH.Thermal.SH.Geo.WH.Elc.Solar.Elec</t>
  </si>
  <si>
    <t>FEC_per_sqm.kWh.RO.Res.HH.Thermal.SH.Geo.WH.Elc.Solar.Solar</t>
  </si>
  <si>
    <t>FEC_per_sqm.kWh.RO.Res.HH.Thermal.SH.Geo.CO</t>
  </si>
  <si>
    <t>FEC_per_sqm.kWh.RO.Res.HH.Thermal.SH.Geo.CO.LPG.LPG</t>
  </si>
  <si>
    <t>FEC_per_sqm.kWh.RO.Res.HH.Thermal.SH.Geo.CO.Elc.Elec</t>
  </si>
  <si>
    <t>FEC_per_sqm.kWh.RO.Res.HH.Thermal.SH.DistrHeat</t>
  </si>
  <si>
    <t>FEC_per_sqm.kWh.RO.Res.HH.Thermal.SH.DistrHeat.SH</t>
  </si>
  <si>
    <t>FEC_per_sqm.kWh.RO.Res.HH.Thermal.SH.DistrHeat.SH.Steam_Distr</t>
  </si>
  <si>
    <t>FEC_per_sqm.kWh.RO.Res.HH.Thermal.SH.DistrHeat.SH.Elec</t>
  </si>
  <si>
    <t>FEC_per_sqm.kWh.RO.Res.HH.Thermal.SH.DistrHeat.SC</t>
  </si>
  <si>
    <t>FEC_per_sqm.kWh.RO.Res.HH.Thermal.SH.DistrHeat.SC.AC.Elec</t>
  </si>
  <si>
    <t>FEC_per_sqm.kWh.RO.Res.HH.Thermal.SH.DistrHeat.WH</t>
  </si>
  <si>
    <t>FEC_per_sqm.kWh.RO.Res.HH.Thermal.SH.DistrHeat.WH.DistrHeat.NoSolar.Steam_Distr</t>
  </si>
  <si>
    <t>FEC_per_sqm.kWh.RO.Res.HH.Thermal.SH.DistrHeat.WH.DistrHeat.Solar</t>
  </si>
  <si>
    <t>FEC_per_sqm.kWh.RO.Res.HH.Thermal.SH.DistrHeat.WH.DistrHeat.Solar.Steam_Distr</t>
  </si>
  <si>
    <t>FEC_per_sqm.kWh.RO.Res.HH.Thermal.SH.DistrHeat.WH.DistrHeat.Solar.Solar</t>
  </si>
  <si>
    <t>FEC_per_sqm.kWh.RO.Res.HH.Thermal.SH.DistrHeat.WH.Elc.NoSolar.Elec</t>
  </si>
  <si>
    <t>FEC_per_sqm.kWh.RO.Res.HH.Thermal.SH.DistrHeat.WH.Elc.Solar</t>
  </si>
  <si>
    <t>FEC_per_sqm.kWh.RO.Res.HH.Thermal.SH.DistrHeat.WH.Elc.Solar.Elec</t>
  </si>
  <si>
    <t>FEC_per_sqm.kWh.RO.Res.HH.Thermal.SH.DistrHeat.WH.Elc.Solar.Solar</t>
  </si>
  <si>
    <t>FEC_per_sqm.kWh.RO.Res.HH.Thermal.SH.DistrHeat.CO</t>
  </si>
  <si>
    <t>FEC_per_sqm.kWh.RO.Res.HH.Thermal.SH.DistrHeat.CO.LPG.LPG</t>
  </si>
  <si>
    <t>FEC_per_sqm.kWh.RO.Res.HH.Thermal.SH.DistrHeat.CO.Elc.Elec</t>
  </si>
  <si>
    <t>FEC_per_sqm.kWh.RO.Res.HH.Thermal.SH.AdvElc</t>
  </si>
  <si>
    <t>FEC_per_sqm.kWh.RO.Res.HH.Thermal.SH.AdvElc.SH</t>
  </si>
  <si>
    <t>FEC_per_sqm.kWh.RO.Res.HH.Thermal.SH.AdvElc.SH.Elec</t>
  </si>
  <si>
    <t>FEC_per_sqm.kWh.RO.Res.HH.Thermal.SH.AdvElc.SC</t>
  </si>
  <si>
    <t>FEC_per_sqm.kWh.RO.Res.HH.Thermal.SH.AdvElc.SC.AC.Elec</t>
  </si>
  <si>
    <t>FEC_per_sqm.kWh.RO.Res.HH.Thermal.SH.AdvElc.WH</t>
  </si>
  <si>
    <t>FEC_per_sqm.kWh.RO.Res.HH.Thermal.SH.AdvElc.WH.LPG.NoSolar.LPG</t>
  </si>
  <si>
    <t>FEC_per_sqm.kWh.RO.Res.HH.Thermal.SH.AdvElc.WH.LPG.Solar</t>
  </si>
  <si>
    <t>FEC_per_sqm.kWh.RO.Res.HH.Thermal.SH.AdvElc.WH.LPG.Solar.LPG</t>
  </si>
  <si>
    <t>FEC_per_sqm.kWh.RO.Res.HH.Thermal.SH.AdvElc.WH.LPG.Solar.Solar</t>
  </si>
  <si>
    <t>FEC_per_sqm.kWh.RO.Res.HH.Thermal.SH.AdvElc.WH.Elc.NoSolar.Elec</t>
  </si>
  <si>
    <t>FEC_per_sqm.kWh.RO.Res.HH.Thermal.SH.AdvElc.WH.Elc.Solar</t>
  </si>
  <si>
    <t>FEC_per_sqm.kWh.RO.Res.HH.Thermal.SH.AdvElc.WH.Elc.Solar.Elec</t>
  </si>
  <si>
    <t>FEC_per_sqm.kWh.RO.Res.HH.Thermal.SH.AdvElc.WH.Elc.Solar.Solar</t>
  </si>
  <si>
    <t>FEC_per_sqm.kWh.RO.Res.HH.Thermal.SH.AdvElc.CO</t>
  </si>
  <si>
    <t>FEC_per_sqm.kWh.RO.Res.HH.Thermal.SH.AdvElc.CO.LPG.LPG</t>
  </si>
  <si>
    <t>FEC_per_sqm.kWh.RO.Res.HH.Thermal.SH.AdvElc.CO.Elc.Elec</t>
  </si>
  <si>
    <t>FEC_per_sqm.kWh.RO.Res.HH.Thermal.SH.ConvElc</t>
  </si>
  <si>
    <t>FEC_per_sqm.kWh.RO.Res.HH.Thermal.SH.ConvElc.SH</t>
  </si>
  <si>
    <t>FEC_per_sqm.kWh.RO.Res.HH.Thermal.SH.ConvElc.SH.Elec</t>
  </si>
  <si>
    <t>FEC_per_sqm.kWh.RO.Res.HH.Thermal.SH.ConvElc.SC</t>
  </si>
  <si>
    <t>FEC_per_sqm.kWh.RO.Res.HH.Thermal.SH.ConvElc.SC.AC.Elec</t>
  </si>
  <si>
    <t>FEC_per_sqm.kWh.RO.Res.HH.Thermal.SH.ConvElc.WH</t>
  </si>
  <si>
    <t>FEC_per_sqm.kWh.RO.Res.HH.Thermal.SH.ConvElc.WH.LPG.NoSolar.LPG</t>
  </si>
  <si>
    <t>FEC_per_sqm.kWh.RO.Res.HH.Thermal.SH.ConvElc.WH.LPG.Solar</t>
  </si>
  <si>
    <t>FEC_per_sqm.kWh.RO.Res.HH.Thermal.SH.ConvElc.WH.LPG.Solar.LPG</t>
  </si>
  <si>
    <t>FEC_per_sqm.kWh.RO.Res.HH.Thermal.SH.ConvElc.WH.LPG.Solar.Solar</t>
  </si>
  <si>
    <t>FEC_per_sqm.kWh.RO.Res.HH.Thermal.SH.ConvElc.WH.Elc.NoSolar.Elec</t>
  </si>
  <si>
    <t>FEC_per_sqm.kWh.RO.Res.HH.Thermal.SH.ConvElc.WH.Elc.Solar</t>
  </si>
  <si>
    <t>FEC_per_sqm.kWh.RO.Res.HH.Thermal.SH.ConvElc.WH.Elc.Solar.Elec</t>
  </si>
  <si>
    <t>FEC_per_sqm.kWh.RO.Res.HH.Thermal.SH.ConvElc.WH.Elc.Solar.Solar</t>
  </si>
  <si>
    <t>FEC_per_sqm.kWh.RO.Res.HH.Thermal.SH.ConvElc.CO</t>
  </si>
  <si>
    <t>FEC_per_sqm.kWh.RO.Res.HH.Thermal.SH.ConvElc.CO.LPG.LPG</t>
  </si>
  <si>
    <t>FEC_per_sqm.kWh.RO.Res.HH.Thermal.SH.ConvElc.CO.Elc.Elec</t>
  </si>
  <si>
    <t>RO - Thermal energy service per surface area (detailed structure)</t>
  </si>
  <si>
    <t>TES_per_sqm.kWh.RO.Res.HH.Thermal.SH.Solids</t>
  </si>
  <si>
    <t>TES_per_sqm.kWh.RO.Res.HH.Thermal.SH.Solids.SH</t>
  </si>
  <si>
    <t>TES_per_sqm.kWh.RO.Res.HH.Thermal.SH.Solids.SH.Solids</t>
  </si>
  <si>
    <t>TES_per_sqm.kWh.RO.Res.HH.Thermal.SH.Solids.SH.Elec</t>
  </si>
  <si>
    <t>TES_per_sqm.kWh.RO.Res.HH.Thermal.SH.Solids.SC</t>
  </si>
  <si>
    <t>TES_per_sqm.kWh.RO.Res.HH.Thermal.SH.Solids.SC.AC.Elec</t>
  </si>
  <si>
    <t>TES_per_sqm.kWh.RO.Res.HH.Thermal.SH.Solids.WH</t>
  </si>
  <si>
    <t>TES_per_sqm.kWh.RO.Res.HH.Thermal.SH.Solids.WH.Solids.NoSolar.Solids</t>
  </si>
  <si>
    <t>TES_per_sqm.kWh.RO.Res.HH.Thermal.SH.Solids.WH.LPG.NoSolar.LPG</t>
  </si>
  <si>
    <t>TES_per_sqm.kWh.RO.Res.HH.Thermal.SH.Solids.WH.LPG.Solar</t>
  </si>
  <si>
    <t>TES_per_sqm.kWh.RO.Res.HH.Thermal.SH.Solids.WH.LPG.Solar.LPG</t>
  </si>
  <si>
    <t>TES_per_sqm.kWh.RO.Res.HH.Thermal.SH.Solids.WH.LPG.Solar.Solar</t>
  </si>
  <si>
    <t>TES_per_sqm.kWh.RO.Res.HH.Thermal.SH.Solids.WH.Elc.NoSolar.Elec</t>
  </si>
  <si>
    <t>TES_per_sqm.kWh.RO.Res.HH.Thermal.SH.Solids.WH.Elc.Solar</t>
  </si>
  <si>
    <t>TES_per_sqm.kWh.RO.Res.HH.Thermal.SH.Solids.WH.Elc.Solar.Elec</t>
  </si>
  <si>
    <t>TES_per_sqm.kWh.RO.Res.HH.Thermal.SH.Solids.WH.Elc.Solar.Solar</t>
  </si>
  <si>
    <t>TES_per_sqm.kWh.RO.Res.HH.Thermal.SH.Solids.CO</t>
  </si>
  <si>
    <t>TES_per_sqm.kWh.RO.Res.HH.Thermal.SH.Solids.CO.Solids.Solids</t>
  </si>
  <si>
    <t>TES_per_sqm.kWh.RO.Res.HH.Thermal.SH.Solids.CO.LPG.LPG</t>
  </si>
  <si>
    <t>TES_per_sqm.kWh.RO.Res.HH.Thermal.SH.Solids.CO.Elc.Elec</t>
  </si>
  <si>
    <t>TES_per_sqm.kWh.RO.Res.HH.Thermal.SH.LPG</t>
  </si>
  <si>
    <t>TES_per_sqm.kWh.RO.Res.HH.Thermal.SH.LPG.SH</t>
  </si>
  <si>
    <t>TES_per_sqm.kWh.RO.Res.HH.Thermal.SH.LPG.SH.LPG</t>
  </si>
  <si>
    <t>TES_per_sqm.kWh.RO.Res.HH.Thermal.SH.LPG.SH.Elec</t>
  </si>
  <si>
    <t>TES_per_sqm.kWh.RO.Res.HH.Thermal.SH.LPG.SC</t>
  </si>
  <si>
    <t>TES_per_sqm.kWh.RO.Res.HH.Thermal.SH.LPG.SC.AC.Elec</t>
  </si>
  <si>
    <t>TES_per_sqm.kWh.RO.Res.HH.Thermal.SH.LPG.WH</t>
  </si>
  <si>
    <t>TES_per_sqm.kWh.RO.Res.HH.Thermal.SH.LPG.WH.LPG.NoSolar.LPG</t>
  </si>
  <si>
    <t>TES_per_sqm.kWh.RO.Res.HH.Thermal.SH.LPG.WH.LPG.Solar</t>
  </si>
  <si>
    <t>TES_per_sqm.kWh.RO.Res.HH.Thermal.SH.LPG.WH.LPG.Solar.LPG</t>
  </si>
  <si>
    <t>TES_per_sqm.kWh.RO.Res.HH.Thermal.SH.LPG.WH.LPG.Solar.Solar</t>
  </si>
  <si>
    <t>TES_per_sqm.kWh.RO.Res.HH.Thermal.SH.LPG.WH.Elc.NoSolar.Elec</t>
  </si>
  <si>
    <t>TES_per_sqm.kWh.RO.Res.HH.Thermal.SH.LPG.WH.Elc.Solar</t>
  </si>
  <si>
    <t>TES_per_sqm.kWh.RO.Res.HH.Thermal.SH.LPG.WH.Elc.Solar.Elec</t>
  </si>
  <si>
    <t>TES_per_sqm.kWh.RO.Res.HH.Thermal.SH.LPG.WH.Elc.Solar.Solar</t>
  </si>
  <si>
    <t>TES_per_sqm.kWh.RO.Res.HH.Thermal.SH.LPG.CO</t>
  </si>
  <si>
    <t>TES_per_sqm.kWh.RO.Res.HH.Thermal.SH.LPG.CO.LPG.LPG</t>
  </si>
  <si>
    <t>TES_per_sqm.kWh.RO.Res.HH.Thermal.SH.LPG.CO.Elc.Elec</t>
  </si>
  <si>
    <t>TES_per_sqm.kWh.RO.Res.HH.Thermal.SH.Oil</t>
  </si>
  <si>
    <t>TES_per_sqm.kWh.RO.Res.HH.Thermal.SH.Oil.SH</t>
  </si>
  <si>
    <t>TES_per_sqm.kWh.RO.Res.HH.Thermal.SH.Oil.SH.Oil</t>
  </si>
  <si>
    <t>TES_per_sqm.kWh.RO.Res.HH.Thermal.SH.Oil.SH.Elec</t>
  </si>
  <si>
    <t>TES_per_sqm.kWh.RO.Res.HH.Thermal.SH.Oil.SC</t>
  </si>
  <si>
    <t>TES_per_sqm.kWh.RO.Res.HH.Thermal.SH.Oil.SC.AC.Elec</t>
  </si>
  <si>
    <t>TES_per_sqm.kWh.RO.Res.HH.Thermal.SH.Oil.WH</t>
  </si>
  <si>
    <t>TES_per_sqm.kWh.RO.Res.HH.Thermal.SH.Oil.WH.Oil.NoSolar.Oil</t>
  </si>
  <si>
    <t>TES_per_sqm.kWh.RO.Res.HH.Thermal.SH.Oil.WH.Oil.Solar</t>
  </si>
  <si>
    <t>TES_per_sqm.kWh.RO.Res.HH.Thermal.SH.Oil.WH.Oil.Solar.Oil</t>
  </si>
  <si>
    <t>TES_per_sqm.kWh.RO.Res.HH.Thermal.SH.Oil.WH.Oil.Solar.Solar</t>
  </si>
  <si>
    <t>TES_per_sqm.kWh.RO.Res.HH.Thermal.SH.Oil.WH.Elc.NoSolar.Elec</t>
  </si>
  <si>
    <t>TES_per_sqm.kWh.RO.Res.HH.Thermal.SH.Oil.WH.Elc.Solar</t>
  </si>
  <si>
    <t>TES_per_sqm.kWh.RO.Res.HH.Thermal.SH.Oil.WH.Elc.Solar.Elec</t>
  </si>
  <si>
    <t>TES_per_sqm.kWh.RO.Res.HH.Thermal.SH.Oil.WH.Elc.Solar.Solar</t>
  </si>
  <si>
    <t>TES_per_sqm.kWh.RO.Res.HH.Thermal.SH.Oil.CO</t>
  </si>
  <si>
    <t>TES_per_sqm.kWh.RO.Res.HH.Thermal.SH.Oil.CO.LPG.LPG</t>
  </si>
  <si>
    <t>TES_per_sqm.kWh.RO.Res.HH.Thermal.SH.Oil.CO.Elc.Elec</t>
  </si>
  <si>
    <t>TES_per_sqm.kWh.RO.Res.HH.Thermal.SH.Gas</t>
  </si>
  <si>
    <t>TES_per_sqm.kWh.RO.Res.HH.Thermal.SH.Gas.SH</t>
  </si>
  <si>
    <t>TES_per_sqm.kWh.RO.Res.HH.Thermal.SH.Gas.SH.Gas</t>
  </si>
  <si>
    <t>TES_per_sqm.kWh.RO.Res.HH.Thermal.SH.Gas.SH.Elec</t>
  </si>
  <si>
    <t>TES_per_sqm.kWh.RO.Res.HH.Thermal.SH.Gas.SC</t>
  </si>
  <si>
    <t>TES_per_sqm.kWh.RO.Res.HH.Thermal.SH.Gas.SC.AC.Elec</t>
  </si>
  <si>
    <t>TES_per_sqm.kWh.RO.Res.HH.Thermal.SH.Gas.WH</t>
  </si>
  <si>
    <t>TES_per_sqm.kWh.RO.Res.HH.Thermal.SH.Gas.WH.Gas.NoSolar.Gas</t>
  </si>
  <si>
    <t>TES_per_sqm.kWh.RO.Res.HH.Thermal.SH.Gas.WH.Gas.Solar</t>
  </si>
  <si>
    <t>TES_per_sqm.kWh.RO.Res.HH.Thermal.SH.Gas.WH.Gas.Solar.Gas</t>
  </si>
  <si>
    <t>TES_per_sqm.kWh.RO.Res.HH.Thermal.SH.Gas.WH.Gas.Solar.Solar</t>
  </si>
  <si>
    <t>TES_per_sqm.kWh.RO.Res.HH.Thermal.SH.Gas.WH.Elc.NoSolar.Elec</t>
  </si>
  <si>
    <t>TES_per_sqm.kWh.RO.Res.HH.Thermal.SH.Gas.WH.Elc.Solar</t>
  </si>
  <si>
    <t>TES_per_sqm.kWh.RO.Res.HH.Thermal.SH.Gas.WH.Elc.Solar.Elec</t>
  </si>
  <si>
    <t>TES_per_sqm.kWh.RO.Res.HH.Thermal.SH.Gas.WH.Elc.Solar.Solar</t>
  </si>
  <si>
    <t>TES_per_sqm.kWh.RO.Res.HH.Thermal.SH.Gas.CO</t>
  </si>
  <si>
    <t>TES_per_sqm.kWh.RO.Res.HH.Thermal.SH.Gas.CO.Gas.Gas</t>
  </si>
  <si>
    <t>TES_per_sqm.kWh.RO.Res.HH.Thermal.SH.Gas.CO.Elc.Elec</t>
  </si>
  <si>
    <t>TES_per_sqm.kWh.RO.Res.HH.Thermal.SH.Biomass</t>
  </si>
  <si>
    <t>TES_per_sqm.kWh.RO.Res.HH.Thermal.SH.Biomass.SH</t>
  </si>
  <si>
    <t>TES_per_sqm.kWh.RO.Res.HH.Thermal.SH.Biomass.SH.Biomass</t>
  </si>
  <si>
    <t>TES_per_sqm.kWh.RO.Res.HH.Thermal.SH.Biomass.SH.Elec</t>
  </si>
  <si>
    <t>TES_per_sqm.kWh.RO.Res.HH.Thermal.SH.Biomass.SC</t>
  </si>
  <si>
    <t>TES_per_sqm.kWh.RO.Res.HH.Thermal.SH.Biomass.SC.AC.Elec</t>
  </si>
  <si>
    <t>TES_per_sqm.kWh.RO.Res.HH.Thermal.SH.Biomass.WH</t>
  </si>
  <si>
    <t>TES_per_sqm.kWh.RO.Res.HH.Thermal.SH.Biomass.WH.Biomass.NoSolar.Biomass</t>
  </si>
  <si>
    <t>TES_per_sqm.kWh.RO.Res.HH.Thermal.SH.Biomass.WH.Biomass.Solar</t>
  </si>
  <si>
    <t>TES_per_sqm.kWh.RO.Res.HH.Thermal.SH.Biomass.WH.Biomass.Solar.Biomass</t>
  </si>
  <si>
    <t>TES_per_sqm.kWh.RO.Res.HH.Thermal.SH.Biomass.WH.Biomass.Solar.Solar</t>
  </si>
  <si>
    <t>TES_per_sqm.kWh.RO.Res.HH.Thermal.SH.Biomass.WH.LPG.NoSolar.LPG</t>
  </si>
  <si>
    <t>TES_per_sqm.kWh.RO.Res.HH.Thermal.SH.Biomass.WH.LPG.Solar</t>
  </si>
  <si>
    <t>TES_per_sqm.kWh.RO.Res.HH.Thermal.SH.Biomass.WH.LPG.Solar.LPG</t>
  </si>
  <si>
    <t>TES_per_sqm.kWh.RO.Res.HH.Thermal.SH.Biomass.WH.LPG.Solar.Solar</t>
  </si>
  <si>
    <t>TES_per_sqm.kWh.RO.Res.HH.Thermal.SH.Biomass.WH.Elc.NoSolar.Elec</t>
  </si>
  <si>
    <t>TES_per_sqm.kWh.RO.Res.HH.Thermal.SH.Biomass.WH.Elc.Solar</t>
  </si>
  <si>
    <t>TES_per_sqm.kWh.RO.Res.HH.Thermal.SH.Biomass.WH.Elc.Solar.Elec</t>
  </si>
  <si>
    <t>TES_per_sqm.kWh.RO.Res.HH.Thermal.SH.Biomass.WH.Elc.Solar.Solar</t>
  </si>
  <si>
    <t>TES_per_sqm.kWh.RO.Res.HH.Thermal.SH.Biomass.CO</t>
  </si>
  <si>
    <t>TES_per_sqm.kWh.RO.Res.HH.Thermal.SH.Biomass.CO.Biomass.Biomass</t>
  </si>
  <si>
    <t>TES_per_sqm.kWh.RO.Res.HH.Thermal.SH.Biomass.CO.LPG.LPG</t>
  </si>
  <si>
    <t>TES_per_sqm.kWh.RO.Res.HH.Thermal.SH.Biomass.CO.Elc.Elec</t>
  </si>
  <si>
    <t>TES_per_sqm.kWh.RO.Res.HH.Thermal.SH.Geo</t>
  </si>
  <si>
    <t>TES_per_sqm.kWh.RO.Res.HH.Thermal.SH.Geo.SH</t>
  </si>
  <si>
    <t>TES_per_sqm.kWh.RO.Res.HH.Thermal.SH.Geo.SH.Geo</t>
  </si>
  <si>
    <t>TES_per_sqm.kWh.RO.Res.HH.Thermal.SH.Geo.SH.Elec</t>
  </si>
  <si>
    <t>TES_per_sqm.kWh.RO.Res.HH.Thermal.SH.Geo.SC</t>
  </si>
  <si>
    <t>TES_per_sqm.kWh.RO.Res.HH.Thermal.SH.Geo.SC.AC.Elec</t>
  </si>
  <si>
    <t>TES_per_sqm.kWh.RO.Res.HH.Thermal.SH.Geo.WH</t>
  </si>
  <si>
    <t>TES_per_sqm.kWh.RO.Res.HH.Thermal.SH.Geo.WH.Geo.NoSolar.Geo</t>
  </si>
  <si>
    <t>TES_per_sqm.kWh.RO.Res.HH.Thermal.SH.Geo.WH.Geo.Solar</t>
  </si>
  <si>
    <t>TES_per_sqm.kWh.RO.Res.HH.Thermal.SH.Geo.WH.Geo.Solar.Geo</t>
  </si>
  <si>
    <t>TES_per_sqm.kWh.RO.Res.HH.Thermal.SH.Geo.WH.Geo.Solar.Solar</t>
  </si>
  <si>
    <t>TES_per_sqm.kWh.RO.Res.HH.Thermal.SH.Geo.WH.Elc.NoSolar.Elec</t>
  </si>
  <si>
    <t>TES_per_sqm.kWh.RO.Res.HH.Thermal.SH.Geo.WH.Elc.Solar</t>
  </si>
  <si>
    <t>TES_per_sqm.kWh.RO.Res.HH.Thermal.SH.Geo.WH.Elc.Solar.Elec</t>
  </si>
  <si>
    <t>TES_per_sqm.kWh.RO.Res.HH.Thermal.SH.Geo.WH.Elc.Solar.Solar</t>
  </si>
  <si>
    <t>TES_per_sqm.kWh.RO.Res.HH.Thermal.SH.Geo.CO</t>
  </si>
  <si>
    <t>TES_per_sqm.kWh.RO.Res.HH.Thermal.SH.Geo.CO.LPG.LPG</t>
  </si>
  <si>
    <t>TES_per_sqm.kWh.RO.Res.HH.Thermal.SH.Geo.CO.Elc.Elec</t>
  </si>
  <si>
    <t>TES_per_sqm.kWh.RO.Res.HH.Thermal.SH.DistrHeat</t>
  </si>
  <si>
    <t>TES_per_sqm.kWh.RO.Res.HH.Thermal.SH.DistrHeat.SH</t>
  </si>
  <si>
    <t>TES_per_sqm.kWh.RO.Res.HH.Thermal.SH.DistrHeat.SH.Steam_Distr</t>
  </si>
  <si>
    <t>TES_per_sqm.kWh.RO.Res.HH.Thermal.SH.DistrHeat.SH.Elec</t>
  </si>
  <si>
    <t>TES_per_sqm.kWh.RO.Res.HH.Thermal.SH.DistrHeat.SC</t>
  </si>
  <si>
    <t>TES_per_sqm.kWh.RO.Res.HH.Thermal.SH.DistrHeat.SC.AC.Elec</t>
  </si>
  <si>
    <t>TES_per_sqm.kWh.RO.Res.HH.Thermal.SH.DistrHeat.WH</t>
  </si>
  <si>
    <t>TES_per_sqm.kWh.RO.Res.HH.Thermal.SH.DistrHeat.WH.DistrHeat.NoSolar.Steam_Distr</t>
  </si>
  <si>
    <t>TES_per_sqm.kWh.RO.Res.HH.Thermal.SH.DistrHeat.WH.DistrHeat.Solar</t>
  </si>
  <si>
    <t>TES_per_sqm.kWh.RO.Res.HH.Thermal.SH.DistrHeat.WH.DistrHeat.Solar.Steam_Distr</t>
  </si>
  <si>
    <t>TES_per_sqm.kWh.RO.Res.HH.Thermal.SH.DistrHeat.WH.DistrHeat.Solar.Solar</t>
  </si>
  <si>
    <t>TES_per_sqm.kWh.RO.Res.HH.Thermal.SH.DistrHeat.WH.Elc.NoSolar.Elec</t>
  </si>
  <si>
    <t>TES_per_sqm.kWh.RO.Res.HH.Thermal.SH.DistrHeat.WH.Elc.Solar</t>
  </si>
  <si>
    <t>TES_per_sqm.kWh.RO.Res.HH.Thermal.SH.DistrHeat.WH.Elc.Solar.Elec</t>
  </si>
  <si>
    <t>TES_per_sqm.kWh.RO.Res.HH.Thermal.SH.DistrHeat.WH.Elc.Solar.Solar</t>
  </si>
  <si>
    <t>TES_per_sqm.kWh.RO.Res.HH.Thermal.SH.DistrHeat.CO</t>
  </si>
  <si>
    <t>TES_per_sqm.kWh.RO.Res.HH.Thermal.SH.DistrHeat.CO.LPG.LPG</t>
  </si>
  <si>
    <t>TES_per_sqm.kWh.RO.Res.HH.Thermal.SH.DistrHeat.CO.Elc.Elec</t>
  </si>
  <si>
    <t>TES_per_sqm.kWh.RO.Res.HH.Thermal.SH.AdvElc</t>
  </si>
  <si>
    <t>TES_per_sqm.kWh.RO.Res.HH.Thermal.SH.AdvElc.SH</t>
  </si>
  <si>
    <t>TES_per_sqm.kWh.RO.Res.HH.Thermal.SH.AdvElc.SH.Elec</t>
  </si>
  <si>
    <t>TES_per_sqm.kWh.RO.Res.HH.Thermal.SH.AdvElc.SC</t>
  </si>
  <si>
    <t>TES_per_sqm.kWh.RO.Res.HH.Thermal.SH.AdvElc.SC.AC.Elec</t>
  </si>
  <si>
    <t>TES_per_sqm.kWh.RO.Res.HH.Thermal.SH.AdvElc.WH</t>
  </si>
  <si>
    <t>TES_per_sqm.kWh.RO.Res.HH.Thermal.SH.AdvElc.WH.LPG.NoSolar.LPG</t>
  </si>
  <si>
    <t>TES_per_sqm.kWh.RO.Res.HH.Thermal.SH.AdvElc.WH.LPG.Solar</t>
  </si>
  <si>
    <t>TES_per_sqm.kWh.RO.Res.HH.Thermal.SH.AdvElc.WH.LPG.Solar.LPG</t>
  </si>
  <si>
    <t>TES_per_sqm.kWh.RO.Res.HH.Thermal.SH.AdvElc.WH.LPG.Solar.Solar</t>
  </si>
  <si>
    <t>TES_per_sqm.kWh.RO.Res.HH.Thermal.SH.AdvElc.WH.Elc.NoSolar.Elec</t>
  </si>
  <si>
    <t>TES_per_sqm.kWh.RO.Res.HH.Thermal.SH.AdvElc.WH.Elc.Solar</t>
  </si>
  <si>
    <t>TES_per_sqm.kWh.RO.Res.HH.Thermal.SH.AdvElc.WH.Elc.Solar.Elec</t>
  </si>
  <si>
    <t>TES_per_sqm.kWh.RO.Res.HH.Thermal.SH.AdvElc.WH.Elc.Solar.Solar</t>
  </si>
  <si>
    <t>TES_per_sqm.kWh.RO.Res.HH.Thermal.SH.AdvElc.CO</t>
  </si>
  <si>
    <t>TES_per_sqm.kWh.RO.Res.HH.Thermal.SH.AdvElc.CO.LPG.LPG</t>
  </si>
  <si>
    <t>TES_per_sqm.kWh.RO.Res.HH.Thermal.SH.AdvElc.CO.Elc.Elec</t>
  </si>
  <si>
    <t>TES_per_sqm.kWh.RO.Res.HH.Thermal.SH.ConvElc</t>
  </si>
  <si>
    <t>TES_per_sqm.kWh.RO.Res.HH.Thermal.SH.ConvElc.SH</t>
  </si>
  <si>
    <t>TES_per_sqm.kWh.RO.Res.HH.Thermal.SH.ConvElc.SH.Elec</t>
  </si>
  <si>
    <t>TES_per_sqm.kWh.RO.Res.HH.Thermal.SH.ConvElc.SC</t>
  </si>
  <si>
    <t>TES_per_sqm.kWh.RO.Res.HH.Thermal.SH.ConvElc.SC.AC.Elec</t>
  </si>
  <si>
    <t>TES_per_sqm.kWh.RO.Res.HH.Thermal.SH.ConvElc.WH</t>
  </si>
  <si>
    <t>TES_per_sqm.kWh.RO.Res.HH.Thermal.SH.ConvElc.WH.LPG.NoSolar.LPG</t>
  </si>
  <si>
    <t>TES_per_sqm.kWh.RO.Res.HH.Thermal.SH.ConvElc.WH.LPG.Solar</t>
  </si>
  <si>
    <t>TES_per_sqm.kWh.RO.Res.HH.Thermal.SH.ConvElc.WH.LPG.Solar.LPG</t>
  </si>
  <si>
    <t>TES_per_sqm.kWh.RO.Res.HH.Thermal.SH.ConvElc.WH.LPG.Solar.Solar</t>
  </si>
  <si>
    <t>TES_per_sqm.kWh.RO.Res.HH.Thermal.SH.ConvElc.WH.Elc.NoSolar.Elec</t>
  </si>
  <si>
    <t>TES_per_sqm.kWh.RO.Res.HH.Thermal.SH.ConvElc.WH.Elc.Solar</t>
  </si>
  <si>
    <t>TES_per_sqm.kWh.RO.Res.HH.Thermal.SH.ConvElc.WH.Elc.Solar.Elec</t>
  </si>
  <si>
    <t>TES_per_sqm.kWh.RO.Res.HH.Thermal.SH.ConvElc.WH.Elc.Solar.Solar</t>
  </si>
  <si>
    <t>TES_per_sqm.kWh.RO.Res.HH.Thermal.SH.ConvElc.CO</t>
  </si>
  <si>
    <t>TES_per_sqm.kWh.RO.Res.HH.Thermal.SH.ConvElc.CO.LPG.LPG</t>
  </si>
  <si>
    <t>TES_per_sqm.kWh.RO.Res.HH.Thermal.SH.ConvElc.CO.Elc.Elec</t>
  </si>
  <si>
    <t>RO - CO2 emissions per surface area (detailed structure)</t>
  </si>
  <si>
    <t>EMI_per_sqm.kgCO2.RO.Res.HH.Thermal.SH.Solids</t>
  </si>
  <si>
    <t>EMI_per_sqm.kgCO2.RO.Res.HH.Thermal.SH.Solids.SH</t>
  </si>
  <si>
    <t>EMI_per_sqm.kgCO2.RO.Res.HH.Thermal.SH.Solids.SH.Solids</t>
  </si>
  <si>
    <t>EMI_per_sqm.kgCO2.RO.Res.HH.Thermal.SH.Solids.SH.Elec</t>
  </si>
  <si>
    <t>EMI_per_sqm.kgCO2.RO.Res.HH.Thermal.SH.Solids.SC</t>
  </si>
  <si>
    <t>EMI_per_sqm.kgCO2.RO.Res.HH.Thermal.SH.Solids.SC.AC.Elec</t>
  </si>
  <si>
    <t>EMI_per_sqm.kgCO2.RO.Res.HH.Thermal.SH.Solids.WH</t>
  </si>
  <si>
    <t>EMI_per_sqm.kgCO2.RO.Res.HH.Thermal.SH.Solids.WH.Solids.NoSolar.Solids</t>
  </si>
  <si>
    <t>EMI_per_sqm.kgCO2.RO.Res.HH.Thermal.SH.Solids.WH.LPG.NoSolar.LPG</t>
  </si>
  <si>
    <t>EMI_per_sqm.kgCO2.RO.Res.HH.Thermal.SH.Solids.WH.LPG.Solar</t>
  </si>
  <si>
    <t>EMI_per_sqm.kgCO2.RO.Res.HH.Thermal.SH.Solids.WH.LPG.Solar.LPG</t>
  </si>
  <si>
    <t>EMI_per_sqm.kgCO2.RO.Res.HH.Thermal.SH.Solids.WH.LPG.Solar.Solar</t>
  </si>
  <si>
    <t>EMI_per_sqm.kgCO2.RO.Res.HH.Thermal.SH.Solids.WH.Elc.NoSolar.Elec</t>
  </si>
  <si>
    <t>EMI_per_sqm.kgCO2.RO.Res.HH.Thermal.SH.Solids.WH.Elc.Solar</t>
  </si>
  <si>
    <t>EMI_per_sqm.kgCO2.RO.Res.HH.Thermal.SH.Solids.WH.Elc.Solar.Elec</t>
  </si>
  <si>
    <t>EMI_per_sqm.kgCO2.RO.Res.HH.Thermal.SH.Solids.WH.Elc.Solar.Solar</t>
  </si>
  <si>
    <t>EMI_per_sqm.kgCO2.RO.Res.HH.Thermal.SH.Solids.CO</t>
  </si>
  <si>
    <t>EMI_per_sqm.kgCO2.RO.Res.HH.Thermal.SH.Solids.CO.Solids.Solids</t>
  </si>
  <si>
    <t>EMI_per_sqm.kgCO2.RO.Res.HH.Thermal.SH.Solids.CO.LPG.LPG</t>
  </si>
  <si>
    <t>EMI_per_sqm.kgCO2.RO.Res.HH.Thermal.SH.Solids.CO.Elc.Elec</t>
  </si>
  <si>
    <t>EMI_per_sqm.kgCO2.RO.Res.HH.Thermal.SH.LPG</t>
  </si>
  <si>
    <t>EMI_per_sqm.kgCO2.RO.Res.HH.Thermal.SH.LPG.SH</t>
  </si>
  <si>
    <t>EMI_per_sqm.kgCO2.RO.Res.HH.Thermal.SH.LPG.SH.LPG</t>
  </si>
  <si>
    <t>EMI_per_sqm.kgCO2.RO.Res.HH.Thermal.SH.LPG.SH.Elec</t>
  </si>
  <si>
    <t>EMI_per_sqm.kgCO2.RO.Res.HH.Thermal.SH.LPG.SC</t>
  </si>
  <si>
    <t>EMI_per_sqm.kgCO2.RO.Res.HH.Thermal.SH.LPG.SC.AC.Elec</t>
  </si>
  <si>
    <t>EMI_per_sqm.kgCO2.RO.Res.HH.Thermal.SH.LPG.WH</t>
  </si>
  <si>
    <t>EMI_per_sqm.kgCO2.RO.Res.HH.Thermal.SH.LPG.WH.LPG.NoSolar.LPG</t>
  </si>
  <si>
    <t>EMI_per_sqm.kgCO2.RO.Res.HH.Thermal.SH.LPG.WH.LPG.Solar</t>
  </si>
  <si>
    <t>EMI_per_sqm.kgCO2.RO.Res.HH.Thermal.SH.LPG.WH.LPG.Solar.LPG</t>
  </si>
  <si>
    <t>EMI_per_sqm.kgCO2.RO.Res.HH.Thermal.SH.LPG.WH.LPG.Solar.Solar</t>
  </si>
  <si>
    <t>EMI_per_sqm.kgCO2.RO.Res.HH.Thermal.SH.LPG.WH.Elc.NoSolar.Elec</t>
  </si>
  <si>
    <t>EMI_per_sqm.kgCO2.RO.Res.HH.Thermal.SH.LPG.WH.Elc.Solar</t>
  </si>
  <si>
    <t>EMI_per_sqm.kgCO2.RO.Res.HH.Thermal.SH.LPG.WH.Elc.Solar.Elec</t>
  </si>
  <si>
    <t>EMI_per_sqm.kgCO2.RO.Res.HH.Thermal.SH.LPG.WH.Elc.Solar.Solar</t>
  </si>
  <si>
    <t>EMI_per_sqm.kgCO2.RO.Res.HH.Thermal.SH.LPG.CO</t>
  </si>
  <si>
    <t>EMI_per_sqm.kgCO2.RO.Res.HH.Thermal.SH.LPG.CO.LPG.LPG</t>
  </si>
  <si>
    <t>EMI_per_sqm.kgCO2.RO.Res.HH.Thermal.SH.LPG.CO.Elc.Elec</t>
  </si>
  <si>
    <t>EMI_per_sqm.kgCO2.RO.Res.HH.Thermal.SH.Oil</t>
  </si>
  <si>
    <t>EMI_per_sqm.kgCO2.RO.Res.HH.Thermal.SH.Oil.SH</t>
  </si>
  <si>
    <t>EMI_per_sqm.kgCO2.RO.Res.HH.Thermal.SH.Oil.SH.Oil</t>
  </si>
  <si>
    <t>EMI_per_sqm.kgCO2.RO.Res.HH.Thermal.SH.Oil.SH.Elec</t>
  </si>
  <si>
    <t>EMI_per_sqm.kgCO2.RO.Res.HH.Thermal.SH.Oil.SC</t>
  </si>
  <si>
    <t>EMI_per_sqm.kgCO2.RO.Res.HH.Thermal.SH.Oil.SC.AC.Elec</t>
  </si>
  <si>
    <t>EMI_per_sqm.kgCO2.RO.Res.HH.Thermal.SH.Oil.WH</t>
  </si>
  <si>
    <t>EMI_per_sqm.kgCO2.RO.Res.HH.Thermal.SH.Oil.WH.Oil.NoSolar.Oil</t>
  </si>
  <si>
    <t>EMI_per_sqm.kgCO2.RO.Res.HH.Thermal.SH.Oil.WH.Oil.Solar</t>
  </si>
  <si>
    <t>EMI_per_sqm.kgCO2.RO.Res.HH.Thermal.SH.Oil.WH.Oil.Solar.Oil</t>
  </si>
  <si>
    <t>EMI_per_sqm.kgCO2.RO.Res.HH.Thermal.SH.Oil.WH.Oil.Solar.Solar</t>
  </si>
  <si>
    <t>EMI_per_sqm.kgCO2.RO.Res.HH.Thermal.SH.Oil.WH.Elc.NoSolar.Elec</t>
  </si>
  <si>
    <t>EMI_per_sqm.kgCO2.RO.Res.HH.Thermal.SH.Oil.WH.Elc.Solar</t>
  </si>
  <si>
    <t>EMI_per_sqm.kgCO2.RO.Res.HH.Thermal.SH.Oil.WH.Elc.Solar.Elec</t>
  </si>
  <si>
    <t>EMI_per_sqm.kgCO2.RO.Res.HH.Thermal.SH.Oil.WH.Elc.Solar.Solar</t>
  </si>
  <si>
    <t>EMI_per_sqm.kgCO2.RO.Res.HH.Thermal.SH.Oil.CO</t>
  </si>
  <si>
    <t>EMI_per_sqm.kgCO2.RO.Res.HH.Thermal.SH.Oil.CO.LPG.LPG</t>
  </si>
  <si>
    <t>EMI_per_sqm.kgCO2.RO.Res.HH.Thermal.SH.Oil.CO.Elc.Elec</t>
  </si>
  <si>
    <t>EMI_per_sqm.kgCO2.RO.Res.HH.Thermal.SH.Gas</t>
  </si>
  <si>
    <t>EMI_per_sqm.kgCO2.RO.Res.HH.Thermal.SH.Gas.SH</t>
  </si>
  <si>
    <t>EMI_per_sqm.kgCO2.RO.Res.HH.Thermal.SH.Gas.SH.Gas</t>
  </si>
  <si>
    <t>EMI_per_sqm.kgCO2.RO.Res.HH.Thermal.SH.Gas.SH.Elec</t>
  </si>
  <si>
    <t>EMI_per_sqm.kgCO2.RO.Res.HH.Thermal.SH.Gas.SC</t>
  </si>
  <si>
    <t>EMI_per_sqm.kgCO2.RO.Res.HH.Thermal.SH.Gas.SC.AC.Elec</t>
  </si>
  <si>
    <t>EMI_per_sqm.kgCO2.RO.Res.HH.Thermal.SH.Gas.WH</t>
  </si>
  <si>
    <t>EMI_per_sqm.kgCO2.RO.Res.HH.Thermal.SH.Gas.WH.Gas.NoSolar.Gas</t>
  </si>
  <si>
    <t>EMI_per_sqm.kgCO2.RO.Res.HH.Thermal.SH.Gas.WH.Gas.Solar</t>
  </si>
  <si>
    <t>EMI_per_sqm.kgCO2.RO.Res.HH.Thermal.SH.Gas.WH.Gas.Solar.Gas</t>
  </si>
  <si>
    <t>EMI_per_sqm.kgCO2.RO.Res.HH.Thermal.SH.Gas.WH.Gas.Solar.Solar</t>
  </si>
  <si>
    <t>EMI_per_sqm.kgCO2.RO.Res.HH.Thermal.SH.Gas.WH.Elc.NoSolar.Elec</t>
  </si>
  <si>
    <t>EMI_per_sqm.kgCO2.RO.Res.HH.Thermal.SH.Gas.WH.Elc.Solar</t>
  </si>
  <si>
    <t>EMI_per_sqm.kgCO2.RO.Res.HH.Thermal.SH.Gas.WH.Elc.Solar.Elec</t>
  </si>
  <si>
    <t>EMI_per_sqm.kgCO2.RO.Res.HH.Thermal.SH.Gas.WH.Elc.Solar.Solar</t>
  </si>
  <si>
    <t>EMI_per_sqm.kgCO2.RO.Res.HH.Thermal.SH.Gas.CO</t>
  </si>
  <si>
    <t>EMI_per_sqm.kgCO2.RO.Res.HH.Thermal.SH.Gas.CO.Gas.Gas</t>
  </si>
  <si>
    <t>EMI_per_sqm.kgCO2.RO.Res.HH.Thermal.SH.Gas.CO.Elc.Elec</t>
  </si>
  <si>
    <t>EMI_per_sqm.kgCO2.RO.Res.HH.Thermal.SH.Biomass</t>
  </si>
  <si>
    <t>EMI_per_sqm.kgCO2.RO.Res.HH.Thermal.SH.Biomass.SH</t>
  </si>
  <si>
    <t>EMI_per_sqm.kgCO2.RO.Res.HH.Thermal.SH.Biomass.SH.Biomass</t>
  </si>
  <si>
    <t>EMI_per_sqm.kgCO2.RO.Res.HH.Thermal.SH.Biomass.SH.Elec</t>
  </si>
  <si>
    <t>EMI_per_sqm.kgCO2.RO.Res.HH.Thermal.SH.Biomass.SC</t>
  </si>
  <si>
    <t>EMI_per_sqm.kgCO2.RO.Res.HH.Thermal.SH.Biomass.SC.AC.Elec</t>
  </si>
  <si>
    <t>EMI_per_sqm.kgCO2.RO.Res.HH.Thermal.SH.Biomass.WH</t>
  </si>
  <si>
    <t>EMI_per_sqm.kgCO2.RO.Res.HH.Thermal.SH.Biomass.WH.Biomass.NoSolar.Biomass</t>
  </si>
  <si>
    <t>EMI_per_sqm.kgCO2.RO.Res.HH.Thermal.SH.Biomass.WH.Biomass.Solar</t>
  </si>
  <si>
    <t>EMI_per_sqm.kgCO2.RO.Res.HH.Thermal.SH.Biomass.WH.Biomass.Solar.Biomass</t>
  </si>
  <si>
    <t>EMI_per_sqm.kgCO2.RO.Res.HH.Thermal.SH.Biomass.WH.Biomass.Solar.Solar</t>
  </si>
  <si>
    <t>EMI_per_sqm.kgCO2.RO.Res.HH.Thermal.SH.Biomass.WH.LPG.NoSolar.LPG</t>
  </si>
  <si>
    <t>EMI_per_sqm.kgCO2.RO.Res.HH.Thermal.SH.Biomass.WH.LPG.Solar</t>
  </si>
  <si>
    <t>EMI_per_sqm.kgCO2.RO.Res.HH.Thermal.SH.Biomass.WH.LPG.Solar.LPG</t>
  </si>
  <si>
    <t>EMI_per_sqm.kgCO2.RO.Res.HH.Thermal.SH.Biomass.WH.LPG.Solar.Solar</t>
  </si>
  <si>
    <t>EMI_per_sqm.kgCO2.RO.Res.HH.Thermal.SH.Biomass.WH.Elc.NoSolar.Elec</t>
  </si>
  <si>
    <t>EMI_per_sqm.kgCO2.RO.Res.HH.Thermal.SH.Biomass.WH.Elc.Solar</t>
  </si>
  <si>
    <t>EMI_per_sqm.kgCO2.RO.Res.HH.Thermal.SH.Biomass.WH.Elc.Solar.Elec</t>
  </si>
  <si>
    <t>EMI_per_sqm.kgCO2.RO.Res.HH.Thermal.SH.Biomass.WH.Elc.Solar.Solar</t>
  </si>
  <si>
    <t>EMI_per_sqm.kgCO2.RO.Res.HH.Thermal.SH.Biomass.CO</t>
  </si>
  <si>
    <t>EMI_per_sqm.kgCO2.RO.Res.HH.Thermal.SH.Biomass.CO.Biomass.Biomass</t>
  </si>
  <si>
    <t>EMI_per_sqm.kgCO2.RO.Res.HH.Thermal.SH.Biomass.CO.LPG.LPG</t>
  </si>
  <si>
    <t>EMI_per_sqm.kgCO2.RO.Res.HH.Thermal.SH.Biomass.CO.Elc.Elec</t>
  </si>
  <si>
    <t>EMI_per_sqm.kgCO2.RO.Res.HH.Thermal.SH.Geo</t>
  </si>
  <si>
    <t>EMI_per_sqm.kgCO2.RO.Res.HH.Thermal.SH.Geo.SH</t>
  </si>
  <si>
    <t>EMI_per_sqm.kgCO2.RO.Res.HH.Thermal.SH.Geo.SH.Geo</t>
  </si>
  <si>
    <t>EMI_per_sqm.kgCO2.RO.Res.HH.Thermal.SH.Geo.SH.Elec</t>
  </si>
  <si>
    <t>EMI_per_sqm.kgCO2.RO.Res.HH.Thermal.SH.Geo.SC</t>
  </si>
  <si>
    <t>EMI_per_sqm.kgCO2.RO.Res.HH.Thermal.SH.Geo.SC.AC.Elec</t>
  </si>
  <si>
    <t>EMI_per_sqm.kgCO2.RO.Res.HH.Thermal.SH.Geo.WH</t>
  </si>
  <si>
    <t>EMI_per_sqm.kgCO2.RO.Res.HH.Thermal.SH.Geo.WH.Geo.NoSolar.Geo</t>
  </si>
  <si>
    <t>EMI_per_sqm.kgCO2.RO.Res.HH.Thermal.SH.Geo.WH.Geo.Solar</t>
  </si>
  <si>
    <t>EMI_per_sqm.kgCO2.RO.Res.HH.Thermal.SH.Geo.WH.Geo.Solar.Geo</t>
  </si>
  <si>
    <t>EMI_per_sqm.kgCO2.RO.Res.HH.Thermal.SH.Geo.WH.Geo.Solar.Solar</t>
  </si>
  <si>
    <t>EMI_per_sqm.kgCO2.RO.Res.HH.Thermal.SH.Geo.WH.Elc.NoSolar.Elec</t>
  </si>
  <si>
    <t>EMI_per_sqm.kgCO2.RO.Res.HH.Thermal.SH.Geo.WH.Elc.Solar</t>
  </si>
  <si>
    <t>EMI_per_sqm.kgCO2.RO.Res.HH.Thermal.SH.Geo.WH.Elc.Solar.Elec</t>
  </si>
  <si>
    <t>EMI_per_sqm.kgCO2.RO.Res.HH.Thermal.SH.Geo.WH.Elc.Solar.Solar</t>
  </si>
  <si>
    <t>EMI_per_sqm.kgCO2.RO.Res.HH.Thermal.SH.Geo.CO</t>
  </si>
  <si>
    <t>EMI_per_sqm.kgCO2.RO.Res.HH.Thermal.SH.Geo.CO.LPG.LPG</t>
  </si>
  <si>
    <t>EMI_per_sqm.kgCO2.RO.Res.HH.Thermal.SH.Geo.CO.Elc.Elec</t>
  </si>
  <si>
    <t>EMI_per_sqm.kgCO2.RO.Res.HH.Thermal.SH.DistrHeat</t>
  </si>
  <si>
    <t>EMI_per_sqm.kgCO2.RO.Res.HH.Thermal.SH.DistrHeat.SH</t>
  </si>
  <si>
    <t>EMI_per_sqm.kgCO2.RO.Res.HH.Thermal.SH.DistrHeat.SH.Steam_Distr</t>
  </si>
  <si>
    <t>EMI_per_sqm.kgCO2.RO.Res.HH.Thermal.SH.DistrHeat.SH.Elec</t>
  </si>
  <si>
    <t>EMI_per_sqm.kgCO2.RO.Res.HH.Thermal.SH.DistrHeat.SC</t>
  </si>
  <si>
    <t>EMI_per_sqm.kgCO2.RO.Res.HH.Thermal.SH.DistrHeat.SC.AC.Elec</t>
  </si>
  <si>
    <t>EMI_per_sqm.kgCO2.RO.Res.HH.Thermal.SH.DistrHeat.WH</t>
  </si>
  <si>
    <t>EMI_per_sqm.kgCO2.RO.Res.HH.Thermal.SH.DistrHeat.WH.DistrHeat.NoSolar.Steam_Distr</t>
  </si>
  <si>
    <t>EMI_per_sqm.kgCO2.RO.Res.HH.Thermal.SH.DistrHeat.WH.DistrHeat.Solar</t>
  </si>
  <si>
    <t>EMI_per_sqm.kgCO2.RO.Res.HH.Thermal.SH.DistrHeat.WH.DistrHeat.Solar.Steam_Distr</t>
  </si>
  <si>
    <t>EMI_per_sqm.kgCO2.RO.Res.HH.Thermal.SH.DistrHeat.WH.DistrHeat.Solar.Solar</t>
  </si>
  <si>
    <t>EMI_per_sqm.kgCO2.RO.Res.HH.Thermal.SH.DistrHeat.WH.Elc.NoSolar.Elec</t>
  </si>
  <si>
    <t>EMI_per_sqm.kgCO2.RO.Res.HH.Thermal.SH.DistrHeat.WH.Elc.Solar</t>
  </si>
  <si>
    <t>EMI_per_sqm.kgCO2.RO.Res.HH.Thermal.SH.DistrHeat.WH.Elc.Solar.Elec</t>
  </si>
  <si>
    <t>EMI_per_sqm.kgCO2.RO.Res.HH.Thermal.SH.DistrHeat.WH.Elc.Solar.Solar</t>
  </si>
  <si>
    <t>EMI_per_sqm.kgCO2.RO.Res.HH.Thermal.SH.DistrHeat.CO</t>
  </si>
  <si>
    <t>EMI_per_sqm.kgCO2.RO.Res.HH.Thermal.SH.DistrHeat.CO.LPG.LPG</t>
  </si>
  <si>
    <t>EMI_per_sqm.kgCO2.RO.Res.HH.Thermal.SH.DistrHeat.CO.Elc.Elec</t>
  </si>
  <si>
    <t>EMI_per_sqm.kgCO2.RO.Res.HH.Thermal.SH.AdvElc</t>
  </si>
  <si>
    <t>EMI_per_sqm.kgCO2.RO.Res.HH.Thermal.SH.AdvElc.SH</t>
  </si>
  <si>
    <t>EMI_per_sqm.kgCO2.RO.Res.HH.Thermal.SH.AdvElc.SH.Elec</t>
  </si>
  <si>
    <t>EMI_per_sqm.kgCO2.RO.Res.HH.Thermal.SH.AdvElc.SC</t>
  </si>
  <si>
    <t>EMI_per_sqm.kgCO2.RO.Res.HH.Thermal.SH.AdvElc.SC.AC.Elec</t>
  </si>
  <si>
    <t>EMI_per_sqm.kgCO2.RO.Res.HH.Thermal.SH.AdvElc.WH</t>
  </si>
  <si>
    <t>EMI_per_sqm.kgCO2.RO.Res.HH.Thermal.SH.AdvElc.WH.LPG.NoSolar.LPG</t>
  </si>
  <si>
    <t>EMI_per_sqm.kgCO2.RO.Res.HH.Thermal.SH.AdvElc.WH.LPG.Solar</t>
  </si>
  <si>
    <t>EMI_per_sqm.kgCO2.RO.Res.HH.Thermal.SH.AdvElc.WH.LPG.Solar.LPG</t>
  </si>
  <si>
    <t>EMI_per_sqm.kgCO2.RO.Res.HH.Thermal.SH.AdvElc.WH.LPG.Solar.Solar</t>
  </si>
  <si>
    <t>EMI_per_sqm.kgCO2.RO.Res.HH.Thermal.SH.AdvElc.WH.Elc.NoSolar.Elec</t>
  </si>
  <si>
    <t>EMI_per_sqm.kgCO2.RO.Res.HH.Thermal.SH.AdvElc.WH.Elc.Solar</t>
  </si>
  <si>
    <t>EMI_per_sqm.kgCO2.RO.Res.HH.Thermal.SH.AdvElc.WH.Elc.Solar.Elec</t>
  </si>
  <si>
    <t>EMI_per_sqm.kgCO2.RO.Res.HH.Thermal.SH.AdvElc.WH.Elc.Solar.Solar</t>
  </si>
  <si>
    <t>EMI_per_sqm.kgCO2.RO.Res.HH.Thermal.SH.AdvElc.CO</t>
  </si>
  <si>
    <t>EMI_per_sqm.kgCO2.RO.Res.HH.Thermal.SH.AdvElc.CO.LPG.LPG</t>
  </si>
  <si>
    <t>EMI_per_sqm.kgCO2.RO.Res.HH.Thermal.SH.AdvElc.CO.Elc.Elec</t>
  </si>
  <si>
    <t>EMI_per_sqm.kgCO2.RO.Res.HH.Thermal.SH.ConvElc</t>
  </si>
  <si>
    <t>EMI_per_sqm.kgCO2.RO.Res.HH.Thermal.SH.ConvElc.SH</t>
  </si>
  <si>
    <t>EMI_per_sqm.kgCO2.RO.Res.HH.Thermal.SH.ConvElc.SH.Elec</t>
  </si>
  <si>
    <t>EMI_per_sqm.kgCO2.RO.Res.HH.Thermal.SH.ConvElc.SC</t>
  </si>
  <si>
    <t>EMI_per_sqm.kgCO2.RO.Res.HH.Thermal.SH.ConvElc.SC.AC.Elec</t>
  </si>
  <si>
    <t>EMI_per_sqm.kgCO2.RO.Res.HH.Thermal.SH.ConvElc.WH</t>
  </si>
  <si>
    <t>EMI_per_sqm.kgCO2.RO.Res.HH.Thermal.SH.ConvElc.WH.LPG.NoSolar.LPG</t>
  </si>
  <si>
    <t>EMI_per_sqm.kgCO2.RO.Res.HH.Thermal.SH.ConvElc.WH.LPG.Solar</t>
  </si>
  <si>
    <t>EMI_per_sqm.kgCO2.RO.Res.HH.Thermal.SH.ConvElc.WH.LPG.Solar.LPG</t>
  </si>
  <si>
    <t>EMI_per_sqm.kgCO2.RO.Res.HH.Thermal.SH.ConvElc.WH.LPG.Solar.Solar</t>
  </si>
  <si>
    <t>EMI_per_sqm.kgCO2.RO.Res.HH.Thermal.SH.ConvElc.WH.Elc.NoSolar.Elec</t>
  </si>
  <si>
    <t>EMI_per_sqm.kgCO2.RO.Res.HH.Thermal.SH.ConvElc.WH.Elc.Solar</t>
  </si>
  <si>
    <t>EMI_per_sqm.kgCO2.RO.Res.HH.Thermal.SH.ConvElc.WH.Elc.Solar.Elec</t>
  </si>
  <si>
    <t>EMI_per_sqm.kgCO2.RO.Res.HH.Thermal.SH.ConvElc.WH.Elc.Solar.Solar</t>
  </si>
  <si>
    <t>EMI_per_sqm.kgCO2.RO.Res.HH.Thermal.SH.ConvElc.CO</t>
  </si>
  <si>
    <t>EMI_per_sqm.kgCO2.RO.Res.HH.Thermal.SH.ConvElc.CO.LPG.LPG</t>
  </si>
  <si>
    <t>EMI_per_sqm.kgCO2.RO.Res.HH.Thermal.SH.ConvElc.CO.Elc.Elec</t>
  </si>
  <si>
    <t>RO - Final energy consumption in new and renovated households (detailed structure)</t>
  </si>
  <si>
    <t>FEC.ktoe.RO.Res.HHnew.Thermal.SH.Solids</t>
  </si>
  <si>
    <t>FEC.ktoe.RO.Res.HHnew.Thermal.SH.Solids.SH</t>
  </si>
  <si>
    <t>FEC.ktoe.RO.Res.HHnew.Thermal.SH.Solids.SH.Solids</t>
  </si>
  <si>
    <t>FEC.ktoe.RO.Res.HHnew.Thermal.SH.Solids.SH.Elec</t>
  </si>
  <si>
    <t>FEC.ktoe.RO.Res.HHnew.Thermal.SH.Solids.SC</t>
  </si>
  <si>
    <t>FEC.ktoe.RO.Res.HHnew.Thermal.SH.Solids.SC.AC.Elec</t>
  </si>
  <si>
    <t>FEC.ktoe.RO.Res.HHnew.Thermal.SH.Solids.WH</t>
  </si>
  <si>
    <t>FEC.ktoe.RO.Res.HHnew.Thermal.SH.Solids.WH.Solids.NoSolar.Solids</t>
  </si>
  <si>
    <t>FEC.ktoe.RO.Res.HHnew.Thermal.SH.Solids.WH.LPG.NoSolar.LPG</t>
  </si>
  <si>
    <t>FEC.ktoe.RO.Res.HHnew.Thermal.SH.Solids.WH.LPG.Solar</t>
  </si>
  <si>
    <t>FEC.ktoe.RO.Res.HHnew.Thermal.SH.Solids.WH.LPG.Solar.LPG</t>
  </si>
  <si>
    <t>FEC.ktoe.RO.Res.HHnew.Thermal.SH.Solids.WH.LPG.Solar.Solar</t>
  </si>
  <si>
    <t>FEC.ktoe.RO.Res.HHnew.Thermal.SH.Solids.WH.Elc.NoSolar.Elec</t>
  </si>
  <si>
    <t>FEC.ktoe.RO.Res.HHnew.Thermal.SH.Solids.WH.Elc.Solar</t>
  </si>
  <si>
    <t>FEC.ktoe.RO.Res.HHnew.Thermal.SH.Solids.WH.Elc.Solar.Elec</t>
  </si>
  <si>
    <t>FEC.ktoe.RO.Res.HHnew.Thermal.SH.Solids.WH.Elc.Solar.Solar</t>
  </si>
  <si>
    <t>FEC.ktoe.RO.Res.HHnew.Thermal.SH.Solids.CO</t>
  </si>
  <si>
    <t>FEC.ktoe.RO.Res.HHnew.Thermal.SH.Solids.CO.Solids.Solids</t>
  </si>
  <si>
    <t>FEC.ktoe.RO.Res.HHnew.Thermal.SH.Solids.CO.LPG.LPG</t>
  </si>
  <si>
    <t>FEC.ktoe.RO.Res.HHnew.Thermal.SH.Solids.CO.Elc.Elec</t>
  </si>
  <si>
    <t>FEC.ktoe.RO.Res.HHnew.Thermal.SH.LPG</t>
  </si>
  <si>
    <t>FEC.ktoe.RO.Res.HHnew.Thermal.SH.LPG.SH</t>
  </si>
  <si>
    <t>FEC.ktoe.RO.Res.HHnew.Thermal.SH.LPG.SH.LPG</t>
  </si>
  <si>
    <t>FEC.ktoe.RO.Res.HHnew.Thermal.SH.LPG.SH.Elec</t>
  </si>
  <si>
    <t>FEC.ktoe.RO.Res.HHnew.Thermal.SH.LPG.SC</t>
  </si>
  <si>
    <t>FEC.ktoe.RO.Res.HHnew.Thermal.SH.LPG.SC.AC.Elec</t>
  </si>
  <si>
    <t>FEC.ktoe.RO.Res.HHnew.Thermal.SH.LPG.WH</t>
  </si>
  <si>
    <t>FEC.ktoe.RO.Res.HHnew.Thermal.SH.LPG.WH.LPG.NoSolar.LPG</t>
  </si>
  <si>
    <t>FEC.ktoe.RO.Res.HHnew.Thermal.SH.LPG.WH.LPG.Solar</t>
  </si>
  <si>
    <t>FEC.ktoe.RO.Res.HHnew.Thermal.SH.LPG.WH.LPG.Solar.LPG</t>
  </si>
  <si>
    <t>FEC.ktoe.RO.Res.HHnew.Thermal.SH.LPG.WH.LPG.Solar.Solar</t>
  </si>
  <si>
    <t>FEC.ktoe.RO.Res.HHnew.Thermal.SH.LPG.WH.Elc.NoSolar.Elec</t>
  </si>
  <si>
    <t>FEC.ktoe.RO.Res.HHnew.Thermal.SH.LPG.WH.Elc.Solar</t>
  </si>
  <si>
    <t>FEC.ktoe.RO.Res.HHnew.Thermal.SH.LPG.WH.Elc.Solar.Elec</t>
  </si>
  <si>
    <t>FEC.ktoe.RO.Res.HHnew.Thermal.SH.LPG.WH.Elc.Solar.Solar</t>
  </si>
  <si>
    <t>FEC.ktoe.RO.Res.HHnew.Thermal.SH.LPG.CO</t>
  </si>
  <si>
    <t>FEC.ktoe.RO.Res.HHnew.Thermal.SH.LPG.CO.LPG.LPG</t>
  </si>
  <si>
    <t>FEC.ktoe.RO.Res.HHnew.Thermal.SH.LPG.CO.Elc.Elec</t>
  </si>
  <si>
    <t>FEC.ktoe.RO.Res.HHnew.Thermal.SH.Oil</t>
  </si>
  <si>
    <t>FEC.ktoe.RO.Res.HHnew.Thermal.SH.Oil.SH</t>
  </si>
  <si>
    <t>FEC.ktoe.RO.Res.HHnew.Thermal.SH.Oil.SH.Oil</t>
  </si>
  <si>
    <t>FEC.ktoe.RO.Res.HHnew.Thermal.SH.Oil.SH.Elec</t>
  </si>
  <si>
    <t>FEC.ktoe.RO.Res.HHnew.Thermal.SH.Oil.SC</t>
  </si>
  <si>
    <t>FEC.ktoe.RO.Res.HHnew.Thermal.SH.Oil.SC.AC.Elec</t>
  </si>
  <si>
    <t>FEC.ktoe.RO.Res.HHnew.Thermal.SH.Oil.WH</t>
  </si>
  <si>
    <t>FEC.ktoe.RO.Res.HHnew.Thermal.SH.Oil.WH.Oil.NoSolar.Oil</t>
  </si>
  <si>
    <t>FEC.ktoe.RO.Res.HHnew.Thermal.SH.Oil.WH.Oil.Solar</t>
  </si>
  <si>
    <t>FEC.ktoe.RO.Res.HHnew.Thermal.SH.Oil.WH.Oil.Solar.Oil</t>
  </si>
  <si>
    <t>FEC.ktoe.RO.Res.HHnew.Thermal.SH.Oil.WH.Oil.Solar.Solar</t>
  </si>
  <si>
    <t>FEC.ktoe.RO.Res.HHnew.Thermal.SH.Oil.WH.Elc.NoSolar.Elec</t>
  </si>
  <si>
    <t>FEC.ktoe.RO.Res.HHnew.Thermal.SH.Oil.WH.Elc.Solar</t>
  </si>
  <si>
    <t>FEC.ktoe.RO.Res.HHnew.Thermal.SH.Oil.WH.Elc.Solar.Elec</t>
  </si>
  <si>
    <t>FEC.ktoe.RO.Res.HHnew.Thermal.SH.Oil.WH.Elc.Solar.Solar</t>
  </si>
  <si>
    <t>FEC.ktoe.RO.Res.HHnew.Thermal.SH.Oil.CO</t>
  </si>
  <si>
    <t>FEC.ktoe.RO.Res.HHnew.Thermal.SH.Oil.CO.LPG.LPG</t>
  </si>
  <si>
    <t>FEC.ktoe.RO.Res.HHnew.Thermal.SH.Oil.CO.Elc.Elec</t>
  </si>
  <si>
    <t>FEC.ktoe.RO.Res.HHnew.Thermal.SH.Gas</t>
  </si>
  <si>
    <t>FEC.ktoe.RO.Res.HHnew.Thermal.SH.Gas.SH</t>
  </si>
  <si>
    <t>FEC.ktoe.RO.Res.HHnew.Thermal.SH.Gas.SH.Gas</t>
  </si>
  <si>
    <t>FEC.ktoe.RO.Res.HHnew.Thermal.SH.Gas.SH.Elec</t>
  </si>
  <si>
    <t>FEC.ktoe.RO.Res.HHnew.Thermal.SH.Gas.SC</t>
  </si>
  <si>
    <t>FEC.ktoe.RO.Res.HHnew.Thermal.SH.Gas.SC.AC.Elec</t>
  </si>
  <si>
    <t>FEC.ktoe.RO.Res.HHnew.Thermal.SH.Gas.WH</t>
  </si>
  <si>
    <t>FEC.ktoe.RO.Res.HHnew.Thermal.SH.Gas.WH.Gas.NoSolar.Gas</t>
  </si>
  <si>
    <t>FEC.ktoe.RO.Res.HHnew.Thermal.SH.Gas.WH.Gas.Solar</t>
  </si>
  <si>
    <t>FEC.ktoe.RO.Res.HHnew.Thermal.SH.Gas.WH.Gas.Solar.Gas</t>
  </si>
  <si>
    <t>FEC.ktoe.RO.Res.HHnew.Thermal.SH.Gas.WH.Gas.Solar.Solar</t>
  </si>
  <si>
    <t>FEC.ktoe.RO.Res.HHnew.Thermal.SH.Gas.WH.Elc.NoSolar.Elec</t>
  </si>
  <si>
    <t>FEC.ktoe.RO.Res.HHnew.Thermal.SH.Gas.WH.Elc.Solar</t>
  </si>
  <si>
    <t>FEC.ktoe.RO.Res.HHnew.Thermal.SH.Gas.WH.Elc.Solar.Elec</t>
  </si>
  <si>
    <t>FEC.ktoe.RO.Res.HHnew.Thermal.SH.Gas.WH.Elc.Solar.Solar</t>
  </si>
  <si>
    <t>FEC.ktoe.RO.Res.HHnew.Thermal.SH.Gas.CO</t>
  </si>
  <si>
    <t>FEC.ktoe.RO.Res.HHnew.Thermal.SH.Gas.CO.Gas.Gas</t>
  </si>
  <si>
    <t>FEC.ktoe.RO.Res.HHnew.Thermal.SH.Gas.CO.Elc.Elec</t>
  </si>
  <si>
    <t>FEC.ktoe.RO.Res.HHnew.Thermal.SH.Biomass</t>
  </si>
  <si>
    <t>FEC.ktoe.RO.Res.HHnew.Thermal.SH.Biomass.SH</t>
  </si>
  <si>
    <t>FEC.ktoe.RO.Res.HHnew.Thermal.SH.Biomass.SH.Biomass</t>
  </si>
  <si>
    <t>FEC.ktoe.RO.Res.HHnew.Thermal.SH.Biomass.SH.Elec</t>
  </si>
  <si>
    <t>FEC.ktoe.RO.Res.HHnew.Thermal.SH.Biomass.SC</t>
  </si>
  <si>
    <t>FEC.ktoe.RO.Res.HHnew.Thermal.SH.Biomass.SC.AC.Elec</t>
  </si>
  <si>
    <t>FEC.ktoe.RO.Res.HHnew.Thermal.SH.Biomass.WH</t>
  </si>
  <si>
    <t>FEC.ktoe.RO.Res.HHnew.Thermal.SH.Biomass.WH.Biomass.NoSolar.Biomass</t>
  </si>
  <si>
    <t>FEC.ktoe.RO.Res.HHnew.Thermal.SH.Biomass.WH.Biomass.Solar</t>
  </si>
  <si>
    <t>FEC.ktoe.RO.Res.HHnew.Thermal.SH.Biomass.WH.Biomass.Solar.Biomass</t>
  </si>
  <si>
    <t>FEC.ktoe.RO.Res.HHnew.Thermal.SH.Biomass.WH.Biomass.Solar.Solar</t>
  </si>
  <si>
    <t>FEC.ktoe.RO.Res.HHnew.Thermal.SH.Biomass.WH.LPG.NoSolar.LPG</t>
  </si>
  <si>
    <t>FEC.ktoe.RO.Res.HHnew.Thermal.SH.Biomass.WH.LPG.Solar</t>
  </si>
  <si>
    <t>FEC.ktoe.RO.Res.HHnew.Thermal.SH.Biomass.WH.LPG.Solar.LPG</t>
  </si>
  <si>
    <t>FEC.ktoe.RO.Res.HHnew.Thermal.SH.Biomass.WH.LPG.Solar.Solar</t>
  </si>
  <si>
    <t>FEC.ktoe.RO.Res.HHnew.Thermal.SH.Biomass.WH.Elc.NoSolar.Elec</t>
  </si>
  <si>
    <t>FEC.ktoe.RO.Res.HHnew.Thermal.SH.Biomass.WH.Elc.Solar</t>
  </si>
  <si>
    <t>FEC.ktoe.RO.Res.HHnew.Thermal.SH.Biomass.WH.Elc.Solar.Elec</t>
  </si>
  <si>
    <t>FEC.ktoe.RO.Res.HHnew.Thermal.SH.Biomass.WH.Elc.Solar.Solar</t>
  </si>
  <si>
    <t>FEC.ktoe.RO.Res.HHnew.Thermal.SH.Biomass.CO</t>
  </si>
  <si>
    <t>FEC.ktoe.RO.Res.HHnew.Thermal.SH.Biomass.CO.Biomass.Biomass</t>
  </si>
  <si>
    <t>FEC.ktoe.RO.Res.HHnew.Thermal.SH.Biomass.CO.LPG.LPG</t>
  </si>
  <si>
    <t>FEC.ktoe.RO.Res.HHnew.Thermal.SH.Biomass.CO.Elc.Elec</t>
  </si>
  <si>
    <t>FEC.ktoe.RO.Res.HHnew.Thermal.SH.Geo</t>
  </si>
  <si>
    <t>FEC.ktoe.RO.Res.HHnew.Thermal.SH.Geo.SH</t>
  </si>
  <si>
    <t>FEC.ktoe.RO.Res.HHnew.Thermal.SH.Geo.SH.Geo</t>
  </si>
  <si>
    <t>FEC.ktoe.RO.Res.HHnew.Thermal.SH.Geo.SH.Elec</t>
  </si>
  <si>
    <t>FEC.ktoe.RO.Res.HHnew.Thermal.SH.Geo.SC</t>
  </si>
  <si>
    <t>FEC.ktoe.RO.Res.HHnew.Thermal.SH.Geo.SC.AC.Elec</t>
  </si>
  <si>
    <t>FEC.ktoe.RO.Res.HHnew.Thermal.SH.Geo.WH</t>
  </si>
  <si>
    <t>FEC.ktoe.RO.Res.HHnew.Thermal.SH.Geo.WH.Geo.NoSolar.Geo</t>
  </si>
  <si>
    <t>FEC.ktoe.RO.Res.HHnew.Thermal.SH.Geo.WH.Geo.Solar</t>
  </si>
  <si>
    <t>FEC.ktoe.RO.Res.HHnew.Thermal.SH.Geo.WH.Geo.Solar.Geo</t>
  </si>
  <si>
    <t>FEC.ktoe.RO.Res.HHnew.Thermal.SH.Geo.WH.Geo.Solar.Solar</t>
  </si>
  <si>
    <t>FEC.ktoe.RO.Res.HHnew.Thermal.SH.Geo.WH.Elc.NoSolar.Elec</t>
  </si>
  <si>
    <t>FEC.ktoe.RO.Res.HHnew.Thermal.SH.Geo.WH.Elc.Solar</t>
  </si>
  <si>
    <t>FEC.ktoe.RO.Res.HHnew.Thermal.SH.Geo.WH.Elc.Solar.Elec</t>
  </si>
  <si>
    <t>FEC.ktoe.RO.Res.HHnew.Thermal.SH.Geo.WH.Elc.Solar.Solar</t>
  </si>
  <si>
    <t>FEC.ktoe.RO.Res.HHnew.Thermal.SH.Geo.CO</t>
  </si>
  <si>
    <t>FEC.ktoe.RO.Res.HHnew.Thermal.SH.Geo.CO.LPG.LPG</t>
  </si>
  <si>
    <t>FEC.ktoe.RO.Res.HHnew.Thermal.SH.Geo.CO.Elc.Elec</t>
  </si>
  <si>
    <t>FEC.ktoe.RO.Res.HHnew.Thermal.SH.DistrHeat</t>
  </si>
  <si>
    <t>FEC.ktoe.RO.Res.HHnew.Thermal.SH.DistrHeat.SH</t>
  </si>
  <si>
    <t>FEC.ktoe.RO.Res.HHnew.Thermal.SH.DistrHeat.SH.Steam_Distr</t>
  </si>
  <si>
    <t>FEC.ktoe.RO.Res.HHnew.Thermal.SH.DistrHeat.SH.Elec</t>
  </si>
  <si>
    <t>FEC.ktoe.RO.Res.HHnew.Thermal.SH.DistrHeat.SC</t>
  </si>
  <si>
    <t>FEC.ktoe.RO.Res.HHnew.Thermal.SH.DistrHeat.SC.AC.Elec</t>
  </si>
  <si>
    <t>FEC.ktoe.RO.Res.HHnew.Thermal.SH.DistrHeat.WH</t>
  </si>
  <si>
    <t>FEC.ktoe.RO.Res.HHnew.Thermal.SH.DistrHeat.WH.DistrHeat.NoSolar.Steam_Distr</t>
  </si>
  <si>
    <t>FEC.ktoe.RO.Res.HHnew.Thermal.SH.DistrHeat.WH.DistrHeat.Solar</t>
  </si>
  <si>
    <t>FEC.ktoe.RO.Res.HHnew.Thermal.SH.DistrHeat.WH.DistrHeat.Solar.Steam_Distr</t>
  </si>
  <si>
    <t>FEC.ktoe.RO.Res.HHnew.Thermal.SH.DistrHeat.WH.DistrHeat.Solar.Solar</t>
  </si>
  <si>
    <t>FEC.ktoe.RO.Res.HHnew.Thermal.SH.DistrHeat.WH.Elc.NoSolar.Elec</t>
  </si>
  <si>
    <t>FEC.ktoe.RO.Res.HHnew.Thermal.SH.DistrHeat.WH.Elc.Solar</t>
  </si>
  <si>
    <t>FEC.ktoe.RO.Res.HHnew.Thermal.SH.DistrHeat.WH.Elc.Solar.Elec</t>
  </si>
  <si>
    <t>FEC.ktoe.RO.Res.HHnew.Thermal.SH.DistrHeat.WH.Elc.Solar.Solar</t>
  </si>
  <si>
    <t>FEC.ktoe.RO.Res.HHnew.Thermal.SH.DistrHeat.CO</t>
  </si>
  <si>
    <t>FEC.ktoe.RO.Res.HHnew.Thermal.SH.DistrHeat.CO.LPG.LPG</t>
  </si>
  <si>
    <t>FEC.ktoe.RO.Res.HHnew.Thermal.SH.DistrHeat.CO.Elc.Elec</t>
  </si>
  <si>
    <t>FEC.ktoe.RO.Res.HHnew.Thermal.SH.AdvElc</t>
  </si>
  <si>
    <t>FEC.ktoe.RO.Res.HHnew.Thermal.SH.AdvElc.SH</t>
  </si>
  <si>
    <t>FEC.ktoe.RO.Res.HHnew.Thermal.SH.AdvElc.SH.Elec</t>
  </si>
  <si>
    <t>FEC.ktoe.RO.Res.HHnew.Thermal.SH.AdvElc.SC</t>
  </si>
  <si>
    <t>FEC.ktoe.RO.Res.HHnew.Thermal.SH.AdvElc.SC.AC.Elec</t>
  </si>
  <si>
    <t>FEC.ktoe.RO.Res.HHnew.Thermal.SH.AdvElc.WH</t>
  </si>
  <si>
    <t>FEC.ktoe.RO.Res.HHnew.Thermal.SH.AdvElc.WH.LPG.NoSolar.LPG</t>
  </si>
  <si>
    <t>FEC.ktoe.RO.Res.HHnew.Thermal.SH.AdvElc.WH.LPG.Solar</t>
  </si>
  <si>
    <t>FEC.ktoe.RO.Res.HHnew.Thermal.SH.AdvElc.WH.LPG.Solar.LPG</t>
  </si>
  <si>
    <t>FEC.ktoe.RO.Res.HHnew.Thermal.SH.AdvElc.WH.LPG.Solar.Solar</t>
  </si>
  <si>
    <t>FEC.ktoe.RO.Res.HHnew.Thermal.SH.AdvElc.WH.Elc.NoSolar.Elec</t>
  </si>
  <si>
    <t>FEC.ktoe.RO.Res.HHnew.Thermal.SH.AdvElc.WH.Elc.Solar</t>
  </si>
  <si>
    <t>FEC.ktoe.RO.Res.HHnew.Thermal.SH.AdvElc.WH.Elc.Solar.Elec</t>
  </si>
  <si>
    <t>FEC.ktoe.RO.Res.HHnew.Thermal.SH.AdvElc.WH.Elc.Solar.Solar</t>
  </si>
  <si>
    <t>FEC.ktoe.RO.Res.HHnew.Thermal.SH.AdvElc.CO</t>
  </si>
  <si>
    <t>FEC.ktoe.RO.Res.HHnew.Thermal.SH.AdvElc.CO.LPG.LPG</t>
  </si>
  <si>
    <t>FEC.ktoe.RO.Res.HHnew.Thermal.SH.AdvElc.CO.Elc.Elec</t>
  </si>
  <si>
    <t>FEC.ktoe.RO.Res.HHnew.Thermal.SH.ConvElc</t>
  </si>
  <si>
    <t>FEC.ktoe.RO.Res.HHnew.Thermal.SH.ConvElc.SH</t>
  </si>
  <si>
    <t>FEC.ktoe.RO.Res.HHnew.Thermal.SH.ConvElc.SH.Elec</t>
  </si>
  <si>
    <t>FEC.ktoe.RO.Res.HHnew.Thermal.SH.ConvElc.SC</t>
  </si>
  <si>
    <t>FEC.ktoe.RO.Res.HHnew.Thermal.SH.ConvElc.SC.AC.Elec</t>
  </si>
  <si>
    <t>FEC.ktoe.RO.Res.HHnew.Thermal.SH.ConvElc.WH</t>
  </si>
  <si>
    <t>FEC.ktoe.RO.Res.HHnew.Thermal.SH.ConvElc.WH.LPG.NoSolar.LPG</t>
  </si>
  <si>
    <t>FEC.ktoe.RO.Res.HHnew.Thermal.SH.ConvElc.WH.LPG.Solar</t>
  </si>
  <si>
    <t>FEC.ktoe.RO.Res.HHnew.Thermal.SH.ConvElc.WH.LPG.Solar.LPG</t>
  </si>
  <si>
    <t>FEC.ktoe.RO.Res.HHnew.Thermal.SH.ConvElc.WH.LPG.Solar.Solar</t>
  </si>
  <si>
    <t>FEC.ktoe.RO.Res.HHnew.Thermal.SH.ConvElc.WH.Elc.NoSolar.Elec</t>
  </si>
  <si>
    <t>FEC.ktoe.RO.Res.HHnew.Thermal.SH.ConvElc.WH.Elc.Solar</t>
  </si>
  <si>
    <t>FEC.ktoe.RO.Res.HHnew.Thermal.SH.ConvElc.WH.Elc.Solar.Elec</t>
  </si>
  <si>
    <t>FEC.ktoe.RO.Res.HHnew.Thermal.SH.ConvElc.WH.Elc.Solar.Solar</t>
  </si>
  <si>
    <t>FEC.ktoe.RO.Res.HHnew.Thermal.SH.ConvElc.CO</t>
  </si>
  <si>
    <t>FEC.ktoe.RO.Res.HHnew.Thermal.SH.ConvElc.CO.LPG.LPG</t>
  </si>
  <si>
    <t>FEC.ktoe.RO.Res.HHnew.Thermal.SH.ConvElc.CO.Elc.Elec</t>
  </si>
  <si>
    <t>RO - Thermal energy service in new and renovated households (detailed structure)</t>
  </si>
  <si>
    <t>TES.ktoe.RO.Res.HHnew.Thermal.SH.Solids</t>
  </si>
  <si>
    <t>TES.ktoe.RO.Res.HHnew.Thermal.SH.Solids.SH</t>
  </si>
  <si>
    <t>TES.ktoe.RO.Res.HHnew.Thermal.SH.Solids.SH.Solids</t>
  </si>
  <si>
    <t>TES.ktoe.RO.Res.HHnew.Thermal.SH.Solids.SH.Elec</t>
  </si>
  <si>
    <t>TES.ktoe.RO.Res.HHnew.Thermal.SH.Solids.SC</t>
  </si>
  <si>
    <t>TES.ktoe.RO.Res.HHnew.Thermal.SH.Solids.SC.AC.Elec</t>
  </si>
  <si>
    <t>TES.ktoe.RO.Res.HHnew.Thermal.SH.Solids.WH</t>
  </si>
  <si>
    <t>TES.ktoe.RO.Res.HHnew.Thermal.SH.Solids.WH.Solids.NoSolar.Solids</t>
  </si>
  <si>
    <t>TES.ktoe.RO.Res.HHnew.Thermal.SH.Solids.WH.LPG.NoSolar.LPG</t>
  </si>
  <si>
    <t>TES.ktoe.RO.Res.HHnew.Thermal.SH.Solids.WH.LPG.Solar</t>
  </si>
  <si>
    <t>TES.ktoe.RO.Res.HHnew.Thermal.SH.Solids.WH.LPG.Solar.LPG</t>
  </si>
  <si>
    <t>TES.ktoe.RO.Res.HHnew.Thermal.SH.Solids.WH.LPG.Solar.Solar</t>
  </si>
  <si>
    <t>TES.ktoe.RO.Res.HHnew.Thermal.SH.Solids.WH.Elc.NoSolar.Elec</t>
  </si>
  <si>
    <t>TES.ktoe.RO.Res.HHnew.Thermal.SH.Solids.WH.Elc.Solar</t>
  </si>
  <si>
    <t>TES.ktoe.RO.Res.HHnew.Thermal.SH.Solids.WH.Elc.Solar.Elec</t>
  </si>
  <si>
    <t>TES.ktoe.RO.Res.HHnew.Thermal.SH.Solids.WH.Elc.Solar.Solar</t>
  </si>
  <si>
    <t>TES.ktoe.RO.Res.HHnew.Thermal.SH.Solids.CO</t>
  </si>
  <si>
    <t>TES.ktoe.RO.Res.HHnew.Thermal.SH.Solids.CO.Solids.Solids</t>
  </si>
  <si>
    <t>TES.ktoe.RO.Res.HHnew.Thermal.SH.Solids.CO.LPG.LPG</t>
  </si>
  <si>
    <t>TES.ktoe.RO.Res.HHnew.Thermal.SH.Solids.CO.Elc.Elec</t>
  </si>
  <si>
    <t>TES.ktoe.RO.Res.HHnew.Thermal.SH.LPG</t>
  </si>
  <si>
    <t>TES.ktoe.RO.Res.HHnew.Thermal.SH.LPG.SH</t>
  </si>
  <si>
    <t>TES.ktoe.RO.Res.HHnew.Thermal.SH.LPG.SH.LPG</t>
  </si>
  <si>
    <t>TES.ktoe.RO.Res.HHnew.Thermal.SH.LPG.SH.Elec</t>
  </si>
  <si>
    <t>TES.ktoe.RO.Res.HHnew.Thermal.SH.LPG.SC</t>
  </si>
  <si>
    <t>TES.ktoe.RO.Res.HHnew.Thermal.SH.LPG.SC.AC.Elec</t>
  </si>
  <si>
    <t>TES.ktoe.RO.Res.HHnew.Thermal.SH.LPG.WH</t>
  </si>
  <si>
    <t>TES.ktoe.RO.Res.HHnew.Thermal.SH.LPG.WH.LPG.NoSolar.LPG</t>
  </si>
  <si>
    <t>TES.ktoe.RO.Res.HHnew.Thermal.SH.LPG.WH.LPG.Solar</t>
  </si>
  <si>
    <t>TES.ktoe.RO.Res.HHnew.Thermal.SH.LPG.WH.LPG.Solar.LPG</t>
  </si>
  <si>
    <t>TES.ktoe.RO.Res.HHnew.Thermal.SH.LPG.WH.LPG.Solar.Solar</t>
  </si>
  <si>
    <t>TES.ktoe.RO.Res.HHnew.Thermal.SH.LPG.WH.Elc.NoSolar.Elec</t>
  </si>
  <si>
    <t>TES.ktoe.RO.Res.HHnew.Thermal.SH.LPG.WH.Elc.Solar</t>
  </si>
  <si>
    <t>TES.ktoe.RO.Res.HHnew.Thermal.SH.LPG.WH.Elc.Solar.Elec</t>
  </si>
  <si>
    <t>TES.ktoe.RO.Res.HHnew.Thermal.SH.LPG.WH.Elc.Solar.Solar</t>
  </si>
  <si>
    <t>TES.ktoe.RO.Res.HHnew.Thermal.SH.LPG.CO</t>
  </si>
  <si>
    <t>TES.ktoe.RO.Res.HHnew.Thermal.SH.LPG.CO.LPG.LPG</t>
  </si>
  <si>
    <t>TES.ktoe.RO.Res.HHnew.Thermal.SH.LPG.CO.Elc.Elec</t>
  </si>
  <si>
    <t>TES.ktoe.RO.Res.HHnew.Thermal.SH.Oil</t>
  </si>
  <si>
    <t>TES.ktoe.RO.Res.HHnew.Thermal.SH.Oil.SH</t>
  </si>
  <si>
    <t>TES.ktoe.RO.Res.HHnew.Thermal.SH.Oil.SH.Oil</t>
  </si>
  <si>
    <t>TES.ktoe.RO.Res.HHnew.Thermal.SH.Oil.SH.Elec</t>
  </si>
  <si>
    <t>TES.ktoe.RO.Res.HHnew.Thermal.SH.Oil.SC</t>
  </si>
  <si>
    <t>TES.ktoe.RO.Res.HHnew.Thermal.SH.Oil.SC.AC.Elec</t>
  </si>
  <si>
    <t>TES.ktoe.RO.Res.HHnew.Thermal.SH.Oil.WH</t>
  </si>
  <si>
    <t>TES.ktoe.RO.Res.HHnew.Thermal.SH.Oil.WH.Oil.NoSolar.Oil</t>
  </si>
  <si>
    <t>TES.ktoe.RO.Res.HHnew.Thermal.SH.Oil.WH.Oil.Solar</t>
  </si>
  <si>
    <t>TES.ktoe.RO.Res.HHnew.Thermal.SH.Oil.WH.Oil.Solar.Oil</t>
  </si>
  <si>
    <t>TES.ktoe.RO.Res.HHnew.Thermal.SH.Oil.WH.Oil.Solar.Solar</t>
  </si>
  <si>
    <t>TES.ktoe.RO.Res.HHnew.Thermal.SH.Oil.WH.Elc.NoSolar.Elec</t>
  </si>
  <si>
    <t>TES.ktoe.RO.Res.HHnew.Thermal.SH.Oil.WH.Elc.Solar</t>
  </si>
  <si>
    <t>TES.ktoe.RO.Res.HHnew.Thermal.SH.Oil.WH.Elc.Solar.Elec</t>
  </si>
  <si>
    <t>TES.ktoe.RO.Res.HHnew.Thermal.SH.Oil.WH.Elc.Solar.Solar</t>
  </si>
  <si>
    <t>TES.ktoe.RO.Res.HHnew.Thermal.SH.Oil.CO</t>
  </si>
  <si>
    <t>TES.ktoe.RO.Res.HHnew.Thermal.SH.Oil.CO.LPG.LPG</t>
  </si>
  <si>
    <t>TES.ktoe.RO.Res.HHnew.Thermal.SH.Oil.CO.Elc.Elec</t>
  </si>
  <si>
    <t>TES.ktoe.RO.Res.HHnew.Thermal.SH.Gas</t>
  </si>
  <si>
    <t>TES.ktoe.RO.Res.HHnew.Thermal.SH.Gas.SH</t>
  </si>
  <si>
    <t>TES.ktoe.RO.Res.HHnew.Thermal.SH.Gas.SH.Gas</t>
  </si>
  <si>
    <t>TES.ktoe.RO.Res.HHnew.Thermal.SH.Gas.SH.Elec</t>
  </si>
  <si>
    <t>TES.ktoe.RO.Res.HHnew.Thermal.SH.Gas.SC</t>
  </si>
  <si>
    <t>TES.ktoe.RO.Res.HHnew.Thermal.SH.Gas.SC.AC.Elec</t>
  </si>
  <si>
    <t>TES.ktoe.RO.Res.HHnew.Thermal.SH.Gas.WH</t>
  </si>
  <si>
    <t>TES.ktoe.RO.Res.HHnew.Thermal.SH.Gas.WH.Gas.NoSolar.Gas</t>
  </si>
  <si>
    <t>TES.ktoe.RO.Res.HHnew.Thermal.SH.Gas.WH.Gas.Solar</t>
  </si>
  <si>
    <t>TES.ktoe.RO.Res.HHnew.Thermal.SH.Gas.WH.Gas.Solar.Gas</t>
  </si>
  <si>
    <t>TES.ktoe.RO.Res.HHnew.Thermal.SH.Gas.WH.Gas.Solar.Solar</t>
  </si>
  <si>
    <t>TES.ktoe.RO.Res.HHnew.Thermal.SH.Gas.WH.Elc.NoSolar.Elec</t>
  </si>
  <si>
    <t>TES.ktoe.RO.Res.HHnew.Thermal.SH.Gas.WH.Elc.Solar</t>
  </si>
  <si>
    <t>TES.ktoe.RO.Res.HHnew.Thermal.SH.Gas.WH.Elc.Solar.Elec</t>
  </si>
  <si>
    <t>TES.ktoe.RO.Res.HHnew.Thermal.SH.Gas.WH.Elc.Solar.Solar</t>
  </si>
  <si>
    <t>TES.ktoe.RO.Res.HHnew.Thermal.SH.Gas.CO</t>
  </si>
  <si>
    <t>TES.ktoe.RO.Res.HHnew.Thermal.SH.Gas.CO.Gas.Gas</t>
  </si>
  <si>
    <t>TES.ktoe.RO.Res.HHnew.Thermal.SH.Gas.CO.Elc.Elec</t>
  </si>
  <si>
    <t>TES.ktoe.RO.Res.HHnew.Thermal.SH.Biomass</t>
  </si>
  <si>
    <t>TES.ktoe.RO.Res.HHnew.Thermal.SH.Biomass.SH</t>
  </si>
  <si>
    <t>TES.ktoe.RO.Res.HHnew.Thermal.SH.Biomass.SH.Biomass</t>
  </si>
  <si>
    <t>TES.ktoe.RO.Res.HHnew.Thermal.SH.Biomass.SH.Elec</t>
  </si>
  <si>
    <t>TES.ktoe.RO.Res.HHnew.Thermal.SH.Biomass.SC</t>
  </si>
  <si>
    <t>TES.ktoe.RO.Res.HHnew.Thermal.SH.Biomass.SC.AC.Elec</t>
  </si>
  <si>
    <t>TES.ktoe.RO.Res.HHnew.Thermal.SH.Biomass.WH</t>
  </si>
  <si>
    <t>TES.ktoe.RO.Res.HHnew.Thermal.SH.Biomass.WH.Biomass.NoSolar.Biomass</t>
  </si>
  <si>
    <t>TES.ktoe.RO.Res.HHnew.Thermal.SH.Biomass.WH.Biomass.Solar</t>
  </si>
  <si>
    <t>TES.ktoe.RO.Res.HHnew.Thermal.SH.Biomass.WH.Biomass.Solar.Biomass</t>
  </si>
  <si>
    <t>TES.ktoe.RO.Res.HHnew.Thermal.SH.Biomass.WH.Biomass.Solar.Solar</t>
  </si>
  <si>
    <t>TES.ktoe.RO.Res.HHnew.Thermal.SH.Biomass.WH.LPG.NoSolar.LPG</t>
  </si>
  <si>
    <t>TES.ktoe.RO.Res.HHnew.Thermal.SH.Biomass.WH.LPG.Solar</t>
  </si>
  <si>
    <t>TES.ktoe.RO.Res.HHnew.Thermal.SH.Biomass.WH.LPG.Solar.LPG</t>
  </si>
  <si>
    <t>TES.ktoe.RO.Res.HHnew.Thermal.SH.Biomass.WH.LPG.Solar.Solar</t>
  </si>
  <si>
    <t>TES.ktoe.RO.Res.HHnew.Thermal.SH.Biomass.WH.Elc.NoSolar.Elec</t>
  </si>
  <si>
    <t>TES.ktoe.RO.Res.HHnew.Thermal.SH.Biomass.WH.Elc.Solar</t>
  </si>
  <si>
    <t>TES.ktoe.RO.Res.HHnew.Thermal.SH.Biomass.WH.Elc.Solar.Elec</t>
  </si>
  <si>
    <t>TES.ktoe.RO.Res.HHnew.Thermal.SH.Biomass.WH.Elc.Solar.Solar</t>
  </si>
  <si>
    <t>TES.ktoe.RO.Res.HHnew.Thermal.SH.Biomass.CO</t>
  </si>
  <si>
    <t>TES.ktoe.RO.Res.HHnew.Thermal.SH.Biomass.CO.Biomass.Biomass</t>
  </si>
  <si>
    <t>TES.ktoe.RO.Res.HHnew.Thermal.SH.Biomass.CO.LPG.LPG</t>
  </si>
  <si>
    <t>TES.ktoe.RO.Res.HHnew.Thermal.SH.Biomass.CO.Elc.Elec</t>
  </si>
  <si>
    <t>TES.ktoe.RO.Res.HHnew.Thermal.SH.Geo</t>
  </si>
  <si>
    <t>TES.ktoe.RO.Res.HHnew.Thermal.SH.Geo.SH</t>
  </si>
  <si>
    <t>TES.ktoe.RO.Res.HHnew.Thermal.SH.Geo.SH.Geo</t>
  </si>
  <si>
    <t>TES.ktoe.RO.Res.HHnew.Thermal.SH.Geo.SH.Elec</t>
  </si>
  <si>
    <t>TES.ktoe.RO.Res.HHnew.Thermal.SH.Geo.SC</t>
  </si>
  <si>
    <t>TES.ktoe.RO.Res.HHnew.Thermal.SH.Geo.SC.AC.Elec</t>
  </si>
  <si>
    <t>TES.ktoe.RO.Res.HHnew.Thermal.SH.Geo.WH</t>
  </si>
  <si>
    <t>TES.ktoe.RO.Res.HHnew.Thermal.SH.Geo.WH.Geo.NoSolar.Geo</t>
  </si>
  <si>
    <t>TES.ktoe.RO.Res.HHnew.Thermal.SH.Geo.WH.Geo.Solar</t>
  </si>
  <si>
    <t>TES.ktoe.RO.Res.HHnew.Thermal.SH.Geo.WH.Geo.Solar.Geo</t>
  </si>
  <si>
    <t>TES.ktoe.RO.Res.HHnew.Thermal.SH.Geo.WH.Geo.Solar.Solar</t>
  </si>
  <si>
    <t>TES.ktoe.RO.Res.HHnew.Thermal.SH.Geo.WH.Elc.NoSolar.Elec</t>
  </si>
  <si>
    <t>TES.ktoe.RO.Res.HHnew.Thermal.SH.Geo.WH.Elc.Solar</t>
  </si>
  <si>
    <t>TES.ktoe.RO.Res.HHnew.Thermal.SH.Geo.WH.Elc.Solar.Elec</t>
  </si>
  <si>
    <t>TES.ktoe.RO.Res.HHnew.Thermal.SH.Geo.WH.Elc.Solar.Solar</t>
  </si>
  <si>
    <t>TES.ktoe.RO.Res.HHnew.Thermal.SH.Geo.CO</t>
  </si>
  <si>
    <t>TES.ktoe.RO.Res.HHnew.Thermal.SH.Geo.CO.LPG.LPG</t>
  </si>
  <si>
    <t>TES.ktoe.RO.Res.HHnew.Thermal.SH.Geo.CO.Elc.Elec</t>
  </si>
  <si>
    <t>TES.ktoe.RO.Res.HHnew.Thermal.SH.DistrHeat</t>
  </si>
  <si>
    <t>TES.ktoe.RO.Res.HHnew.Thermal.SH.DistrHeat.SH</t>
  </si>
  <si>
    <t>TES.ktoe.RO.Res.HHnew.Thermal.SH.DistrHeat.SH.Steam_Distr</t>
  </si>
  <si>
    <t>TES.ktoe.RO.Res.HHnew.Thermal.SH.DistrHeat.SH.Elec</t>
  </si>
  <si>
    <t>TES.ktoe.RO.Res.HHnew.Thermal.SH.DistrHeat.SC</t>
  </si>
  <si>
    <t>TES.ktoe.RO.Res.HHnew.Thermal.SH.DistrHeat.SC.AC.Elec</t>
  </si>
  <si>
    <t>TES.ktoe.RO.Res.HHnew.Thermal.SH.DistrHeat.WH</t>
  </si>
  <si>
    <t>TES.ktoe.RO.Res.HHnew.Thermal.SH.DistrHeat.WH.DistrHeat.NoSolar.Steam_Distr</t>
  </si>
  <si>
    <t>TES.ktoe.RO.Res.HHnew.Thermal.SH.DistrHeat.WH.DistrHeat.Solar</t>
  </si>
  <si>
    <t>TES.ktoe.RO.Res.HHnew.Thermal.SH.DistrHeat.WH.DistrHeat.Solar.Steam_Distr</t>
  </si>
  <si>
    <t>TES.ktoe.RO.Res.HHnew.Thermal.SH.DistrHeat.WH.DistrHeat.Solar.Solar</t>
  </si>
  <si>
    <t>TES.ktoe.RO.Res.HHnew.Thermal.SH.DistrHeat.WH.Elc.NoSolar.Elec</t>
  </si>
  <si>
    <t>TES.ktoe.RO.Res.HHnew.Thermal.SH.DistrHeat.WH.Elc.Solar</t>
  </si>
  <si>
    <t>TES.ktoe.RO.Res.HHnew.Thermal.SH.DistrHeat.WH.Elc.Solar.Elec</t>
  </si>
  <si>
    <t>TES.ktoe.RO.Res.HHnew.Thermal.SH.DistrHeat.WH.Elc.Solar.Solar</t>
  </si>
  <si>
    <t>TES.ktoe.RO.Res.HHnew.Thermal.SH.DistrHeat.CO</t>
  </si>
  <si>
    <t>TES.ktoe.RO.Res.HHnew.Thermal.SH.DistrHeat.CO.LPG.LPG</t>
  </si>
  <si>
    <t>TES.ktoe.RO.Res.HHnew.Thermal.SH.DistrHeat.CO.Elc.Elec</t>
  </si>
  <si>
    <t>TES.ktoe.RO.Res.HHnew.Thermal.SH.AdvElc</t>
  </si>
  <si>
    <t>TES.ktoe.RO.Res.HHnew.Thermal.SH.AdvElc.SH</t>
  </si>
  <si>
    <t>TES.ktoe.RO.Res.HHnew.Thermal.SH.AdvElc.SH.Elec</t>
  </si>
  <si>
    <t>TES.ktoe.RO.Res.HHnew.Thermal.SH.AdvElc.SC</t>
  </si>
  <si>
    <t>TES.ktoe.RO.Res.HHnew.Thermal.SH.AdvElc.SC.AC.Elec</t>
  </si>
  <si>
    <t>TES.ktoe.RO.Res.HHnew.Thermal.SH.AdvElc.WH</t>
  </si>
  <si>
    <t>TES.ktoe.RO.Res.HHnew.Thermal.SH.AdvElc.WH.LPG.NoSolar.LPG</t>
  </si>
  <si>
    <t>TES.ktoe.RO.Res.HHnew.Thermal.SH.AdvElc.WH.LPG.Solar</t>
  </si>
  <si>
    <t>TES.ktoe.RO.Res.HHnew.Thermal.SH.AdvElc.WH.LPG.Solar.LPG</t>
  </si>
  <si>
    <t>TES.ktoe.RO.Res.HHnew.Thermal.SH.AdvElc.WH.LPG.Solar.Solar</t>
  </si>
  <si>
    <t>TES.ktoe.RO.Res.HHnew.Thermal.SH.AdvElc.WH.Elc.NoSolar.Elec</t>
  </si>
  <si>
    <t>TES.ktoe.RO.Res.HHnew.Thermal.SH.AdvElc.WH.Elc.Solar</t>
  </si>
  <si>
    <t>TES.ktoe.RO.Res.HHnew.Thermal.SH.AdvElc.WH.Elc.Solar.Elec</t>
  </si>
  <si>
    <t>TES.ktoe.RO.Res.HHnew.Thermal.SH.AdvElc.WH.Elc.Solar.Solar</t>
  </si>
  <si>
    <t>TES.ktoe.RO.Res.HHnew.Thermal.SH.AdvElc.CO</t>
  </si>
  <si>
    <t>TES.ktoe.RO.Res.HHnew.Thermal.SH.AdvElc.CO.LPG.LPG</t>
  </si>
  <si>
    <t>TES.ktoe.RO.Res.HHnew.Thermal.SH.AdvElc.CO.Elc.Elec</t>
  </si>
  <si>
    <t>TES.ktoe.RO.Res.HHnew.Thermal.SH.ConvElc</t>
  </si>
  <si>
    <t>TES.ktoe.RO.Res.HHnew.Thermal.SH.ConvElc.SH</t>
  </si>
  <si>
    <t>TES.ktoe.RO.Res.HHnew.Thermal.SH.ConvElc.SH.Elec</t>
  </si>
  <si>
    <t>TES.ktoe.RO.Res.HHnew.Thermal.SH.ConvElc.SC</t>
  </si>
  <si>
    <t>TES.ktoe.RO.Res.HHnew.Thermal.SH.ConvElc.SC.AC.Elec</t>
  </si>
  <si>
    <t>TES.ktoe.RO.Res.HHnew.Thermal.SH.ConvElc.WH</t>
  </si>
  <si>
    <t>TES.ktoe.RO.Res.HHnew.Thermal.SH.ConvElc.WH.LPG.NoSolar.LPG</t>
  </si>
  <si>
    <t>TES.ktoe.RO.Res.HHnew.Thermal.SH.ConvElc.WH.LPG.Solar</t>
  </si>
  <si>
    <t>TES.ktoe.RO.Res.HHnew.Thermal.SH.ConvElc.WH.LPG.Solar.LPG</t>
  </si>
  <si>
    <t>TES.ktoe.RO.Res.HHnew.Thermal.SH.ConvElc.WH.LPG.Solar.Solar</t>
  </si>
  <si>
    <t>TES.ktoe.RO.Res.HHnew.Thermal.SH.ConvElc.WH.Elc.NoSolar.Elec</t>
  </si>
  <si>
    <t>TES.ktoe.RO.Res.HHnew.Thermal.SH.ConvElc.WH.Elc.Solar</t>
  </si>
  <si>
    <t>TES.ktoe.RO.Res.HHnew.Thermal.SH.ConvElc.WH.Elc.Solar.Elec</t>
  </si>
  <si>
    <t>TES.ktoe.RO.Res.HHnew.Thermal.SH.ConvElc.WH.Elc.Solar.Solar</t>
  </si>
  <si>
    <t>TES.ktoe.RO.Res.HHnew.Thermal.SH.ConvElc.CO</t>
  </si>
  <si>
    <t>TES.ktoe.RO.Res.HHnew.Thermal.SH.ConvElc.CO.LPG.LPG</t>
  </si>
  <si>
    <t>TES.ktoe.RO.Res.HHnew.Thermal.SH.ConvElc.CO.Elc.Elec</t>
  </si>
  <si>
    <t>RO - System efficiency indicator of new and renovated households (detailed structure)</t>
  </si>
  <si>
    <t>Eff.ratio.RO.Res.HHnew.Thermal.SH.Solids</t>
  </si>
  <si>
    <t>Eff.ratio.RO.Res.HHnew.Thermal.SH.Solids.SH</t>
  </si>
  <si>
    <t>Eff.ratio.RO.Res.HHnew.Thermal.SH.Solids.SH.Solids</t>
  </si>
  <si>
    <t>Eff.ratio.RO.Res.HHnew.Thermal.SH.Solids.SH.Elec</t>
  </si>
  <si>
    <t>Eff.ratio.RO.Res.HHnew.Thermal.SH.Solids.SC</t>
  </si>
  <si>
    <t>Eff.ratio.RO.Res.HHnew.Thermal.SH.Solids.SC.AC.Elec</t>
  </si>
  <si>
    <t>Eff.ratio.RO.Res.HHnew.Thermal.SH.Solids.WH</t>
  </si>
  <si>
    <t>Eff.ratio.RO.Res.HHnew.Thermal.SH.Solids.WH.Solids.NoSolar.Solids</t>
  </si>
  <si>
    <t>Eff.ratio.RO.Res.HHnew.Thermal.SH.Solids.WH.LPG.NoSolar.LPG</t>
  </si>
  <si>
    <t>Eff.ratio.RO.Res.HHnew.Thermal.SH.Solids.WH.LPG.Solar</t>
  </si>
  <si>
    <t>Eff.ratio.RO.Res.HHnew.Thermal.SH.Solids.WH.LPG.Solar.LPG</t>
  </si>
  <si>
    <t>Eff.ratio.RO.Res.HHnew.Thermal.SH.Solids.WH.LPG.Solar.Solar</t>
  </si>
  <si>
    <t>Eff.ratio.RO.Res.HHnew.Thermal.SH.Solids.WH.Elc.NoSolar.Elec</t>
  </si>
  <si>
    <t>Eff.ratio.RO.Res.HHnew.Thermal.SH.Solids.WH.Elc.Solar</t>
  </si>
  <si>
    <t>Eff.ratio.RO.Res.HHnew.Thermal.SH.Solids.WH.Elc.Solar.Elec</t>
  </si>
  <si>
    <t>Eff.ratio.RO.Res.HHnew.Thermal.SH.Solids.WH.Elc.Solar.Solar</t>
  </si>
  <si>
    <t>Eff.ratio.RO.Res.HHnew.Thermal.SH.Solids.CO</t>
  </si>
  <si>
    <t>Eff.ratio.RO.Res.HHnew.Thermal.SH.Solids.CO.Solids.Solids</t>
  </si>
  <si>
    <t>Eff.ratio.RO.Res.HHnew.Thermal.SH.Solids.CO.LPG.LPG</t>
  </si>
  <si>
    <t>Eff.ratio.RO.Res.HHnew.Thermal.SH.Solids.CO.Elc.Elec</t>
  </si>
  <si>
    <t>Eff.ratio.RO.Res.HHnew.Thermal.SH.LPG</t>
  </si>
  <si>
    <t>Eff.ratio.RO.Res.HHnew.Thermal.SH.LPG.SH</t>
  </si>
  <si>
    <t>Eff.ratio.RO.Res.HHnew.Thermal.SH.LPG.SH.LPG</t>
  </si>
  <si>
    <t>Eff.ratio.RO.Res.HHnew.Thermal.SH.LPG.SH.Elec</t>
  </si>
  <si>
    <t>Eff.ratio.RO.Res.HHnew.Thermal.SH.LPG.SC</t>
  </si>
  <si>
    <t>Eff.ratio.RO.Res.HHnew.Thermal.SH.LPG.SC.AC.Elec</t>
  </si>
  <si>
    <t>Eff.ratio.RO.Res.HHnew.Thermal.SH.LPG.WH</t>
  </si>
  <si>
    <t>Eff.ratio.RO.Res.HHnew.Thermal.SH.LPG.WH.LPG.NoSolar.LPG</t>
  </si>
  <si>
    <t>Eff.ratio.RO.Res.HHnew.Thermal.SH.LPG.WH.LPG.Solar</t>
  </si>
  <si>
    <t>Eff.ratio.RO.Res.HHnew.Thermal.SH.LPG.WH.LPG.Solar.LPG</t>
  </si>
  <si>
    <t>Eff.ratio.RO.Res.HHnew.Thermal.SH.LPG.WH.LPG.Solar.Solar</t>
  </si>
  <si>
    <t>Eff.ratio.RO.Res.HHnew.Thermal.SH.LPG.WH.Elc.NoSolar.Elec</t>
  </si>
  <si>
    <t>Eff.ratio.RO.Res.HHnew.Thermal.SH.LPG.WH.Elc.Solar</t>
  </si>
  <si>
    <t>Eff.ratio.RO.Res.HHnew.Thermal.SH.LPG.WH.Elc.Solar.Elec</t>
  </si>
  <si>
    <t>Eff.ratio.RO.Res.HHnew.Thermal.SH.LPG.WH.Elc.Solar.Solar</t>
  </si>
  <si>
    <t>Eff.ratio.RO.Res.HHnew.Thermal.SH.LPG.CO</t>
  </si>
  <si>
    <t>Eff.ratio.RO.Res.HHnew.Thermal.SH.LPG.CO.LPG.LPG</t>
  </si>
  <si>
    <t>Eff.ratio.RO.Res.HHnew.Thermal.SH.LPG.CO.Elc.Elec</t>
  </si>
  <si>
    <t>Eff.ratio.RO.Res.HHnew.Thermal.SH.Oil</t>
  </si>
  <si>
    <t>Eff.ratio.RO.Res.HHnew.Thermal.SH.Oil.SH</t>
  </si>
  <si>
    <t>Eff.ratio.RO.Res.HHnew.Thermal.SH.Oil.SH.Oil</t>
  </si>
  <si>
    <t>Eff.ratio.RO.Res.HHnew.Thermal.SH.Oil.SH.Elec</t>
  </si>
  <si>
    <t>Eff.ratio.RO.Res.HHnew.Thermal.SH.Oil.SC</t>
  </si>
  <si>
    <t>Eff.ratio.RO.Res.HHnew.Thermal.SH.Oil.SC.AC.Elec</t>
  </si>
  <si>
    <t>Eff.ratio.RO.Res.HHnew.Thermal.SH.Oil.WH</t>
  </si>
  <si>
    <t>Eff.ratio.RO.Res.HHnew.Thermal.SH.Oil.WH.Oil.NoSolar.Oil</t>
  </si>
  <si>
    <t>Eff.ratio.RO.Res.HHnew.Thermal.SH.Oil.WH.Oil.Solar</t>
  </si>
  <si>
    <t>Eff.ratio.RO.Res.HHnew.Thermal.SH.Oil.WH.Oil.Solar.Oil</t>
  </si>
  <si>
    <t>Eff.ratio.RO.Res.HHnew.Thermal.SH.Oil.WH.Oil.Solar.Solar</t>
  </si>
  <si>
    <t>Eff.ratio.RO.Res.HHnew.Thermal.SH.Oil.WH.Elc.NoSolar.Elec</t>
  </si>
  <si>
    <t>Eff.ratio.RO.Res.HHnew.Thermal.SH.Oil.WH.Elc.Solar</t>
  </si>
  <si>
    <t>Eff.ratio.RO.Res.HHnew.Thermal.SH.Oil.WH.Elc.Solar.Elec</t>
  </si>
  <si>
    <t>Eff.ratio.RO.Res.HHnew.Thermal.SH.Oil.WH.Elc.Solar.Solar</t>
  </si>
  <si>
    <t>Eff.ratio.RO.Res.HHnew.Thermal.SH.Oil.CO</t>
  </si>
  <si>
    <t>Eff.ratio.RO.Res.HHnew.Thermal.SH.Oil.CO.LPG.LPG</t>
  </si>
  <si>
    <t>Eff.ratio.RO.Res.HHnew.Thermal.SH.Oil.CO.Elc.Elec</t>
  </si>
  <si>
    <t>Eff.ratio.RO.Res.HHnew.Thermal.SH.Gas</t>
  </si>
  <si>
    <t>Eff.ratio.RO.Res.HHnew.Thermal.SH.Gas.SH</t>
  </si>
  <si>
    <t>Eff.ratio.RO.Res.HHnew.Thermal.SH.Gas.SH.Gas</t>
  </si>
  <si>
    <t>Eff.ratio.RO.Res.HHnew.Thermal.SH.Gas.SH.Elec</t>
  </si>
  <si>
    <t>Eff.ratio.RO.Res.HHnew.Thermal.SH.Gas.SC</t>
  </si>
  <si>
    <t>Eff.ratio.RO.Res.HHnew.Thermal.SH.Gas.SC.AC.Elec</t>
  </si>
  <si>
    <t>Eff.ratio.RO.Res.HHnew.Thermal.SH.Gas.WH</t>
  </si>
  <si>
    <t>Eff.ratio.RO.Res.HHnew.Thermal.SH.Gas.WH.Gas.NoSolar.Gas</t>
  </si>
  <si>
    <t>Eff.ratio.RO.Res.HHnew.Thermal.SH.Gas.WH.Gas.Solar</t>
  </si>
  <si>
    <t>Eff.ratio.RO.Res.HHnew.Thermal.SH.Gas.WH.Gas.Solar.Gas</t>
  </si>
  <si>
    <t>Eff.ratio.RO.Res.HHnew.Thermal.SH.Gas.WH.Gas.Solar.Solar</t>
  </si>
  <si>
    <t>Eff.ratio.RO.Res.HHnew.Thermal.SH.Gas.WH.Elc.NoSolar.Elec</t>
  </si>
  <si>
    <t>Eff.ratio.RO.Res.HHnew.Thermal.SH.Gas.WH.Elc.Solar</t>
  </si>
  <si>
    <t>Eff.ratio.RO.Res.HHnew.Thermal.SH.Gas.WH.Elc.Solar.Elec</t>
  </si>
  <si>
    <t>Eff.ratio.RO.Res.HHnew.Thermal.SH.Gas.WH.Elc.Solar.Solar</t>
  </si>
  <si>
    <t>Eff.ratio.RO.Res.HHnew.Thermal.SH.Gas.CO</t>
  </si>
  <si>
    <t>Eff.ratio.RO.Res.HHnew.Thermal.SH.Gas.CO.Gas.Gas</t>
  </si>
  <si>
    <t>Eff.ratio.RO.Res.HHnew.Thermal.SH.Gas.CO.Elc.Elec</t>
  </si>
  <si>
    <t>Eff.ratio.RO.Res.HHnew.Thermal.SH.Biomass</t>
  </si>
  <si>
    <t>Eff.ratio.RO.Res.HHnew.Thermal.SH.Biomass.SH</t>
  </si>
  <si>
    <t>Eff.ratio.RO.Res.HHnew.Thermal.SH.Biomass.SH.Biomass</t>
  </si>
  <si>
    <t>Eff.ratio.RO.Res.HHnew.Thermal.SH.Biomass.SH.Elec</t>
  </si>
  <si>
    <t>Eff.ratio.RO.Res.HHnew.Thermal.SH.Biomass.SC</t>
  </si>
  <si>
    <t>Eff.ratio.RO.Res.HHnew.Thermal.SH.Biomass.SC.AC.Elec</t>
  </si>
  <si>
    <t>Eff.ratio.RO.Res.HHnew.Thermal.SH.Biomass.WH</t>
  </si>
  <si>
    <t>Eff.ratio.RO.Res.HHnew.Thermal.SH.Biomass.WH.Biomass.NoSolar.Biomass</t>
  </si>
  <si>
    <t>Eff.ratio.RO.Res.HHnew.Thermal.SH.Biomass.WH.Biomass.Solar</t>
  </si>
  <si>
    <t>Eff.ratio.RO.Res.HHnew.Thermal.SH.Biomass.WH.Biomass.Solar.Biomass</t>
  </si>
  <si>
    <t>Eff.ratio.RO.Res.HHnew.Thermal.SH.Biomass.WH.Biomass.Solar.Solar</t>
  </si>
  <si>
    <t>Eff.ratio.RO.Res.HHnew.Thermal.SH.Biomass.WH.LPG.NoSolar.LPG</t>
  </si>
  <si>
    <t>Eff.ratio.RO.Res.HHnew.Thermal.SH.Biomass.WH.LPG.Solar</t>
  </si>
  <si>
    <t>Eff.ratio.RO.Res.HHnew.Thermal.SH.Biomass.WH.LPG.Solar.LPG</t>
  </si>
  <si>
    <t>Eff.ratio.RO.Res.HHnew.Thermal.SH.Biomass.WH.LPG.Solar.Solar</t>
  </si>
  <si>
    <t>Eff.ratio.RO.Res.HHnew.Thermal.SH.Biomass.WH.Elc.NoSolar.Elec</t>
  </si>
  <si>
    <t>Eff.ratio.RO.Res.HHnew.Thermal.SH.Biomass.WH.Elc.Solar</t>
  </si>
  <si>
    <t>Eff.ratio.RO.Res.HHnew.Thermal.SH.Biomass.WH.Elc.Solar.Elec</t>
  </si>
  <si>
    <t>Eff.ratio.RO.Res.HHnew.Thermal.SH.Biomass.WH.Elc.Solar.Solar</t>
  </si>
  <si>
    <t>Eff.ratio.RO.Res.HHnew.Thermal.SH.Biomass.CO</t>
  </si>
  <si>
    <t>Eff.ratio.RO.Res.HHnew.Thermal.SH.Biomass.CO.Biomass.Biomass</t>
  </si>
  <si>
    <t>Eff.ratio.RO.Res.HHnew.Thermal.SH.Biomass.CO.LPG.LPG</t>
  </si>
  <si>
    <t>Eff.ratio.RO.Res.HHnew.Thermal.SH.Biomass.CO.Elc.Elec</t>
  </si>
  <si>
    <t>Eff.ratio.RO.Res.HHnew.Thermal.SH.Geo</t>
  </si>
  <si>
    <t>Eff.ratio.RO.Res.HHnew.Thermal.SH.Geo.SH</t>
  </si>
  <si>
    <t>Eff.ratio.RO.Res.HHnew.Thermal.SH.Geo.SH.Geo</t>
  </si>
  <si>
    <t>Eff.ratio.RO.Res.HHnew.Thermal.SH.Geo.SH.Elec</t>
  </si>
  <si>
    <t>Eff.ratio.RO.Res.HHnew.Thermal.SH.Geo.SC</t>
  </si>
  <si>
    <t>Eff.ratio.RO.Res.HHnew.Thermal.SH.Geo.SC.AC.Elec</t>
  </si>
  <si>
    <t>Eff.ratio.RO.Res.HHnew.Thermal.SH.Geo.WH</t>
  </si>
  <si>
    <t>Eff.ratio.RO.Res.HHnew.Thermal.SH.Geo.WH.Geo.NoSolar.Geo</t>
  </si>
  <si>
    <t>Eff.ratio.RO.Res.HHnew.Thermal.SH.Geo.WH.Geo.Solar</t>
  </si>
  <si>
    <t>Eff.ratio.RO.Res.HHnew.Thermal.SH.Geo.WH.Geo.Solar.Geo</t>
  </si>
  <si>
    <t>Eff.ratio.RO.Res.HHnew.Thermal.SH.Geo.WH.Geo.Solar.Solar</t>
  </si>
  <si>
    <t>Eff.ratio.RO.Res.HHnew.Thermal.SH.Geo.WH.Elc.NoSolar.Elec</t>
  </si>
  <si>
    <t>Eff.ratio.RO.Res.HHnew.Thermal.SH.Geo.WH.Elc.Solar</t>
  </si>
  <si>
    <t>Eff.ratio.RO.Res.HHnew.Thermal.SH.Geo.WH.Elc.Solar.Elec</t>
  </si>
  <si>
    <t>Eff.ratio.RO.Res.HHnew.Thermal.SH.Geo.WH.Elc.Solar.Solar</t>
  </si>
  <si>
    <t>Eff.ratio.RO.Res.HHnew.Thermal.SH.Geo.CO</t>
  </si>
  <si>
    <t>Eff.ratio.RO.Res.HHnew.Thermal.SH.Geo.CO.LPG.LPG</t>
  </si>
  <si>
    <t>Eff.ratio.RO.Res.HHnew.Thermal.SH.Geo.CO.Elc.Elec</t>
  </si>
  <si>
    <t>Eff.ratio.RO.Res.HHnew.Thermal.SH.DistrHeat</t>
  </si>
  <si>
    <t>Eff.ratio.RO.Res.HHnew.Thermal.SH.DistrHeat.SH</t>
  </si>
  <si>
    <t>Eff.ratio.RO.Res.HHnew.Thermal.SH.DistrHeat.SH.Steam_Distr</t>
  </si>
  <si>
    <t>Eff.ratio.RO.Res.HHnew.Thermal.SH.DistrHeat.SH.Elec</t>
  </si>
  <si>
    <t>Eff.ratio.RO.Res.HHnew.Thermal.SH.DistrHeat.SC</t>
  </si>
  <si>
    <t>Eff.ratio.RO.Res.HHnew.Thermal.SH.DistrHeat.SC.AC.Elec</t>
  </si>
  <si>
    <t>Eff.ratio.RO.Res.HHnew.Thermal.SH.DistrHeat.WH</t>
  </si>
  <si>
    <t>Eff.ratio.RO.Res.HHnew.Thermal.SH.DistrHeat.WH.DistrHeat.NoSolar.Steam_Distr</t>
  </si>
  <si>
    <t>Eff.ratio.RO.Res.HHnew.Thermal.SH.DistrHeat.WH.DistrHeat.Solar</t>
  </si>
  <si>
    <t>Eff.ratio.RO.Res.HHnew.Thermal.SH.DistrHeat.WH.DistrHeat.Solar.Steam_Distr</t>
  </si>
  <si>
    <t>Eff.ratio.RO.Res.HHnew.Thermal.SH.DistrHeat.WH.DistrHeat.Solar.Solar</t>
  </si>
  <si>
    <t>Eff.ratio.RO.Res.HHnew.Thermal.SH.DistrHeat.WH.Elc.NoSolar.Elec</t>
  </si>
  <si>
    <t>Eff.ratio.RO.Res.HHnew.Thermal.SH.DistrHeat.WH.Elc.Solar</t>
  </si>
  <si>
    <t>Eff.ratio.RO.Res.HHnew.Thermal.SH.DistrHeat.WH.Elc.Solar.Elec</t>
  </si>
  <si>
    <t>Eff.ratio.RO.Res.HHnew.Thermal.SH.DistrHeat.WH.Elc.Solar.Solar</t>
  </si>
  <si>
    <t>Eff.ratio.RO.Res.HHnew.Thermal.SH.DistrHeat.CO</t>
  </si>
  <si>
    <t>Eff.ratio.RO.Res.HHnew.Thermal.SH.DistrHeat.CO.LPG.LPG</t>
  </si>
  <si>
    <t>Eff.ratio.RO.Res.HHnew.Thermal.SH.DistrHeat.CO.Elc.Elec</t>
  </si>
  <si>
    <t>Eff.ratio.RO.Res.HHnew.Thermal.SH.AdvElc</t>
  </si>
  <si>
    <t>Eff.ratio.RO.Res.HHnew.Thermal.SH.AdvElc.SH</t>
  </si>
  <si>
    <t>Eff.ratio.RO.Res.HHnew.Thermal.SH.AdvElc.SH.Elec</t>
  </si>
  <si>
    <t>Eff.ratio.RO.Res.HHnew.Thermal.SH.AdvElc.SC</t>
  </si>
  <si>
    <t>Eff.ratio.RO.Res.HHnew.Thermal.SH.AdvElc.SC.AC.Elec</t>
  </si>
  <si>
    <t>Eff.ratio.RO.Res.HHnew.Thermal.SH.AdvElc.WH</t>
  </si>
  <si>
    <t>Eff.ratio.RO.Res.HHnew.Thermal.SH.AdvElc.WH.LPG.NoSolar.LPG</t>
  </si>
  <si>
    <t>Eff.ratio.RO.Res.HHnew.Thermal.SH.AdvElc.WH.LPG.Solar</t>
  </si>
  <si>
    <t>Eff.ratio.RO.Res.HHnew.Thermal.SH.AdvElc.WH.LPG.Solar.LPG</t>
  </si>
  <si>
    <t>Eff.ratio.RO.Res.HHnew.Thermal.SH.AdvElc.WH.LPG.Solar.Solar</t>
  </si>
  <si>
    <t>Eff.ratio.RO.Res.HHnew.Thermal.SH.AdvElc.WH.Elc.NoSolar.Elec</t>
  </si>
  <si>
    <t>Eff.ratio.RO.Res.HHnew.Thermal.SH.AdvElc.WH.Elc.Solar</t>
  </si>
  <si>
    <t>Eff.ratio.RO.Res.HHnew.Thermal.SH.AdvElc.WH.Elc.Solar.Elec</t>
  </si>
  <si>
    <t>Eff.ratio.RO.Res.HHnew.Thermal.SH.AdvElc.WH.Elc.Solar.Solar</t>
  </si>
  <si>
    <t>Eff.ratio.RO.Res.HHnew.Thermal.SH.AdvElc.CO</t>
  </si>
  <si>
    <t>Eff.ratio.RO.Res.HHnew.Thermal.SH.AdvElc.CO.LPG.LPG</t>
  </si>
  <si>
    <t>Eff.ratio.RO.Res.HHnew.Thermal.SH.AdvElc.CO.Elc.Elec</t>
  </si>
  <si>
    <t>Eff.ratio.RO.Res.HHnew.Thermal.SH.ConvElc</t>
  </si>
  <si>
    <t>Eff.ratio.RO.Res.HHnew.Thermal.SH.ConvElc.SH</t>
  </si>
  <si>
    <t>Eff.ratio.RO.Res.HHnew.Thermal.SH.ConvElc.SH.Elec</t>
  </si>
  <si>
    <t>Eff.ratio.RO.Res.HHnew.Thermal.SH.ConvElc.SC</t>
  </si>
  <si>
    <t>Eff.ratio.RO.Res.HHnew.Thermal.SH.ConvElc.SC.AC.Elec</t>
  </si>
  <si>
    <t>Eff.ratio.RO.Res.HHnew.Thermal.SH.ConvElc.WH</t>
  </si>
  <si>
    <t>Eff.ratio.RO.Res.HHnew.Thermal.SH.ConvElc.WH.LPG.NoSolar.LPG</t>
  </si>
  <si>
    <t>Eff.ratio.RO.Res.HHnew.Thermal.SH.ConvElc.WH.LPG.Solar</t>
  </si>
  <si>
    <t>Eff.ratio.RO.Res.HHnew.Thermal.SH.ConvElc.WH.LPG.Solar.LPG</t>
  </si>
  <si>
    <t>Eff.ratio.RO.Res.HHnew.Thermal.SH.ConvElc.WH.LPG.Solar.Solar</t>
  </si>
  <si>
    <t>Eff.ratio.RO.Res.HHnew.Thermal.SH.ConvElc.WH.Elc.NoSolar.Elec</t>
  </si>
  <si>
    <t>Eff.ratio.RO.Res.HHnew.Thermal.SH.ConvElc.WH.Elc.Solar</t>
  </si>
  <si>
    <t>Eff.ratio.RO.Res.HHnew.Thermal.SH.ConvElc.WH.Elc.Solar.Elec</t>
  </si>
  <si>
    <t>Eff.ratio.RO.Res.HHnew.Thermal.SH.ConvElc.WH.Elc.Solar.Solar</t>
  </si>
  <si>
    <t>Eff.ratio.RO.Res.HHnew.Thermal.SH.ConvElc.CO</t>
  </si>
  <si>
    <t>Eff.ratio.RO.Res.HHnew.Thermal.SH.ConvElc.CO.LPG.LPG</t>
  </si>
  <si>
    <t>Eff.ratio.RO.Res.HHnew.Thermal.SH.ConvElc.CO.Elc.Elec</t>
  </si>
  <si>
    <t>RO - CO2 emissions in new and renovated households (detailed structure)</t>
  </si>
  <si>
    <t>EMI.ktCO2.RO.Res.HHnew.Thermal.SH.Solids</t>
  </si>
  <si>
    <t>EMI.ktCO2.RO.Res.HHnew.Thermal.SH.Solids.SH</t>
  </si>
  <si>
    <t>EMI.ktCO2.RO.Res.HHnew.Thermal.SH.Solids.SH.Solids</t>
  </si>
  <si>
    <t>EMI.ktCO2.RO.Res.HHnew.Thermal.SH.Solids.SH.Elec</t>
  </si>
  <si>
    <t>EMI.ktCO2.RO.Res.HHnew.Thermal.SH.Solids.SC</t>
  </si>
  <si>
    <t>EMI.ktCO2.RO.Res.HHnew.Thermal.SH.Solids.SC.AC.Elec</t>
  </si>
  <si>
    <t>EMI.ktCO2.RO.Res.HHnew.Thermal.SH.Solids.WH</t>
  </si>
  <si>
    <t>EMI.ktCO2.RO.Res.HHnew.Thermal.SH.Solids.WH.Solids.NoSolar.Solids</t>
  </si>
  <si>
    <t>EMI.ktCO2.RO.Res.HHnew.Thermal.SH.Solids.WH.LPG.NoSolar.LPG</t>
  </si>
  <si>
    <t>EMI.ktCO2.RO.Res.HHnew.Thermal.SH.Solids.WH.LPG.Solar</t>
  </si>
  <si>
    <t>EMI.ktCO2.RO.Res.HHnew.Thermal.SH.Solids.WH.LPG.Solar.LPG</t>
  </si>
  <si>
    <t>EMI.ktCO2.RO.Res.HHnew.Thermal.SH.Solids.WH.LPG.Solar.Solar</t>
  </si>
  <si>
    <t>EMI.ktCO2.RO.Res.HHnew.Thermal.SH.Solids.WH.Elc.NoSolar.Elec</t>
  </si>
  <si>
    <t>EMI.ktCO2.RO.Res.HHnew.Thermal.SH.Solids.WH.Elc.Solar</t>
  </si>
  <si>
    <t>EMI.ktCO2.RO.Res.HHnew.Thermal.SH.Solids.WH.Elc.Solar.Elec</t>
  </si>
  <si>
    <t>EMI.ktCO2.RO.Res.HHnew.Thermal.SH.Solids.WH.Elc.Solar.Solar</t>
  </si>
  <si>
    <t>EMI.ktCO2.RO.Res.HHnew.Thermal.SH.Solids.CO</t>
  </si>
  <si>
    <t>EMI.ktCO2.RO.Res.HHnew.Thermal.SH.Solids.CO.Solids.Solids</t>
  </si>
  <si>
    <t>EMI.ktCO2.RO.Res.HHnew.Thermal.SH.Solids.CO.LPG.LPG</t>
  </si>
  <si>
    <t>EMI.ktCO2.RO.Res.HHnew.Thermal.SH.Solids.CO.Elc.Elec</t>
  </si>
  <si>
    <t>EMI.ktCO2.RO.Res.HHnew.Thermal.SH.LPG</t>
  </si>
  <si>
    <t>EMI.ktCO2.RO.Res.HHnew.Thermal.SH.LPG.SH</t>
  </si>
  <si>
    <t>EMI.ktCO2.RO.Res.HHnew.Thermal.SH.LPG.SH.LPG</t>
  </si>
  <si>
    <t>EMI.ktCO2.RO.Res.HHnew.Thermal.SH.LPG.SH.Elec</t>
  </si>
  <si>
    <t>EMI.ktCO2.RO.Res.HHnew.Thermal.SH.LPG.SC</t>
  </si>
  <si>
    <t>EMI.ktCO2.RO.Res.HHnew.Thermal.SH.LPG.SC.AC.Elec</t>
  </si>
  <si>
    <t>EMI.ktCO2.RO.Res.HHnew.Thermal.SH.LPG.WH</t>
  </si>
  <si>
    <t>EMI.ktCO2.RO.Res.HHnew.Thermal.SH.LPG.WH.LPG.NoSolar.LPG</t>
  </si>
  <si>
    <t>EMI.ktCO2.RO.Res.HHnew.Thermal.SH.LPG.WH.LPG.Solar</t>
  </si>
  <si>
    <t>EMI.ktCO2.RO.Res.HHnew.Thermal.SH.LPG.WH.LPG.Solar.LPG</t>
  </si>
  <si>
    <t>EMI.ktCO2.RO.Res.HHnew.Thermal.SH.LPG.WH.LPG.Solar.Solar</t>
  </si>
  <si>
    <t>EMI.ktCO2.RO.Res.HHnew.Thermal.SH.LPG.WH.Elc.NoSolar.Elec</t>
  </si>
  <si>
    <t>EMI.ktCO2.RO.Res.HHnew.Thermal.SH.LPG.WH.Elc.Solar</t>
  </si>
  <si>
    <t>EMI.ktCO2.RO.Res.HHnew.Thermal.SH.LPG.WH.Elc.Solar.Elec</t>
  </si>
  <si>
    <t>EMI.ktCO2.RO.Res.HHnew.Thermal.SH.LPG.WH.Elc.Solar.Solar</t>
  </si>
  <si>
    <t>EMI.ktCO2.RO.Res.HHnew.Thermal.SH.LPG.CO</t>
  </si>
  <si>
    <t>EMI.ktCO2.RO.Res.HHnew.Thermal.SH.LPG.CO.LPG.LPG</t>
  </si>
  <si>
    <t>EMI.ktCO2.RO.Res.HHnew.Thermal.SH.LPG.CO.Elc.Elec</t>
  </si>
  <si>
    <t>EMI.ktCO2.RO.Res.HHnew.Thermal.SH.Oil</t>
  </si>
  <si>
    <t>EMI.ktCO2.RO.Res.HHnew.Thermal.SH.Oil.SH</t>
  </si>
  <si>
    <t>EMI.ktCO2.RO.Res.HHnew.Thermal.SH.Oil.SH.Oil</t>
  </si>
  <si>
    <t>EMI.ktCO2.RO.Res.HHnew.Thermal.SH.Oil.SH.Elec</t>
  </si>
  <si>
    <t>EMI.ktCO2.RO.Res.HHnew.Thermal.SH.Oil.SC</t>
  </si>
  <si>
    <t>EMI.ktCO2.RO.Res.HHnew.Thermal.SH.Oil.SC.AC.Elec</t>
  </si>
  <si>
    <t>EMI.ktCO2.RO.Res.HHnew.Thermal.SH.Oil.WH</t>
  </si>
  <si>
    <t>EMI.ktCO2.RO.Res.HHnew.Thermal.SH.Oil.WH.Oil.NoSolar.Oil</t>
  </si>
  <si>
    <t>EMI.ktCO2.RO.Res.HHnew.Thermal.SH.Oil.WH.Oil.Solar</t>
  </si>
  <si>
    <t>EMI.ktCO2.RO.Res.HHnew.Thermal.SH.Oil.WH.Oil.Solar.Oil</t>
  </si>
  <si>
    <t>EMI.ktCO2.RO.Res.HHnew.Thermal.SH.Oil.WH.Oil.Solar.Solar</t>
  </si>
  <si>
    <t>EMI.ktCO2.RO.Res.HHnew.Thermal.SH.Oil.WH.Elc.NoSolar.Elec</t>
  </si>
  <si>
    <t>EMI.ktCO2.RO.Res.HHnew.Thermal.SH.Oil.WH.Elc.Solar</t>
  </si>
  <si>
    <t>EMI.ktCO2.RO.Res.HHnew.Thermal.SH.Oil.WH.Elc.Solar.Elec</t>
  </si>
  <si>
    <t>EMI.ktCO2.RO.Res.HHnew.Thermal.SH.Oil.WH.Elc.Solar.Solar</t>
  </si>
  <si>
    <t>EMI.ktCO2.RO.Res.HHnew.Thermal.SH.Oil.CO</t>
  </si>
  <si>
    <t>EMI.ktCO2.RO.Res.HHnew.Thermal.SH.Oil.CO.LPG.LPG</t>
  </si>
  <si>
    <t>EMI.ktCO2.RO.Res.HHnew.Thermal.SH.Oil.CO.Elc.Elec</t>
  </si>
  <si>
    <t>EMI.ktCO2.RO.Res.HHnew.Thermal.SH.Gas</t>
  </si>
  <si>
    <t>EMI.ktCO2.RO.Res.HHnew.Thermal.SH.Gas.SH</t>
  </si>
  <si>
    <t>EMI.ktCO2.RO.Res.HHnew.Thermal.SH.Gas.SH.Gas</t>
  </si>
  <si>
    <t>EMI.ktCO2.RO.Res.HHnew.Thermal.SH.Gas.SH.Elec</t>
  </si>
  <si>
    <t>EMI.ktCO2.RO.Res.HHnew.Thermal.SH.Gas.SC</t>
  </si>
  <si>
    <t>EMI.ktCO2.RO.Res.HHnew.Thermal.SH.Gas.SC.AC.Elec</t>
  </si>
  <si>
    <t>EMI.ktCO2.RO.Res.HHnew.Thermal.SH.Gas.WH</t>
  </si>
  <si>
    <t>EMI.ktCO2.RO.Res.HHnew.Thermal.SH.Gas.WH.Gas.NoSolar.Gas</t>
  </si>
  <si>
    <t>EMI.ktCO2.RO.Res.HHnew.Thermal.SH.Gas.WH.Gas.Solar</t>
  </si>
  <si>
    <t>EMI.ktCO2.RO.Res.HHnew.Thermal.SH.Gas.WH.Gas.Solar.Gas</t>
  </si>
  <si>
    <t>EMI.ktCO2.RO.Res.HHnew.Thermal.SH.Gas.WH.Gas.Solar.Solar</t>
  </si>
  <si>
    <t>EMI.ktCO2.RO.Res.HHnew.Thermal.SH.Gas.WH.Elc.NoSolar.Elec</t>
  </si>
  <si>
    <t>EMI.ktCO2.RO.Res.HHnew.Thermal.SH.Gas.WH.Elc.Solar</t>
  </si>
  <si>
    <t>EMI.ktCO2.RO.Res.HHnew.Thermal.SH.Gas.WH.Elc.Solar.Elec</t>
  </si>
  <si>
    <t>EMI.ktCO2.RO.Res.HHnew.Thermal.SH.Gas.WH.Elc.Solar.Solar</t>
  </si>
  <si>
    <t>EMI.ktCO2.RO.Res.HHnew.Thermal.SH.Gas.CO</t>
  </si>
  <si>
    <t>EMI.ktCO2.RO.Res.HHnew.Thermal.SH.Gas.CO.Gas.Gas</t>
  </si>
  <si>
    <t>EMI.ktCO2.RO.Res.HHnew.Thermal.SH.Gas.CO.Elc.Elec</t>
  </si>
  <si>
    <t>EMI.ktCO2.RO.Res.HHnew.Thermal.SH.Biomass</t>
  </si>
  <si>
    <t>EMI.ktCO2.RO.Res.HHnew.Thermal.SH.Biomass.SH</t>
  </si>
  <si>
    <t>EMI.ktCO2.RO.Res.HHnew.Thermal.SH.Biomass.SH.Biomass</t>
  </si>
  <si>
    <t>EMI.ktCO2.RO.Res.HHnew.Thermal.SH.Biomass.SH.Elec</t>
  </si>
  <si>
    <t>EMI.ktCO2.RO.Res.HHnew.Thermal.SH.Biomass.SC</t>
  </si>
  <si>
    <t>EMI.ktCO2.RO.Res.HHnew.Thermal.SH.Biomass.SC.AC.Elec</t>
  </si>
  <si>
    <t>EMI.ktCO2.RO.Res.HHnew.Thermal.SH.Biomass.WH</t>
  </si>
  <si>
    <t>EMI.ktCO2.RO.Res.HHnew.Thermal.SH.Biomass.WH.Biomass.NoSolar.Biomass</t>
  </si>
  <si>
    <t>EMI.ktCO2.RO.Res.HHnew.Thermal.SH.Biomass.WH.Biomass.Solar</t>
  </si>
  <si>
    <t>EMI.ktCO2.RO.Res.HHnew.Thermal.SH.Biomass.WH.Biomass.Solar.Biomass</t>
  </si>
  <si>
    <t>EMI.ktCO2.RO.Res.HHnew.Thermal.SH.Biomass.WH.Biomass.Solar.Solar</t>
  </si>
  <si>
    <t>EMI.ktCO2.RO.Res.HHnew.Thermal.SH.Biomass.WH.LPG.NoSolar.LPG</t>
  </si>
  <si>
    <t>EMI.ktCO2.RO.Res.HHnew.Thermal.SH.Biomass.WH.LPG.Solar</t>
  </si>
  <si>
    <t>EMI.ktCO2.RO.Res.HHnew.Thermal.SH.Biomass.WH.LPG.Solar.LPG</t>
  </si>
  <si>
    <t>EMI.ktCO2.RO.Res.HHnew.Thermal.SH.Biomass.WH.LPG.Solar.Solar</t>
  </si>
  <si>
    <t>EMI.ktCO2.RO.Res.HHnew.Thermal.SH.Biomass.WH.Elc.NoSolar.Elec</t>
  </si>
  <si>
    <t>EMI.ktCO2.RO.Res.HHnew.Thermal.SH.Biomass.WH.Elc.Solar</t>
  </si>
  <si>
    <t>EMI.ktCO2.RO.Res.HHnew.Thermal.SH.Biomass.WH.Elc.Solar.Elec</t>
  </si>
  <si>
    <t>EMI.ktCO2.RO.Res.HHnew.Thermal.SH.Biomass.WH.Elc.Solar.Solar</t>
  </si>
  <si>
    <t>EMI.ktCO2.RO.Res.HHnew.Thermal.SH.Biomass.CO</t>
  </si>
  <si>
    <t>EMI.ktCO2.RO.Res.HHnew.Thermal.SH.Biomass.CO.Biomass.Biomass</t>
  </si>
  <si>
    <t>EMI.ktCO2.RO.Res.HHnew.Thermal.SH.Biomass.CO.LPG.LPG</t>
  </si>
  <si>
    <t>EMI.ktCO2.RO.Res.HHnew.Thermal.SH.Biomass.CO.Elc.Elec</t>
  </si>
  <si>
    <t>EMI.ktCO2.RO.Res.HHnew.Thermal.SH.Geo</t>
  </si>
  <si>
    <t>EMI.ktCO2.RO.Res.HHnew.Thermal.SH.Geo.SH</t>
  </si>
  <si>
    <t>EMI.ktCO2.RO.Res.HHnew.Thermal.SH.Geo.SH.Geo</t>
  </si>
  <si>
    <t>EMI.ktCO2.RO.Res.HHnew.Thermal.SH.Geo.SH.Elec</t>
  </si>
  <si>
    <t>EMI.ktCO2.RO.Res.HHnew.Thermal.SH.Geo.SC</t>
  </si>
  <si>
    <t>EMI.ktCO2.RO.Res.HHnew.Thermal.SH.Geo.SC.AC.Elec</t>
  </si>
  <si>
    <t>EMI.ktCO2.RO.Res.HHnew.Thermal.SH.Geo.WH</t>
  </si>
  <si>
    <t>EMI.ktCO2.RO.Res.HHnew.Thermal.SH.Geo.WH.Geo.NoSolar.Geo</t>
  </si>
  <si>
    <t>EMI.ktCO2.RO.Res.HHnew.Thermal.SH.Geo.WH.Geo.Solar</t>
  </si>
  <si>
    <t>EMI.ktCO2.RO.Res.HHnew.Thermal.SH.Geo.WH.Geo.Solar.Geo</t>
  </si>
  <si>
    <t>EMI.ktCO2.RO.Res.HHnew.Thermal.SH.Geo.WH.Geo.Solar.Solar</t>
  </si>
  <si>
    <t>EMI.ktCO2.RO.Res.HHnew.Thermal.SH.Geo.WH.Elc.NoSolar.Elec</t>
  </si>
  <si>
    <t>EMI.ktCO2.RO.Res.HHnew.Thermal.SH.Geo.WH.Elc.Solar</t>
  </si>
  <si>
    <t>EMI.ktCO2.RO.Res.HHnew.Thermal.SH.Geo.WH.Elc.Solar.Elec</t>
  </si>
  <si>
    <t>EMI.ktCO2.RO.Res.HHnew.Thermal.SH.Geo.WH.Elc.Solar.Solar</t>
  </si>
  <si>
    <t>EMI.ktCO2.RO.Res.HHnew.Thermal.SH.Geo.CO</t>
  </si>
  <si>
    <t>EMI.ktCO2.RO.Res.HHnew.Thermal.SH.Geo.CO.LPG.LPG</t>
  </si>
  <si>
    <t>EMI.ktCO2.RO.Res.HHnew.Thermal.SH.Geo.CO.Elc.Elec</t>
  </si>
  <si>
    <t>EMI.ktCO2.RO.Res.HHnew.Thermal.SH.DistrHeat</t>
  </si>
  <si>
    <t>EMI.ktCO2.RO.Res.HHnew.Thermal.SH.DistrHeat.SH</t>
  </si>
  <si>
    <t>EMI.ktCO2.RO.Res.HHnew.Thermal.SH.DistrHeat.SH.Steam_Distr</t>
  </si>
  <si>
    <t>EMI.ktCO2.RO.Res.HHnew.Thermal.SH.DistrHeat.SH.Elec</t>
  </si>
  <si>
    <t>EMI.ktCO2.RO.Res.HHnew.Thermal.SH.DistrHeat.SC</t>
  </si>
  <si>
    <t>EMI.ktCO2.RO.Res.HHnew.Thermal.SH.DistrHeat.SC.AC.Elec</t>
  </si>
  <si>
    <t>EMI.ktCO2.RO.Res.HHnew.Thermal.SH.DistrHeat.WH</t>
  </si>
  <si>
    <t>EMI.ktCO2.RO.Res.HHnew.Thermal.SH.DistrHeat.WH.DistrHeat.NoSolar.Steam_Distr</t>
  </si>
  <si>
    <t>EMI.ktCO2.RO.Res.HHnew.Thermal.SH.DistrHeat.WH.DistrHeat.Solar</t>
  </si>
  <si>
    <t>EMI.ktCO2.RO.Res.HHnew.Thermal.SH.DistrHeat.WH.DistrHeat.Solar.Steam_Distr</t>
  </si>
  <si>
    <t>EMI.ktCO2.RO.Res.HHnew.Thermal.SH.DistrHeat.WH.DistrHeat.Solar.Solar</t>
  </si>
  <si>
    <t>EMI.ktCO2.RO.Res.HHnew.Thermal.SH.DistrHeat.WH.Elc.NoSolar.Elec</t>
  </si>
  <si>
    <t>EMI.ktCO2.RO.Res.HHnew.Thermal.SH.DistrHeat.WH.Elc.Solar</t>
  </si>
  <si>
    <t>EMI.ktCO2.RO.Res.HHnew.Thermal.SH.DistrHeat.WH.Elc.Solar.Elec</t>
  </si>
  <si>
    <t>EMI.ktCO2.RO.Res.HHnew.Thermal.SH.DistrHeat.WH.Elc.Solar.Solar</t>
  </si>
  <si>
    <t>EMI.ktCO2.RO.Res.HHnew.Thermal.SH.DistrHeat.CO</t>
  </si>
  <si>
    <t>EMI.ktCO2.RO.Res.HHnew.Thermal.SH.DistrHeat.CO.LPG.LPG</t>
  </si>
  <si>
    <t>EMI.ktCO2.RO.Res.HHnew.Thermal.SH.DistrHeat.CO.Elc.Elec</t>
  </si>
  <si>
    <t>EMI.ktCO2.RO.Res.HHnew.Thermal.SH.AdvElc</t>
  </si>
  <si>
    <t>EMI.ktCO2.RO.Res.HHnew.Thermal.SH.AdvElc.SH</t>
  </si>
  <si>
    <t>EMI.ktCO2.RO.Res.HHnew.Thermal.SH.AdvElc.SH.Elec</t>
  </si>
  <si>
    <t>EMI.ktCO2.RO.Res.HHnew.Thermal.SH.AdvElc.SC</t>
  </si>
  <si>
    <t>EMI.ktCO2.RO.Res.HHnew.Thermal.SH.AdvElc.SC.AC.Elec</t>
  </si>
  <si>
    <t>EMI.ktCO2.RO.Res.HHnew.Thermal.SH.AdvElc.WH</t>
  </si>
  <si>
    <t>EMI.ktCO2.RO.Res.HHnew.Thermal.SH.AdvElc.WH.LPG.NoSolar.LPG</t>
  </si>
  <si>
    <t>EMI.ktCO2.RO.Res.HHnew.Thermal.SH.AdvElc.WH.LPG.Solar</t>
  </si>
  <si>
    <t>EMI.ktCO2.RO.Res.HHnew.Thermal.SH.AdvElc.WH.LPG.Solar.LPG</t>
  </si>
  <si>
    <t>EMI.ktCO2.RO.Res.HHnew.Thermal.SH.AdvElc.WH.LPG.Solar.Solar</t>
  </si>
  <si>
    <t>EMI.ktCO2.RO.Res.HHnew.Thermal.SH.AdvElc.WH.Elc.NoSolar.Elec</t>
  </si>
  <si>
    <t>EMI.ktCO2.RO.Res.HHnew.Thermal.SH.AdvElc.WH.Elc.Solar</t>
  </si>
  <si>
    <t>EMI.ktCO2.RO.Res.HHnew.Thermal.SH.AdvElc.WH.Elc.Solar.Elec</t>
  </si>
  <si>
    <t>EMI.ktCO2.RO.Res.HHnew.Thermal.SH.AdvElc.WH.Elc.Solar.Solar</t>
  </si>
  <si>
    <t>EMI.ktCO2.RO.Res.HHnew.Thermal.SH.AdvElc.CO</t>
  </si>
  <si>
    <t>EMI.ktCO2.RO.Res.HHnew.Thermal.SH.AdvElc.CO.LPG.LPG</t>
  </si>
  <si>
    <t>EMI.ktCO2.RO.Res.HHnew.Thermal.SH.AdvElc.CO.Elc.Elec</t>
  </si>
  <si>
    <t>EMI.ktCO2.RO.Res.HHnew.Thermal.SH.ConvElc</t>
  </si>
  <si>
    <t>EMI.ktCO2.RO.Res.HHnew.Thermal.SH.ConvElc.SH</t>
  </si>
  <si>
    <t>EMI.ktCO2.RO.Res.HHnew.Thermal.SH.ConvElc.SH.Elec</t>
  </si>
  <si>
    <t>EMI.ktCO2.RO.Res.HHnew.Thermal.SH.ConvElc.SC</t>
  </si>
  <si>
    <t>EMI.ktCO2.RO.Res.HHnew.Thermal.SH.ConvElc.SC.AC.Elec</t>
  </si>
  <si>
    <t>EMI.ktCO2.RO.Res.HHnew.Thermal.SH.ConvElc.WH</t>
  </si>
  <si>
    <t>EMI.ktCO2.RO.Res.HHnew.Thermal.SH.ConvElc.WH.LPG.NoSolar.LPG</t>
  </si>
  <si>
    <t>EMI.ktCO2.RO.Res.HHnew.Thermal.SH.ConvElc.WH.LPG.Solar</t>
  </si>
  <si>
    <t>EMI.ktCO2.RO.Res.HHnew.Thermal.SH.ConvElc.WH.LPG.Solar.LPG</t>
  </si>
  <si>
    <t>EMI.ktCO2.RO.Res.HHnew.Thermal.SH.ConvElc.WH.LPG.Solar.Solar</t>
  </si>
  <si>
    <t>EMI.ktCO2.RO.Res.HHnew.Thermal.SH.ConvElc.WH.Elc.NoSolar.Elec</t>
  </si>
  <si>
    <t>EMI.ktCO2.RO.Res.HHnew.Thermal.SH.ConvElc.WH.Elc.Solar</t>
  </si>
  <si>
    <t>EMI.ktCO2.RO.Res.HHnew.Thermal.SH.ConvElc.WH.Elc.Solar.Elec</t>
  </si>
  <si>
    <t>EMI.ktCO2.RO.Res.HHnew.Thermal.SH.ConvElc.WH.Elc.Solar.Solar</t>
  </si>
  <si>
    <t>EMI.ktCO2.RO.Res.HHnew.Thermal.SH.ConvElc.CO</t>
  </si>
  <si>
    <t>EMI.ktCO2.RO.Res.HHnew.Thermal.SH.ConvElc.CO.LPG.LPG</t>
  </si>
  <si>
    <t>EMI.ktCO2.RO.Res.HHnew.Thermal.SH.ConvElc.CO.Elc.Elec</t>
  </si>
  <si>
    <t>RO - Final energy consumption of new and renovated households (detailed structure)</t>
  </si>
  <si>
    <t>FEC_per_household.kWh.RO.Res.HHnew.Thermal.SH.Solids</t>
  </si>
  <si>
    <t>FEC_per_household.kWh.RO.Res.HHnew.Thermal.SH.Solids.SH</t>
  </si>
  <si>
    <t>FEC_per_household.kWh.RO.Res.HHnew.Thermal.SH.Solids.SH.Solids</t>
  </si>
  <si>
    <t>FEC_per_household.kWh.RO.Res.HHnew.Thermal.SH.Solids.SH.Elec</t>
  </si>
  <si>
    <t>FEC_per_household.kWh.RO.Res.HHnew.Thermal.SH.Solids.SC</t>
  </si>
  <si>
    <t>FEC_per_household.kWh.RO.Res.HHnew.Thermal.SH.Solids.SC.AC.Elec</t>
  </si>
  <si>
    <t>FEC_per_household.kWh.RO.Res.HHnew.Thermal.SH.Solids.WH</t>
  </si>
  <si>
    <t>FEC_per_household.kWh.RO.Res.HHnew.Thermal.SH.Solids.WH.Solids.NoSolar.Solids</t>
  </si>
  <si>
    <t>FEC_per_household.kWh.RO.Res.HHnew.Thermal.SH.Solids.WH.LPG.NoSolar.LPG</t>
  </si>
  <si>
    <t>FEC_per_household.kWh.RO.Res.HHnew.Thermal.SH.Solids.WH.LPG.Solar</t>
  </si>
  <si>
    <t>FEC_per_household.kWh.RO.Res.HHnew.Thermal.SH.Solids.WH.LPG.Solar.LPG</t>
  </si>
  <si>
    <t>FEC_per_household.kWh.RO.Res.HHnew.Thermal.SH.Solids.WH.LPG.Solar.Solar</t>
  </si>
  <si>
    <t>FEC_per_household.kWh.RO.Res.HHnew.Thermal.SH.Solids.WH.Elc.NoSolar.Elec</t>
  </si>
  <si>
    <t>FEC_per_household.kWh.RO.Res.HHnew.Thermal.SH.Solids.WH.Elc.Solar</t>
  </si>
  <si>
    <t>FEC_per_household.kWh.RO.Res.HHnew.Thermal.SH.Solids.WH.Elc.Solar.Elec</t>
  </si>
  <si>
    <t>FEC_per_household.kWh.RO.Res.HHnew.Thermal.SH.Solids.WH.Elc.Solar.Solar</t>
  </si>
  <si>
    <t>FEC_per_household.kWh.RO.Res.HHnew.Thermal.SH.Solids.CO</t>
  </si>
  <si>
    <t>FEC_per_household.kWh.RO.Res.HHnew.Thermal.SH.Solids.CO.Solids.Solids</t>
  </si>
  <si>
    <t>FEC_per_household.kWh.RO.Res.HHnew.Thermal.SH.Solids.CO.LPG.LPG</t>
  </si>
  <si>
    <t>FEC_per_household.kWh.RO.Res.HHnew.Thermal.SH.Solids.CO.Elc.Elec</t>
  </si>
  <si>
    <t>FEC_per_household.kWh.RO.Res.HHnew.Thermal.SH.LPG</t>
  </si>
  <si>
    <t>FEC_per_household.kWh.RO.Res.HHnew.Thermal.SH.LPG.SH</t>
  </si>
  <si>
    <t>FEC_per_household.kWh.RO.Res.HHnew.Thermal.SH.LPG.SH.LPG</t>
  </si>
  <si>
    <t>FEC_per_household.kWh.RO.Res.HHnew.Thermal.SH.LPG.SH.Elec</t>
  </si>
  <si>
    <t>FEC_per_household.kWh.RO.Res.HHnew.Thermal.SH.LPG.SC</t>
  </si>
  <si>
    <t>FEC_per_household.kWh.RO.Res.HHnew.Thermal.SH.LPG.SC.AC.Elec</t>
  </si>
  <si>
    <t>FEC_per_household.kWh.RO.Res.HHnew.Thermal.SH.LPG.WH</t>
  </si>
  <si>
    <t>FEC_per_household.kWh.RO.Res.HHnew.Thermal.SH.LPG.WH.LPG.NoSolar.LPG</t>
  </si>
  <si>
    <t>FEC_per_household.kWh.RO.Res.HHnew.Thermal.SH.LPG.WH.LPG.Solar</t>
  </si>
  <si>
    <t>FEC_per_household.kWh.RO.Res.HHnew.Thermal.SH.LPG.WH.LPG.Solar.LPG</t>
  </si>
  <si>
    <t>FEC_per_household.kWh.RO.Res.HHnew.Thermal.SH.LPG.WH.LPG.Solar.Solar</t>
  </si>
  <si>
    <t>FEC_per_household.kWh.RO.Res.HHnew.Thermal.SH.LPG.WH.Elc.NoSolar.Elec</t>
  </si>
  <si>
    <t>FEC_per_household.kWh.RO.Res.HHnew.Thermal.SH.LPG.WH.Elc.Solar</t>
  </si>
  <si>
    <t>FEC_per_household.kWh.RO.Res.HHnew.Thermal.SH.LPG.WH.Elc.Solar.Elec</t>
  </si>
  <si>
    <t>FEC_per_household.kWh.RO.Res.HHnew.Thermal.SH.LPG.WH.Elc.Solar.Solar</t>
  </si>
  <si>
    <t>FEC_per_household.kWh.RO.Res.HHnew.Thermal.SH.LPG.CO</t>
  </si>
  <si>
    <t>FEC_per_household.kWh.RO.Res.HHnew.Thermal.SH.LPG.CO.LPG.LPG</t>
  </si>
  <si>
    <t>FEC_per_household.kWh.RO.Res.HHnew.Thermal.SH.LPG.CO.Elc.Elec</t>
  </si>
  <si>
    <t>FEC_per_household.kWh.RO.Res.HHnew.Thermal.SH.Oil</t>
  </si>
  <si>
    <t>FEC_per_household.kWh.RO.Res.HHnew.Thermal.SH.Oil.SH</t>
  </si>
  <si>
    <t>FEC_per_household.kWh.RO.Res.HHnew.Thermal.SH.Oil.SH.Oil</t>
  </si>
  <si>
    <t>FEC_per_household.kWh.RO.Res.HHnew.Thermal.SH.Oil.SH.Elec</t>
  </si>
  <si>
    <t>FEC_per_household.kWh.RO.Res.HHnew.Thermal.SH.Oil.SC</t>
  </si>
  <si>
    <t>FEC_per_household.kWh.RO.Res.HHnew.Thermal.SH.Oil.SC.AC.Elec</t>
  </si>
  <si>
    <t>FEC_per_household.kWh.RO.Res.HHnew.Thermal.SH.Oil.WH</t>
  </si>
  <si>
    <t>FEC_per_household.kWh.RO.Res.HHnew.Thermal.SH.Oil.WH.Oil.NoSolar.Oil</t>
  </si>
  <si>
    <t>FEC_per_household.kWh.RO.Res.HHnew.Thermal.SH.Oil.WH.Oil.Solar</t>
  </si>
  <si>
    <t>FEC_per_household.kWh.RO.Res.HHnew.Thermal.SH.Oil.WH.Oil.Solar.Oil</t>
  </si>
  <si>
    <t>FEC_per_household.kWh.RO.Res.HHnew.Thermal.SH.Oil.WH.Oil.Solar.Solar</t>
  </si>
  <si>
    <t>FEC_per_household.kWh.RO.Res.HHnew.Thermal.SH.Oil.WH.Elc.NoSolar.Elec</t>
  </si>
  <si>
    <t>FEC_per_household.kWh.RO.Res.HHnew.Thermal.SH.Oil.WH.Elc.Solar</t>
  </si>
  <si>
    <t>FEC_per_household.kWh.RO.Res.HHnew.Thermal.SH.Oil.WH.Elc.Solar.Elec</t>
  </si>
  <si>
    <t>FEC_per_household.kWh.RO.Res.HHnew.Thermal.SH.Oil.WH.Elc.Solar.Solar</t>
  </si>
  <si>
    <t>FEC_per_household.kWh.RO.Res.HHnew.Thermal.SH.Oil.CO</t>
  </si>
  <si>
    <t>FEC_per_household.kWh.RO.Res.HHnew.Thermal.SH.Oil.CO.LPG.LPG</t>
  </si>
  <si>
    <t>FEC_per_household.kWh.RO.Res.HHnew.Thermal.SH.Oil.CO.Elc.Elec</t>
  </si>
  <si>
    <t>FEC_per_household.kWh.RO.Res.HHnew.Thermal.SH.Gas</t>
  </si>
  <si>
    <t>FEC_per_household.kWh.RO.Res.HHnew.Thermal.SH.Gas.SH</t>
  </si>
  <si>
    <t>FEC_per_household.kWh.RO.Res.HHnew.Thermal.SH.Gas.SH.Gas</t>
  </si>
  <si>
    <t>FEC_per_household.kWh.RO.Res.HHnew.Thermal.SH.Gas.SH.Elec</t>
  </si>
  <si>
    <t>FEC_per_household.kWh.RO.Res.HHnew.Thermal.SH.Gas.SC</t>
  </si>
  <si>
    <t>FEC_per_household.kWh.RO.Res.HHnew.Thermal.SH.Gas.SC.AC.Elec</t>
  </si>
  <si>
    <t>FEC_per_household.kWh.RO.Res.HHnew.Thermal.SH.Gas.WH</t>
  </si>
  <si>
    <t>FEC_per_household.kWh.RO.Res.HHnew.Thermal.SH.Gas.WH.Gas.NoSolar.Gas</t>
  </si>
  <si>
    <t>FEC_per_household.kWh.RO.Res.HHnew.Thermal.SH.Gas.WH.Gas.Solar</t>
  </si>
  <si>
    <t>FEC_per_household.kWh.RO.Res.HHnew.Thermal.SH.Gas.WH.Gas.Solar.Gas</t>
  </si>
  <si>
    <t>FEC_per_household.kWh.RO.Res.HHnew.Thermal.SH.Gas.WH.Gas.Solar.Solar</t>
  </si>
  <si>
    <t>FEC_per_household.kWh.RO.Res.HHnew.Thermal.SH.Gas.WH.Elc.NoSolar.Elec</t>
  </si>
  <si>
    <t>FEC_per_household.kWh.RO.Res.HHnew.Thermal.SH.Gas.WH.Elc.Solar</t>
  </si>
  <si>
    <t>FEC_per_household.kWh.RO.Res.HHnew.Thermal.SH.Gas.WH.Elc.Solar.Elec</t>
  </si>
  <si>
    <t>FEC_per_household.kWh.RO.Res.HHnew.Thermal.SH.Gas.WH.Elc.Solar.Solar</t>
  </si>
  <si>
    <t>FEC_per_household.kWh.RO.Res.HHnew.Thermal.SH.Gas.CO</t>
  </si>
  <si>
    <t>FEC_per_household.kWh.RO.Res.HHnew.Thermal.SH.Gas.CO.Gas.Gas</t>
  </si>
  <si>
    <t>FEC_per_household.kWh.RO.Res.HHnew.Thermal.SH.Gas.CO.Elc.Elec</t>
  </si>
  <si>
    <t>FEC_per_household.kWh.RO.Res.HHnew.Thermal.SH.Biomass</t>
  </si>
  <si>
    <t>FEC_per_household.kWh.RO.Res.HHnew.Thermal.SH.Biomass.SH</t>
  </si>
  <si>
    <t>FEC_per_household.kWh.RO.Res.HHnew.Thermal.SH.Biomass.SH.Biomass</t>
  </si>
  <si>
    <t>FEC_per_household.kWh.RO.Res.HHnew.Thermal.SH.Biomass.SH.Elec</t>
  </si>
  <si>
    <t>FEC_per_household.kWh.RO.Res.HHnew.Thermal.SH.Biomass.SC</t>
  </si>
  <si>
    <t>FEC_per_household.kWh.RO.Res.HHnew.Thermal.SH.Biomass.SC.AC.Elec</t>
  </si>
  <si>
    <t>FEC_per_household.kWh.RO.Res.HHnew.Thermal.SH.Biomass.WH</t>
  </si>
  <si>
    <t>FEC_per_household.kWh.RO.Res.HHnew.Thermal.SH.Biomass.WH.Biomass.NoSolar.Biomass</t>
  </si>
  <si>
    <t>FEC_per_household.kWh.RO.Res.HHnew.Thermal.SH.Biomass.WH.Biomass.Solar</t>
  </si>
  <si>
    <t>FEC_per_household.kWh.RO.Res.HHnew.Thermal.SH.Biomass.WH.Biomass.Solar.Biomass</t>
  </si>
  <si>
    <t>FEC_per_household.kWh.RO.Res.HHnew.Thermal.SH.Biomass.WH.Biomass.Solar.Solar</t>
  </si>
  <si>
    <t>FEC_per_household.kWh.RO.Res.HHnew.Thermal.SH.Biomass.WH.LPG.NoSolar.LPG</t>
  </si>
  <si>
    <t>FEC_per_household.kWh.RO.Res.HHnew.Thermal.SH.Biomass.WH.LPG.Solar</t>
  </si>
  <si>
    <t>FEC_per_household.kWh.RO.Res.HHnew.Thermal.SH.Biomass.WH.LPG.Solar.LPG</t>
  </si>
  <si>
    <t>FEC_per_household.kWh.RO.Res.HHnew.Thermal.SH.Biomass.WH.LPG.Solar.Solar</t>
  </si>
  <si>
    <t>FEC_per_household.kWh.RO.Res.HHnew.Thermal.SH.Biomass.WH.Elc.NoSolar.Elec</t>
  </si>
  <si>
    <t>FEC_per_household.kWh.RO.Res.HHnew.Thermal.SH.Biomass.WH.Elc.Solar</t>
  </si>
  <si>
    <t>FEC_per_household.kWh.RO.Res.HHnew.Thermal.SH.Biomass.WH.Elc.Solar.Elec</t>
  </si>
  <si>
    <t>FEC_per_household.kWh.RO.Res.HHnew.Thermal.SH.Biomass.WH.Elc.Solar.Solar</t>
  </si>
  <si>
    <t>FEC_per_household.kWh.RO.Res.HHnew.Thermal.SH.Biomass.CO</t>
  </si>
  <si>
    <t>FEC_per_household.kWh.RO.Res.HHnew.Thermal.SH.Biomass.CO.Biomass.Biomass</t>
  </si>
  <si>
    <t>FEC_per_household.kWh.RO.Res.HHnew.Thermal.SH.Biomass.CO.LPG.LPG</t>
  </si>
  <si>
    <t>FEC_per_household.kWh.RO.Res.HHnew.Thermal.SH.Biomass.CO.Elc.Elec</t>
  </si>
  <si>
    <t>FEC_per_household.kWh.RO.Res.HHnew.Thermal.SH.Geo</t>
  </si>
  <si>
    <t>FEC_per_household.kWh.RO.Res.HHnew.Thermal.SH.Geo.SH</t>
  </si>
  <si>
    <t>FEC_per_household.kWh.RO.Res.HHnew.Thermal.SH.Geo.SH.Geo</t>
  </si>
  <si>
    <t>FEC_per_household.kWh.RO.Res.HHnew.Thermal.SH.Geo.SH.Elec</t>
  </si>
  <si>
    <t>FEC_per_household.kWh.RO.Res.HHnew.Thermal.SH.Geo.SC</t>
  </si>
  <si>
    <t>FEC_per_household.kWh.RO.Res.HHnew.Thermal.SH.Geo.SC.AC.Elec</t>
  </si>
  <si>
    <t>FEC_per_household.kWh.RO.Res.HHnew.Thermal.SH.Geo.WH</t>
  </si>
  <si>
    <t>FEC_per_household.kWh.RO.Res.HHnew.Thermal.SH.Geo.WH.Geo.NoSolar.Geo</t>
  </si>
  <si>
    <t>FEC_per_household.kWh.RO.Res.HHnew.Thermal.SH.Geo.WH.Geo.Solar</t>
  </si>
  <si>
    <t>FEC_per_household.kWh.RO.Res.HHnew.Thermal.SH.Geo.WH.Geo.Solar.Geo</t>
  </si>
  <si>
    <t>FEC_per_household.kWh.RO.Res.HHnew.Thermal.SH.Geo.WH.Geo.Solar.Solar</t>
  </si>
  <si>
    <t>FEC_per_household.kWh.RO.Res.HHnew.Thermal.SH.Geo.WH.Elc.NoSolar.Elec</t>
  </si>
  <si>
    <t>FEC_per_household.kWh.RO.Res.HHnew.Thermal.SH.Geo.WH.Elc.Solar</t>
  </si>
  <si>
    <t>FEC_per_household.kWh.RO.Res.HHnew.Thermal.SH.Geo.WH.Elc.Solar.Elec</t>
  </si>
  <si>
    <t>FEC_per_household.kWh.RO.Res.HHnew.Thermal.SH.Geo.WH.Elc.Solar.Solar</t>
  </si>
  <si>
    <t>FEC_per_household.kWh.RO.Res.HHnew.Thermal.SH.Geo.CO</t>
  </si>
  <si>
    <t>FEC_per_household.kWh.RO.Res.HHnew.Thermal.SH.Geo.CO.LPG.LPG</t>
  </si>
  <si>
    <t>FEC_per_household.kWh.RO.Res.HHnew.Thermal.SH.Geo.CO.Elc.Elec</t>
  </si>
  <si>
    <t>FEC_per_household.kWh.RO.Res.HHnew.Thermal.SH.DistrHeat</t>
  </si>
  <si>
    <t>FEC_per_household.kWh.RO.Res.HHnew.Thermal.SH.DistrHeat.SH</t>
  </si>
  <si>
    <t>FEC_per_household.kWh.RO.Res.HHnew.Thermal.SH.DistrHeat.SH.Steam_Distr</t>
  </si>
  <si>
    <t>FEC_per_household.kWh.RO.Res.HHnew.Thermal.SH.DistrHeat.SH.Elec</t>
  </si>
  <si>
    <t>FEC_per_household.kWh.RO.Res.HHnew.Thermal.SH.DistrHeat.SC</t>
  </si>
  <si>
    <t>FEC_per_household.kWh.RO.Res.HHnew.Thermal.SH.DistrHeat.SC.AC.Elec</t>
  </si>
  <si>
    <t>FEC_per_household.kWh.RO.Res.HHnew.Thermal.SH.DistrHeat.WH</t>
  </si>
  <si>
    <t>FEC_per_household.kWh.RO.Res.HHnew.Thermal.SH.DistrHeat.WH.DistrHeat.NoSolar.Steam_Distr</t>
  </si>
  <si>
    <t>FEC_per_household.kWh.RO.Res.HHnew.Thermal.SH.DistrHeat.WH.DistrHeat.Solar</t>
  </si>
  <si>
    <t>FEC_per_household.kWh.RO.Res.HHnew.Thermal.SH.DistrHeat.WH.DistrHeat.Solar.Steam_Distr</t>
  </si>
  <si>
    <t>FEC_per_household.kWh.RO.Res.HHnew.Thermal.SH.DistrHeat.WH.DistrHeat.Solar.Solar</t>
  </si>
  <si>
    <t>FEC_per_household.kWh.RO.Res.HHnew.Thermal.SH.DistrHeat.WH.Elc.NoSolar.Elec</t>
  </si>
  <si>
    <t>FEC_per_household.kWh.RO.Res.HHnew.Thermal.SH.DistrHeat.WH.Elc.Solar</t>
  </si>
  <si>
    <t>FEC_per_household.kWh.RO.Res.HHnew.Thermal.SH.DistrHeat.WH.Elc.Solar.Elec</t>
  </si>
  <si>
    <t>FEC_per_household.kWh.RO.Res.HHnew.Thermal.SH.DistrHeat.WH.Elc.Solar.Solar</t>
  </si>
  <si>
    <t>FEC_per_household.kWh.RO.Res.HHnew.Thermal.SH.DistrHeat.CO</t>
  </si>
  <si>
    <t>FEC_per_household.kWh.RO.Res.HHnew.Thermal.SH.DistrHeat.CO.LPG.LPG</t>
  </si>
  <si>
    <t>FEC_per_household.kWh.RO.Res.HHnew.Thermal.SH.DistrHeat.CO.Elc.Elec</t>
  </si>
  <si>
    <t>FEC_per_household.kWh.RO.Res.HHnew.Thermal.SH.AdvElc</t>
  </si>
  <si>
    <t>FEC_per_household.kWh.RO.Res.HHnew.Thermal.SH.AdvElc.SH</t>
  </si>
  <si>
    <t>FEC_per_household.kWh.RO.Res.HHnew.Thermal.SH.AdvElc.SH.Elec</t>
  </si>
  <si>
    <t>FEC_per_household.kWh.RO.Res.HHnew.Thermal.SH.AdvElc.SC</t>
  </si>
  <si>
    <t>FEC_per_household.kWh.RO.Res.HHnew.Thermal.SH.AdvElc.SC.AC.Elec</t>
  </si>
  <si>
    <t>FEC_per_household.kWh.RO.Res.HHnew.Thermal.SH.AdvElc.WH</t>
  </si>
  <si>
    <t>FEC_per_household.kWh.RO.Res.HHnew.Thermal.SH.AdvElc.WH.LPG.NoSolar.LPG</t>
  </si>
  <si>
    <t>FEC_per_household.kWh.RO.Res.HHnew.Thermal.SH.AdvElc.WH.LPG.Solar</t>
  </si>
  <si>
    <t>FEC_per_household.kWh.RO.Res.HHnew.Thermal.SH.AdvElc.WH.LPG.Solar.LPG</t>
  </si>
  <si>
    <t>FEC_per_household.kWh.RO.Res.HHnew.Thermal.SH.AdvElc.WH.LPG.Solar.Solar</t>
  </si>
  <si>
    <t>FEC_per_household.kWh.RO.Res.HHnew.Thermal.SH.AdvElc.WH.Elc.NoSolar.Elec</t>
  </si>
  <si>
    <t>FEC_per_household.kWh.RO.Res.HHnew.Thermal.SH.AdvElc.WH.Elc.Solar</t>
  </si>
  <si>
    <t>FEC_per_household.kWh.RO.Res.HHnew.Thermal.SH.AdvElc.WH.Elc.Solar.Elec</t>
  </si>
  <si>
    <t>FEC_per_household.kWh.RO.Res.HHnew.Thermal.SH.AdvElc.WH.Elc.Solar.Solar</t>
  </si>
  <si>
    <t>FEC_per_household.kWh.RO.Res.HHnew.Thermal.SH.AdvElc.CO</t>
  </si>
  <si>
    <t>FEC_per_household.kWh.RO.Res.HHnew.Thermal.SH.AdvElc.CO.LPG.LPG</t>
  </si>
  <si>
    <t>FEC_per_household.kWh.RO.Res.HHnew.Thermal.SH.AdvElc.CO.Elc.Elec</t>
  </si>
  <si>
    <t>FEC_per_household.kWh.RO.Res.HHnew.Thermal.SH.ConvElc</t>
  </si>
  <si>
    <t>FEC_per_household.kWh.RO.Res.HHnew.Thermal.SH.ConvElc.SH</t>
  </si>
  <si>
    <t>FEC_per_household.kWh.RO.Res.HHnew.Thermal.SH.ConvElc.SH.Elec</t>
  </si>
  <si>
    <t>FEC_per_household.kWh.RO.Res.HHnew.Thermal.SH.ConvElc.SC</t>
  </si>
  <si>
    <t>FEC_per_household.kWh.RO.Res.HHnew.Thermal.SH.ConvElc.SC.AC.Elec</t>
  </si>
  <si>
    <t>FEC_per_household.kWh.RO.Res.HHnew.Thermal.SH.ConvElc.WH</t>
  </si>
  <si>
    <t>FEC_per_household.kWh.RO.Res.HHnew.Thermal.SH.ConvElc.WH.LPG.NoSolar.LPG</t>
  </si>
  <si>
    <t>FEC_per_household.kWh.RO.Res.HHnew.Thermal.SH.ConvElc.WH.LPG.Solar</t>
  </si>
  <si>
    <t>FEC_per_household.kWh.RO.Res.HHnew.Thermal.SH.ConvElc.WH.LPG.Solar.LPG</t>
  </si>
  <si>
    <t>FEC_per_household.kWh.RO.Res.HHnew.Thermal.SH.ConvElc.WH.LPG.Solar.Solar</t>
  </si>
  <si>
    <t>FEC_per_household.kWh.RO.Res.HHnew.Thermal.SH.ConvElc.WH.Elc.NoSolar.Elec</t>
  </si>
  <si>
    <t>FEC_per_household.kWh.RO.Res.HHnew.Thermal.SH.ConvElc.WH.Elc.Solar</t>
  </si>
  <si>
    <t>FEC_per_household.kWh.RO.Res.HHnew.Thermal.SH.ConvElc.WH.Elc.Solar.Elec</t>
  </si>
  <si>
    <t>FEC_per_household.kWh.RO.Res.HHnew.Thermal.SH.ConvElc.WH.Elc.Solar.Solar</t>
  </si>
  <si>
    <t>FEC_per_household.kWh.RO.Res.HHnew.Thermal.SH.ConvElc.CO</t>
  </si>
  <si>
    <t>FEC_per_household.kWh.RO.Res.HHnew.Thermal.SH.ConvElc.CO.LPG.LPG</t>
  </si>
  <si>
    <t>FEC_per_household.kWh.RO.Res.HHnew.Thermal.SH.ConvElc.CO.Elc.Elec</t>
  </si>
  <si>
    <t>RO - Thermal energy service of new and renovated households (detailed structure)</t>
  </si>
  <si>
    <t>TES_per_household.kWh.RO.Res.HHnew.Thermal.SH.Solids</t>
  </si>
  <si>
    <t>TES_per_household.kWh.RO.Res.HHnew.Thermal.SH.Solids.SH</t>
  </si>
  <si>
    <t>TES_per_household.kWh.RO.Res.HHnew.Thermal.SH.Solids.SH.Solids</t>
  </si>
  <si>
    <t>TES_per_household.kWh.RO.Res.HHnew.Thermal.SH.Solids.SH.Elec</t>
  </si>
  <si>
    <t>TES_per_household.kWh.RO.Res.HHnew.Thermal.SH.Solids.SC</t>
  </si>
  <si>
    <t>TES_per_household.kWh.RO.Res.HHnew.Thermal.SH.Solids.SC.AC.Elec</t>
  </si>
  <si>
    <t>TES_per_household.kWh.RO.Res.HHnew.Thermal.SH.Solids.WH</t>
  </si>
  <si>
    <t>TES_per_household.kWh.RO.Res.HHnew.Thermal.SH.Solids.WH.Solids.NoSolar.Solids</t>
  </si>
  <si>
    <t>TES_per_household.kWh.RO.Res.HHnew.Thermal.SH.Solids.WH.LPG.NoSolar.LPG</t>
  </si>
  <si>
    <t>TES_per_household.kWh.RO.Res.HHnew.Thermal.SH.Solids.WH.LPG.Solar</t>
  </si>
  <si>
    <t>TES_per_household.kWh.RO.Res.HHnew.Thermal.SH.Solids.WH.LPG.Solar.LPG</t>
  </si>
  <si>
    <t>TES_per_household.kWh.RO.Res.HHnew.Thermal.SH.Solids.WH.LPG.Solar.Solar</t>
  </si>
  <si>
    <t>TES_per_household.kWh.RO.Res.HHnew.Thermal.SH.Solids.WH.Elc.NoSolar.Elec</t>
  </si>
  <si>
    <t>TES_per_household.kWh.RO.Res.HHnew.Thermal.SH.Solids.WH.Elc.Solar</t>
  </si>
  <si>
    <t>TES_per_household.kWh.RO.Res.HHnew.Thermal.SH.Solids.WH.Elc.Solar.Elec</t>
  </si>
  <si>
    <t>TES_per_household.kWh.RO.Res.HHnew.Thermal.SH.Solids.WH.Elc.Solar.Solar</t>
  </si>
  <si>
    <t>TES_per_household.kWh.RO.Res.HHnew.Thermal.SH.Solids.CO</t>
  </si>
  <si>
    <t>TES_per_household.kWh.RO.Res.HHnew.Thermal.SH.Solids.CO.Solids.Solids</t>
  </si>
  <si>
    <t>TES_per_household.kWh.RO.Res.HHnew.Thermal.SH.Solids.CO.LPG.LPG</t>
  </si>
  <si>
    <t>TES_per_household.kWh.RO.Res.HHnew.Thermal.SH.Solids.CO.Elc.Elec</t>
  </si>
  <si>
    <t>TES_per_household.kWh.RO.Res.HHnew.Thermal.SH.LPG</t>
  </si>
  <si>
    <t>TES_per_household.kWh.RO.Res.HHnew.Thermal.SH.LPG.SH</t>
  </si>
  <si>
    <t>TES_per_household.kWh.RO.Res.HHnew.Thermal.SH.LPG.SH.LPG</t>
  </si>
  <si>
    <t>TES_per_household.kWh.RO.Res.HHnew.Thermal.SH.LPG.SH.Elec</t>
  </si>
  <si>
    <t>TES_per_household.kWh.RO.Res.HHnew.Thermal.SH.LPG.SC</t>
  </si>
  <si>
    <t>TES_per_household.kWh.RO.Res.HHnew.Thermal.SH.LPG.SC.AC.Elec</t>
  </si>
  <si>
    <t>TES_per_household.kWh.RO.Res.HHnew.Thermal.SH.LPG.WH</t>
  </si>
  <si>
    <t>TES_per_household.kWh.RO.Res.HHnew.Thermal.SH.LPG.WH.LPG.NoSolar.LPG</t>
  </si>
  <si>
    <t>TES_per_household.kWh.RO.Res.HHnew.Thermal.SH.LPG.WH.LPG.Solar</t>
  </si>
  <si>
    <t>TES_per_household.kWh.RO.Res.HHnew.Thermal.SH.LPG.WH.LPG.Solar.LPG</t>
  </si>
  <si>
    <t>TES_per_household.kWh.RO.Res.HHnew.Thermal.SH.LPG.WH.LPG.Solar.Solar</t>
  </si>
  <si>
    <t>TES_per_household.kWh.RO.Res.HHnew.Thermal.SH.LPG.WH.Elc.NoSolar.Elec</t>
  </si>
  <si>
    <t>TES_per_household.kWh.RO.Res.HHnew.Thermal.SH.LPG.WH.Elc.Solar</t>
  </si>
  <si>
    <t>TES_per_household.kWh.RO.Res.HHnew.Thermal.SH.LPG.WH.Elc.Solar.Elec</t>
  </si>
  <si>
    <t>TES_per_household.kWh.RO.Res.HHnew.Thermal.SH.LPG.WH.Elc.Solar.Solar</t>
  </si>
  <si>
    <t>TES_per_household.kWh.RO.Res.HHnew.Thermal.SH.LPG.CO</t>
  </si>
  <si>
    <t>TES_per_household.kWh.RO.Res.HHnew.Thermal.SH.LPG.CO.LPG.LPG</t>
  </si>
  <si>
    <t>TES_per_household.kWh.RO.Res.HHnew.Thermal.SH.LPG.CO.Elc.Elec</t>
  </si>
  <si>
    <t>TES_per_household.kWh.RO.Res.HHnew.Thermal.SH.Oil</t>
  </si>
  <si>
    <t>TES_per_household.kWh.RO.Res.HHnew.Thermal.SH.Oil.SH</t>
  </si>
  <si>
    <t>TES_per_household.kWh.RO.Res.HHnew.Thermal.SH.Oil.SH.Oil</t>
  </si>
  <si>
    <t>TES_per_household.kWh.RO.Res.HHnew.Thermal.SH.Oil.SH.Elec</t>
  </si>
  <si>
    <t>TES_per_household.kWh.RO.Res.HHnew.Thermal.SH.Oil.SC</t>
  </si>
  <si>
    <t>TES_per_household.kWh.RO.Res.HHnew.Thermal.SH.Oil.SC.AC.Elec</t>
  </si>
  <si>
    <t>TES_per_household.kWh.RO.Res.HHnew.Thermal.SH.Oil.WH</t>
  </si>
  <si>
    <t>TES_per_household.kWh.RO.Res.HHnew.Thermal.SH.Oil.WH.Oil.NoSolar.Oil</t>
  </si>
  <si>
    <t>TES_per_household.kWh.RO.Res.HHnew.Thermal.SH.Oil.WH.Oil.Solar</t>
  </si>
  <si>
    <t>TES_per_household.kWh.RO.Res.HHnew.Thermal.SH.Oil.WH.Oil.Solar.Oil</t>
  </si>
  <si>
    <t>TES_per_household.kWh.RO.Res.HHnew.Thermal.SH.Oil.WH.Oil.Solar.Solar</t>
  </si>
  <si>
    <t>TES_per_household.kWh.RO.Res.HHnew.Thermal.SH.Oil.WH.Elc.NoSolar.Elec</t>
  </si>
  <si>
    <t>TES_per_household.kWh.RO.Res.HHnew.Thermal.SH.Oil.WH.Elc.Solar</t>
  </si>
  <si>
    <t>TES_per_household.kWh.RO.Res.HHnew.Thermal.SH.Oil.WH.Elc.Solar.Elec</t>
  </si>
  <si>
    <t>TES_per_household.kWh.RO.Res.HHnew.Thermal.SH.Oil.WH.Elc.Solar.Solar</t>
  </si>
  <si>
    <t>TES_per_household.kWh.RO.Res.HHnew.Thermal.SH.Oil.CO</t>
  </si>
  <si>
    <t>TES_per_household.kWh.RO.Res.HHnew.Thermal.SH.Oil.CO.LPG.LPG</t>
  </si>
  <si>
    <t>TES_per_household.kWh.RO.Res.HHnew.Thermal.SH.Oil.CO.Elc.Elec</t>
  </si>
  <si>
    <t>TES_per_household.kWh.RO.Res.HHnew.Thermal.SH.Gas</t>
  </si>
  <si>
    <t>TES_per_household.kWh.RO.Res.HHnew.Thermal.SH.Gas.SH</t>
  </si>
  <si>
    <t>TES_per_household.kWh.RO.Res.HHnew.Thermal.SH.Gas.SH.Gas</t>
  </si>
  <si>
    <t>TES_per_household.kWh.RO.Res.HHnew.Thermal.SH.Gas.SH.Elec</t>
  </si>
  <si>
    <t>TES_per_household.kWh.RO.Res.HHnew.Thermal.SH.Gas.SC</t>
  </si>
  <si>
    <t>TES_per_household.kWh.RO.Res.HHnew.Thermal.SH.Gas.SC.AC.Elec</t>
  </si>
  <si>
    <t>TES_per_household.kWh.RO.Res.HHnew.Thermal.SH.Gas.WH</t>
  </si>
  <si>
    <t>TES_per_household.kWh.RO.Res.HHnew.Thermal.SH.Gas.WH.Gas.NoSolar.Gas</t>
  </si>
  <si>
    <t>TES_per_household.kWh.RO.Res.HHnew.Thermal.SH.Gas.WH.Gas.Solar</t>
  </si>
  <si>
    <t>TES_per_household.kWh.RO.Res.HHnew.Thermal.SH.Gas.WH.Gas.Solar.Gas</t>
  </si>
  <si>
    <t>TES_per_household.kWh.RO.Res.HHnew.Thermal.SH.Gas.WH.Gas.Solar.Solar</t>
  </si>
  <si>
    <t>TES_per_household.kWh.RO.Res.HHnew.Thermal.SH.Gas.WH.Elc.NoSolar.Elec</t>
  </si>
  <si>
    <t>TES_per_household.kWh.RO.Res.HHnew.Thermal.SH.Gas.WH.Elc.Solar</t>
  </si>
  <si>
    <t>TES_per_household.kWh.RO.Res.HHnew.Thermal.SH.Gas.WH.Elc.Solar.Elec</t>
  </si>
  <si>
    <t>TES_per_household.kWh.RO.Res.HHnew.Thermal.SH.Gas.WH.Elc.Solar.Solar</t>
  </si>
  <si>
    <t>TES_per_household.kWh.RO.Res.HHnew.Thermal.SH.Gas.CO</t>
  </si>
  <si>
    <t>TES_per_household.kWh.RO.Res.HHnew.Thermal.SH.Gas.CO.Gas.Gas</t>
  </si>
  <si>
    <t>TES_per_household.kWh.RO.Res.HHnew.Thermal.SH.Gas.CO.Elc.Elec</t>
  </si>
  <si>
    <t>TES_per_household.kWh.RO.Res.HHnew.Thermal.SH.Biomass</t>
  </si>
  <si>
    <t>TES_per_household.kWh.RO.Res.HHnew.Thermal.SH.Biomass.SH</t>
  </si>
  <si>
    <t>TES_per_household.kWh.RO.Res.HHnew.Thermal.SH.Biomass.SH.Biomass</t>
  </si>
  <si>
    <t>TES_per_household.kWh.RO.Res.HHnew.Thermal.SH.Biomass.SH.Elec</t>
  </si>
  <si>
    <t>TES_per_household.kWh.RO.Res.HHnew.Thermal.SH.Biomass.SC</t>
  </si>
  <si>
    <t>TES_per_household.kWh.RO.Res.HHnew.Thermal.SH.Biomass.SC.AC.Elec</t>
  </si>
  <si>
    <t>TES_per_household.kWh.RO.Res.HHnew.Thermal.SH.Biomass.WH</t>
  </si>
  <si>
    <t>TES_per_household.kWh.RO.Res.HHnew.Thermal.SH.Biomass.WH.Biomass.NoSolar.Biomass</t>
  </si>
  <si>
    <t>TES_per_household.kWh.RO.Res.HHnew.Thermal.SH.Biomass.WH.Biomass.Solar</t>
  </si>
  <si>
    <t>TES_per_household.kWh.RO.Res.HHnew.Thermal.SH.Biomass.WH.Biomass.Solar.Biomass</t>
  </si>
  <si>
    <t>TES_per_household.kWh.RO.Res.HHnew.Thermal.SH.Biomass.WH.Biomass.Solar.Solar</t>
  </si>
  <si>
    <t>TES_per_household.kWh.RO.Res.HHnew.Thermal.SH.Biomass.WH.LPG.NoSolar.LPG</t>
  </si>
  <si>
    <t>TES_per_household.kWh.RO.Res.HHnew.Thermal.SH.Biomass.WH.LPG.Solar</t>
  </si>
  <si>
    <t>TES_per_household.kWh.RO.Res.HHnew.Thermal.SH.Biomass.WH.LPG.Solar.LPG</t>
  </si>
  <si>
    <t>TES_per_household.kWh.RO.Res.HHnew.Thermal.SH.Biomass.WH.LPG.Solar.Solar</t>
  </si>
  <si>
    <t>TES_per_household.kWh.RO.Res.HHnew.Thermal.SH.Biomass.WH.Elc.NoSolar.Elec</t>
  </si>
  <si>
    <t>TES_per_household.kWh.RO.Res.HHnew.Thermal.SH.Biomass.WH.Elc.Solar</t>
  </si>
  <si>
    <t>TES_per_household.kWh.RO.Res.HHnew.Thermal.SH.Biomass.WH.Elc.Solar.Elec</t>
  </si>
  <si>
    <t>TES_per_household.kWh.RO.Res.HHnew.Thermal.SH.Biomass.WH.Elc.Solar.Solar</t>
  </si>
  <si>
    <t>TES_per_household.kWh.RO.Res.HHnew.Thermal.SH.Biomass.CO</t>
  </si>
  <si>
    <t>TES_per_household.kWh.RO.Res.HHnew.Thermal.SH.Biomass.CO.Biomass.Biomass</t>
  </si>
  <si>
    <t>TES_per_household.kWh.RO.Res.HHnew.Thermal.SH.Biomass.CO.LPG.LPG</t>
  </si>
  <si>
    <t>TES_per_household.kWh.RO.Res.HHnew.Thermal.SH.Biomass.CO.Elc.Elec</t>
  </si>
  <si>
    <t>TES_per_household.kWh.RO.Res.HHnew.Thermal.SH.Geo</t>
  </si>
  <si>
    <t>TES_per_household.kWh.RO.Res.HHnew.Thermal.SH.Geo.SH</t>
  </si>
  <si>
    <t>TES_per_household.kWh.RO.Res.HHnew.Thermal.SH.Geo.SH.Geo</t>
  </si>
  <si>
    <t>TES_per_household.kWh.RO.Res.HHnew.Thermal.SH.Geo.SH.Elec</t>
  </si>
  <si>
    <t>TES_per_household.kWh.RO.Res.HHnew.Thermal.SH.Geo.SC</t>
  </si>
  <si>
    <t>TES_per_household.kWh.RO.Res.HHnew.Thermal.SH.Geo.SC.AC.Elec</t>
  </si>
  <si>
    <t>TES_per_household.kWh.RO.Res.HHnew.Thermal.SH.Geo.WH</t>
  </si>
  <si>
    <t>TES_per_household.kWh.RO.Res.HHnew.Thermal.SH.Geo.WH.Geo.NoSolar.Geo</t>
  </si>
  <si>
    <t>TES_per_household.kWh.RO.Res.HHnew.Thermal.SH.Geo.WH.Geo.Solar</t>
  </si>
  <si>
    <t>TES_per_household.kWh.RO.Res.HHnew.Thermal.SH.Geo.WH.Geo.Solar.Geo</t>
  </si>
  <si>
    <t>TES_per_household.kWh.RO.Res.HHnew.Thermal.SH.Geo.WH.Geo.Solar.Solar</t>
  </si>
  <si>
    <t>TES_per_household.kWh.RO.Res.HHnew.Thermal.SH.Geo.WH.Elc.NoSolar.Elec</t>
  </si>
  <si>
    <t>TES_per_household.kWh.RO.Res.HHnew.Thermal.SH.Geo.WH.Elc.Solar</t>
  </si>
  <si>
    <t>TES_per_household.kWh.RO.Res.HHnew.Thermal.SH.Geo.WH.Elc.Solar.Elec</t>
  </si>
  <si>
    <t>TES_per_household.kWh.RO.Res.HHnew.Thermal.SH.Geo.WH.Elc.Solar.Solar</t>
  </si>
  <si>
    <t>TES_per_household.kWh.RO.Res.HHnew.Thermal.SH.Geo.CO</t>
  </si>
  <si>
    <t>TES_per_household.kWh.RO.Res.HHnew.Thermal.SH.Geo.CO.LPG.LPG</t>
  </si>
  <si>
    <t>TES_per_household.kWh.RO.Res.HHnew.Thermal.SH.Geo.CO.Elc.Elec</t>
  </si>
  <si>
    <t>TES_per_household.kWh.RO.Res.HHnew.Thermal.SH.DistrHeat</t>
  </si>
  <si>
    <t>TES_per_household.kWh.RO.Res.HHnew.Thermal.SH.DistrHeat.SH</t>
  </si>
  <si>
    <t>TES_per_household.kWh.RO.Res.HHnew.Thermal.SH.DistrHeat.SH.Steam_Distr</t>
  </si>
  <si>
    <t>TES_per_household.kWh.RO.Res.HHnew.Thermal.SH.DistrHeat.SH.Elec</t>
  </si>
  <si>
    <t>TES_per_household.kWh.RO.Res.HHnew.Thermal.SH.DistrHeat.SC</t>
  </si>
  <si>
    <t>TES_per_household.kWh.RO.Res.HHnew.Thermal.SH.DistrHeat.SC.AC.Elec</t>
  </si>
  <si>
    <t>TES_per_household.kWh.RO.Res.HHnew.Thermal.SH.DistrHeat.WH</t>
  </si>
  <si>
    <t>TES_per_household.kWh.RO.Res.HHnew.Thermal.SH.DistrHeat.WH.DistrHeat.NoSolar.Steam_Distr</t>
  </si>
  <si>
    <t>TES_per_household.kWh.RO.Res.HHnew.Thermal.SH.DistrHeat.WH.DistrHeat.Solar</t>
  </si>
  <si>
    <t>TES_per_household.kWh.RO.Res.HHnew.Thermal.SH.DistrHeat.WH.DistrHeat.Solar.Steam_Distr</t>
  </si>
  <si>
    <t>TES_per_household.kWh.RO.Res.HHnew.Thermal.SH.DistrHeat.WH.DistrHeat.Solar.Solar</t>
  </si>
  <si>
    <t>TES_per_household.kWh.RO.Res.HHnew.Thermal.SH.DistrHeat.WH.Elc.NoSolar.Elec</t>
  </si>
  <si>
    <t>TES_per_household.kWh.RO.Res.HHnew.Thermal.SH.DistrHeat.WH.Elc.Solar</t>
  </si>
  <si>
    <t>TES_per_household.kWh.RO.Res.HHnew.Thermal.SH.DistrHeat.WH.Elc.Solar.Elec</t>
  </si>
  <si>
    <t>TES_per_household.kWh.RO.Res.HHnew.Thermal.SH.DistrHeat.WH.Elc.Solar.Solar</t>
  </si>
  <si>
    <t>TES_per_household.kWh.RO.Res.HHnew.Thermal.SH.DistrHeat.CO</t>
  </si>
  <si>
    <t>TES_per_household.kWh.RO.Res.HHnew.Thermal.SH.DistrHeat.CO.LPG.LPG</t>
  </si>
  <si>
    <t>TES_per_household.kWh.RO.Res.HHnew.Thermal.SH.DistrHeat.CO.Elc.Elec</t>
  </si>
  <si>
    <t>TES_per_household.kWh.RO.Res.HHnew.Thermal.SH.AdvElc</t>
  </si>
  <si>
    <t>TES_per_household.kWh.RO.Res.HHnew.Thermal.SH.AdvElc.SH</t>
  </si>
  <si>
    <t>TES_per_household.kWh.RO.Res.HHnew.Thermal.SH.AdvElc.SH.Elec</t>
  </si>
  <si>
    <t>TES_per_household.kWh.RO.Res.HHnew.Thermal.SH.AdvElc.SC</t>
  </si>
  <si>
    <t>TES_per_household.kWh.RO.Res.HHnew.Thermal.SH.AdvElc.SC.AC.Elec</t>
  </si>
  <si>
    <t>TES_per_household.kWh.RO.Res.HHnew.Thermal.SH.AdvElc.WH</t>
  </si>
  <si>
    <t>TES_per_household.kWh.RO.Res.HHnew.Thermal.SH.AdvElc.WH.LPG.NoSolar.LPG</t>
  </si>
  <si>
    <t>TES_per_household.kWh.RO.Res.HHnew.Thermal.SH.AdvElc.WH.LPG.Solar</t>
  </si>
  <si>
    <t>TES_per_household.kWh.RO.Res.HHnew.Thermal.SH.AdvElc.WH.LPG.Solar.LPG</t>
  </si>
  <si>
    <t>TES_per_household.kWh.RO.Res.HHnew.Thermal.SH.AdvElc.WH.LPG.Solar.Solar</t>
  </si>
  <si>
    <t>TES_per_household.kWh.RO.Res.HHnew.Thermal.SH.AdvElc.WH.Elc.NoSolar.Elec</t>
  </si>
  <si>
    <t>TES_per_household.kWh.RO.Res.HHnew.Thermal.SH.AdvElc.WH.Elc.Solar</t>
  </si>
  <si>
    <t>TES_per_household.kWh.RO.Res.HHnew.Thermal.SH.AdvElc.WH.Elc.Solar.Elec</t>
  </si>
  <si>
    <t>TES_per_household.kWh.RO.Res.HHnew.Thermal.SH.AdvElc.WH.Elc.Solar.Solar</t>
  </si>
  <si>
    <t>TES_per_household.kWh.RO.Res.HHnew.Thermal.SH.AdvElc.CO</t>
  </si>
  <si>
    <t>TES_per_household.kWh.RO.Res.HHnew.Thermal.SH.AdvElc.CO.LPG.LPG</t>
  </si>
  <si>
    <t>TES_per_household.kWh.RO.Res.HHnew.Thermal.SH.AdvElc.CO.Elc.Elec</t>
  </si>
  <si>
    <t>TES_per_household.kWh.RO.Res.HHnew.Thermal.SH.ConvElc</t>
  </si>
  <si>
    <t>TES_per_household.kWh.RO.Res.HHnew.Thermal.SH.ConvElc.SH</t>
  </si>
  <si>
    <t>TES_per_household.kWh.RO.Res.HHnew.Thermal.SH.ConvElc.SH.Elec</t>
  </si>
  <si>
    <t>TES_per_household.kWh.RO.Res.HHnew.Thermal.SH.ConvElc.SC</t>
  </si>
  <si>
    <t>TES_per_household.kWh.RO.Res.HHnew.Thermal.SH.ConvElc.SC.AC.Elec</t>
  </si>
  <si>
    <t>TES_per_household.kWh.RO.Res.HHnew.Thermal.SH.ConvElc.WH</t>
  </si>
  <si>
    <t>TES_per_household.kWh.RO.Res.HHnew.Thermal.SH.ConvElc.WH.LPG.NoSolar.LPG</t>
  </si>
  <si>
    <t>TES_per_household.kWh.RO.Res.HHnew.Thermal.SH.ConvElc.WH.LPG.Solar</t>
  </si>
  <si>
    <t>TES_per_household.kWh.RO.Res.HHnew.Thermal.SH.ConvElc.WH.LPG.Solar.LPG</t>
  </si>
  <si>
    <t>TES_per_household.kWh.RO.Res.HHnew.Thermal.SH.ConvElc.WH.LPG.Solar.Solar</t>
  </si>
  <si>
    <t>TES_per_household.kWh.RO.Res.HHnew.Thermal.SH.ConvElc.WH.Elc.NoSolar.Elec</t>
  </si>
  <si>
    <t>TES_per_household.kWh.RO.Res.HHnew.Thermal.SH.ConvElc.WH.Elc.Solar</t>
  </si>
  <si>
    <t>TES_per_household.kWh.RO.Res.HHnew.Thermal.SH.ConvElc.WH.Elc.Solar.Elec</t>
  </si>
  <si>
    <t>TES_per_household.kWh.RO.Res.HHnew.Thermal.SH.ConvElc.WH.Elc.Solar.Solar</t>
  </si>
  <si>
    <t>TES_per_household.kWh.RO.Res.HHnew.Thermal.SH.ConvElc.CO</t>
  </si>
  <si>
    <t>TES_per_household.kWh.RO.Res.HHnew.Thermal.SH.ConvElc.CO.LPG.LPG</t>
  </si>
  <si>
    <t>TES_per_household.kWh.RO.Res.HHnew.Thermal.SH.ConvElc.CO.Elc.Elec</t>
  </si>
  <si>
    <t>EMI_per_household.kgCO2.RO.Res.HHnew.Thermal.SH.Solids</t>
  </si>
  <si>
    <t>EMI_per_household.kgCO2.RO.Res.HHnew.Thermal.SH.Solids.SH</t>
  </si>
  <si>
    <t>EMI_per_household.kgCO2.RO.Res.HHnew.Thermal.SH.Solids.SH.Solids</t>
  </si>
  <si>
    <t>EMI_per_household.kgCO2.RO.Res.HHnew.Thermal.SH.Solids.SH.Elec</t>
  </si>
  <si>
    <t>EMI_per_household.kgCO2.RO.Res.HHnew.Thermal.SH.Solids.SC</t>
  </si>
  <si>
    <t>EMI_per_household.kgCO2.RO.Res.HHnew.Thermal.SH.Solids.SC.AC.Elec</t>
  </si>
  <si>
    <t>EMI_per_household.kgCO2.RO.Res.HHnew.Thermal.SH.Solids.WH</t>
  </si>
  <si>
    <t>EMI_per_household.kgCO2.RO.Res.HHnew.Thermal.SH.Solids.WH.Solids.NoSolar.Solids</t>
  </si>
  <si>
    <t>EMI_per_household.kgCO2.RO.Res.HHnew.Thermal.SH.Solids.WH.LPG.NoSolar.LPG</t>
  </si>
  <si>
    <t>EMI_per_household.kgCO2.RO.Res.HHnew.Thermal.SH.Solids.WH.LPG.Solar</t>
  </si>
  <si>
    <t>EMI_per_household.kgCO2.RO.Res.HHnew.Thermal.SH.Solids.WH.LPG.Solar.LPG</t>
  </si>
  <si>
    <t>EMI_per_household.kgCO2.RO.Res.HHnew.Thermal.SH.Solids.WH.LPG.Solar.Solar</t>
  </si>
  <si>
    <t>EMI_per_household.kgCO2.RO.Res.HHnew.Thermal.SH.Solids.WH.Elc.NoSolar.Elec</t>
  </si>
  <si>
    <t>EMI_per_household.kgCO2.RO.Res.HHnew.Thermal.SH.Solids.WH.Elc.Solar</t>
  </si>
  <si>
    <t>EMI_per_household.kgCO2.RO.Res.HHnew.Thermal.SH.Solids.WH.Elc.Solar.Elec</t>
  </si>
  <si>
    <t>EMI_per_household.kgCO2.RO.Res.HHnew.Thermal.SH.Solids.WH.Elc.Solar.Solar</t>
  </si>
  <si>
    <t>EMI_per_household.kgCO2.RO.Res.HHnew.Thermal.SH.Solids.CO</t>
  </si>
  <si>
    <t>EMI_per_household.kgCO2.RO.Res.HHnew.Thermal.SH.Solids.CO.Solids.Solids</t>
  </si>
  <si>
    <t>EMI_per_household.kgCO2.RO.Res.HHnew.Thermal.SH.Solids.CO.LPG.LPG</t>
  </si>
  <si>
    <t>EMI_per_household.kgCO2.RO.Res.HHnew.Thermal.SH.Solids.CO.Elc.Elec</t>
  </si>
  <si>
    <t>EMI_per_household.kgCO2.RO.Res.HHnew.Thermal.SH.LPG</t>
  </si>
  <si>
    <t>EMI_per_household.kgCO2.RO.Res.HHnew.Thermal.SH.LPG.SH</t>
  </si>
  <si>
    <t>EMI_per_household.kgCO2.RO.Res.HHnew.Thermal.SH.LPG.SH.LPG</t>
  </si>
  <si>
    <t>EMI_per_household.kgCO2.RO.Res.HHnew.Thermal.SH.LPG.SH.Elec</t>
  </si>
  <si>
    <t>EMI_per_household.kgCO2.RO.Res.HHnew.Thermal.SH.LPG.SC</t>
  </si>
  <si>
    <t>EMI_per_household.kgCO2.RO.Res.HHnew.Thermal.SH.LPG.SC.AC.Elec</t>
  </si>
  <si>
    <t>EMI_per_household.kgCO2.RO.Res.HHnew.Thermal.SH.LPG.WH</t>
  </si>
  <si>
    <t>EMI_per_household.kgCO2.RO.Res.HHnew.Thermal.SH.LPG.WH.LPG.NoSolar.LPG</t>
  </si>
  <si>
    <t>EMI_per_household.kgCO2.RO.Res.HHnew.Thermal.SH.LPG.WH.LPG.Solar</t>
  </si>
  <si>
    <t>EMI_per_household.kgCO2.RO.Res.HHnew.Thermal.SH.LPG.WH.LPG.Solar.LPG</t>
  </si>
  <si>
    <t>EMI_per_household.kgCO2.RO.Res.HHnew.Thermal.SH.LPG.WH.LPG.Solar.Solar</t>
  </si>
  <si>
    <t>EMI_per_household.kgCO2.RO.Res.HHnew.Thermal.SH.LPG.WH.Elc.NoSolar.Elec</t>
  </si>
  <si>
    <t>EMI_per_household.kgCO2.RO.Res.HHnew.Thermal.SH.LPG.WH.Elc.Solar</t>
  </si>
  <si>
    <t>EMI_per_household.kgCO2.RO.Res.HHnew.Thermal.SH.LPG.WH.Elc.Solar.Elec</t>
  </si>
  <si>
    <t>EMI_per_household.kgCO2.RO.Res.HHnew.Thermal.SH.LPG.WH.Elc.Solar.Solar</t>
  </si>
  <si>
    <t>EMI_per_household.kgCO2.RO.Res.HHnew.Thermal.SH.LPG.CO</t>
  </si>
  <si>
    <t>EMI_per_household.kgCO2.RO.Res.HHnew.Thermal.SH.LPG.CO.LPG.LPG</t>
  </si>
  <si>
    <t>EMI_per_household.kgCO2.RO.Res.HHnew.Thermal.SH.LPG.CO.Elc.Elec</t>
  </si>
  <si>
    <t>EMI_per_household.kgCO2.RO.Res.HHnew.Thermal.SH.Oil</t>
  </si>
  <si>
    <t>EMI_per_household.kgCO2.RO.Res.HHnew.Thermal.SH.Oil.SH</t>
  </si>
  <si>
    <t>EMI_per_household.kgCO2.RO.Res.HHnew.Thermal.SH.Oil.SH.Oil</t>
  </si>
  <si>
    <t>EMI_per_household.kgCO2.RO.Res.HHnew.Thermal.SH.Oil.SH.Elec</t>
  </si>
  <si>
    <t>EMI_per_household.kgCO2.RO.Res.HHnew.Thermal.SH.Oil.SC</t>
  </si>
  <si>
    <t>EMI_per_household.kgCO2.RO.Res.HHnew.Thermal.SH.Oil.SC.AC.Elec</t>
  </si>
  <si>
    <t>EMI_per_household.kgCO2.RO.Res.HHnew.Thermal.SH.Oil.WH</t>
  </si>
  <si>
    <t>EMI_per_household.kgCO2.RO.Res.HHnew.Thermal.SH.Oil.WH.Oil.NoSolar.Oil</t>
  </si>
  <si>
    <t>EMI_per_household.kgCO2.RO.Res.HHnew.Thermal.SH.Oil.WH.Oil.Solar</t>
  </si>
  <si>
    <t>EMI_per_household.kgCO2.RO.Res.HHnew.Thermal.SH.Oil.WH.Oil.Solar.Oil</t>
  </si>
  <si>
    <t>EMI_per_household.kgCO2.RO.Res.HHnew.Thermal.SH.Oil.WH.Oil.Solar.Solar</t>
  </si>
  <si>
    <t>EMI_per_household.kgCO2.RO.Res.HHnew.Thermal.SH.Oil.WH.Elc.NoSolar.Elec</t>
  </si>
  <si>
    <t>EMI_per_household.kgCO2.RO.Res.HHnew.Thermal.SH.Oil.WH.Elc.Solar</t>
  </si>
  <si>
    <t>EMI_per_household.kgCO2.RO.Res.HHnew.Thermal.SH.Oil.WH.Elc.Solar.Elec</t>
  </si>
  <si>
    <t>EMI_per_household.kgCO2.RO.Res.HHnew.Thermal.SH.Oil.WH.Elc.Solar.Solar</t>
  </si>
  <si>
    <t>EMI_per_household.kgCO2.RO.Res.HHnew.Thermal.SH.Oil.CO</t>
  </si>
  <si>
    <t>EMI_per_household.kgCO2.RO.Res.HHnew.Thermal.SH.Oil.CO.LPG.LPG</t>
  </si>
  <si>
    <t>EMI_per_household.kgCO2.RO.Res.HHnew.Thermal.SH.Oil.CO.Elc.Elec</t>
  </si>
  <si>
    <t>EMI_per_household.kgCO2.RO.Res.HHnew.Thermal.SH.Gas</t>
  </si>
  <si>
    <t>EMI_per_household.kgCO2.RO.Res.HHnew.Thermal.SH.Gas.SH</t>
  </si>
  <si>
    <t>EMI_per_household.kgCO2.RO.Res.HHnew.Thermal.SH.Gas.SH.Gas</t>
  </si>
  <si>
    <t>EMI_per_household.kgCO2.RO.Res.HHnew.Thermal.SH.Gas.SH.Elec</t>
  </si>
  <si>
    <t>EMI_per_household.kgCO2.RO.Res.HHnew.Thermal.SH.Gas.SC</t>
  </si>
  <si>
    <t>EMI_per_household.kgCO2.RO.Res.HHnew.Thermal.SH.Gas.SC.AC.Elec</t>
  </si>
  <si>
    <t>EMI_per_household.kgCO2.RO.Res.HHnew.Thermal.SH.Gas.WH</t>
  </si>
  <si>
    <t>EMI_per_household.kgCO2.RO.Res.HHnew.Thermal.SH.Gas.WH.Gas.NoSolar.Gas</t>
  </si>
  <si>
    <t>EMI_per_household.kgCO2.RO.Res.HHnew.Thermal.SH.Gas.WH.Gas.Solar</t>
  </si>
  <si>
    <t>EMI_per_household.kgCO2.RO.Res.HHnew.Thermal.SH.Gas.WH.Gas.Solar.Gas</t>
  </si>
  <si>
    <t>EMI_per_household.kgCO2.RO.Res.HHnew.Thermal.SH.Gas.WH.Gas.Solar.Solar</t>
  </si>
  <si>
    <t>EMI_per_household.kgCO2.RO.Res.HHnew.Thermal.SH.Gas.WH.Elc.NoSolar.Elec</t>
  </si>
  <si>
    <t>EMI_per_household.kgCO2.RO.Res.HHnew.Thermal.SH.Gas.WH.Elc.Solar</t>
  </si>
  <si>
    <t>EMI_per_household.kgCO2.RO.Res.HHnew.Thermal.SH.Gas.WH.Elc.Solar.Elec</t>
  </si>
  <si>
    <t>EMI_per_household.kgCO2.RO.Res.HHnew.Thermal.SH.Gas.WH.Elc.Solar.Solar</t>
  </si>
  <si>
    <t>EMI_per_household.kgCO2.RO.Res.HHnew.Thermal.SH.Gas.CO</t>
  </si>
  <si>
    <t>EMI_per_household.kgCO2.RO.Res.HHnew.Thermal.SH.Gas.CO.Gas.Gas</t>
  </si>
  <si>
    <t>EMI_per_household.kgCO2.RO.Res.HHnew.Thermal.SH.Gas.CO.Elc.Elec</t>
  </si>
  <si>
    <t>EMI_per_household.kgCO2.RO.Res.HHnew.Thermal.SH.Biomass</t>
  </si>
  <si>
    <t>EMI_per_household.kgCO2.RO.Res.HHnew.Thermal.SH.Biomass.SH</t>
  </si>
  <si>
    <t>EMI_per_household.kgCO2.RO.Res.HHnew.Thermal.SH.Biomass.SH.Biomass</t>
  </si>
  <si>
    <t>EMI_per_household.kgCO2.RO.Res.HHnew.Thermal.SH.Biomass.SH.Elec</t>
  </si>
  <si>
    <t>EMI_per_household.kgCO2.RO.Res.HHnew.Thermal.SH.Biomass.SC</t>
  </si>
  <si>
    <t>EMI_per_household.kgCO2.RO.Res.HHnew.Thermal.SH.Biomass.SC.AC.Elec</t>
  </si>
  <si>
    <t>EMI_per_household.kgCO2.RO.Res.HHnew.Thermal.SH.Biomass.WH</t>
  </si>
  <si>
    <t>EMI_per_household.kgCO2.RO.Res.HHnew.Thermal.SH.Biomass.WH.Biomass.NoSolar.Biomass</t>
  </si>
  <si>
    <t>EMI_per_household.kgCO2.RO.Res.HHnew.Thermal.SH.Biomass.WH.Biomass.Solar</t>
  </si>
  <si>
    <t>EMI_per_household.kgCO2.RO.Res.HHnew.Thermal.SH.Biomass.WH.Biomass.Solar.Biomass</t>
  </si>
  <si>
    <t>EMI_per_household.kgCO2.RO.Res.HHnew.Thermal.SH.Biomass.WH.Biomass.Solar.Solar</t>
  </si>
  <si>
    <t>EMI_per_household.kgCO2.RO.Res.HHnew.Thermal.SH.Biomass.WH.LPG.NoSolar.LPG</t>
  </si>
  <si>
    <t>EMI_per_household.kgCO2.RO.Res.HHnew.Thermal.SH.Biomass.WH.LPG.Solar</t>
  </si>
  <si>
    <t>EMI_per_household.kgCO2.RO.Res.HHnew.Thermal.SH.Biomass.WH.LPG.Solar.LPG</t>
  </si>
  <si>
    <t>EMI_per_household.kgCO2.RO.Res.HHnew.Thermal.SH.Biomass.WH.LPG.Solar.Solar</t>
  </si>
  <si>
    <t>EMI_per_household.kgCO2.RO.Res.HHnew.Thermal.SH.Biomass.WH.Elc.NoSolar.Elec</t>
  </si>
  <si>
    <t>EMI_per_household.kgCO2.RO.Res.HHnew.Thermal.SH.Biomass.WH.Elc.Solar</t>
  </si>
  <si>
    <t>EMI_per_household.kgCO2.RO.Res.HHnew.Thermal.SH.Biomass.WH.Elc.Solar.Elec</t>
  </si>
  <si>
    <t>EMI_per_household.kgCO2.RO.Res.HHnew.Thermal.SH.Biomass.WH.Elc.Solar.Solar</t>
  </si>
  <si>
    <t>EMI_per_household.kgCO2.RO.Res.HHnew.Thermal.SH.Biomass.CO</t>
  </si>
  <si>
    <t>EMI_per_household.kgCO2.RO.Res.HHnew.Thermal.SH.Biomass.CO.Biomass.Biomass</t>
  </si>
  <si>
    <t>EMI_per_household.kgCO2.RO.Res.HHnew.Thermal.SH.Biomass.CO.LPG.LPG</t>
  </si>
  <si>
    <t>EMI_per_household.kgCO2.RO.Res.HHnew.Thermal.SH.Biomass.CO.Elc.Elec</t>
  </si>
  <si>
    <t>EMI_per_household.kgCO2.RO.Res.HHnew.Thermal.SH.Geo</t>
  </si>
  <si>
    <t>EMI_per_household.kgCO2.RO.Res.HHnew.Thermal.SH.Geo.SH</t>
  </si>
  <si>
    <t>EMI_per_household.kgCO2.RO.Res.HHnew.Thermal.SH.Geo.SH.Geo</t>
  </si>
  <si>
    <t>EMI_per_household.kgCO2.RO.Res.HHnew.Thermal.SH.Geo.SH.Elec</t>
  </si>
  <si>
    <t>EMI_per_household.kgCO2.RO.Res.HHnew.Thermal.SH.Geo.SC</t>
  </si>
  <si>
    <t>EMI_per_household.kgCO2.RO.Res.HHnew.Thermal.SH.Geo.SC.AC.Elec</t>
  </si>
  <si>
    <t>EMI_per_household.kgCO2.RO.Res.HHnew.Thermal.SH.Geo.WH</t>
  </si>
  <si>
    <t>EMI_per_household.kgCO2.RO.Res.HHnew.Thermal.SH.Geo.WH.Geo.NoSolar.Geo</t>
  </si>
  <si>
    <t>EMI_per_household.kgCO2.RO.Res.HHnew.Thermal.SH.Geo.WH.Geo.Solar</t>
  </si>
  <si>
    <t>EMI_per_household.kgCO2.RO.Res.HHnew.Thermal.SH.Geo.WH.Geo.Solar.Geo</t>
  </si>
  <si>
    <t>EMI_per_household.kgCO2.RO.Res.HHnew.Thermal.SH.Geo.WH.Geo.Solar.Solar</t>
  </si>
  <si>
    <t>EMI_per_household.kgCO2.RO.Res.HHnew.Thermal.SH.Geo.WH.Elc.NoSolar.Elec</t>
  </si>
  <si>
    <t>EMI_per_household.kgCO2.RO.Res.HHnew.Thermal.SH.Geo.WH.Elc.Solar</t>
  </si>
  <si>
    <t>EMI_per_household.kgCO2.RO.Res.HHnew.Thermal.SH.Geo.WH.Elc.Solar.Elec</t>
  </si>
  <si>
    <t>EMI_per_household.kgCO2.RO.Res.HHnew.Thermal.SH.Geo.WH.Elc.Solar.Solar</t>
  </si>
  <si>
    <t>EMI_per_household.kgCO2.RO.Res.HHnew.Thermal.SH.Geo.CO</t>
  </si>
  <si>
    <t>EMI_per_household.kgCO2.RO.Res.HHnew.Thermal.SH.Geo.CO.LPG.LPG</t>
  </si>
  <si>
    <t>EMI_per_household.kgCO2.RO.Res.HHnew.Thermal.SH.Geo.CO.Elc.Elec</t>
  </si>
  <si>
    <t>EMI_per_household.kgCO2.RO.Res.HHnew.Thermal.SH.DistrHeat</t>
  </si>
  <si>
    <t>EMI_per_household.kgCO2.RO.Res.HHnew.Thermal.SH.DistrHeat.SH</t>
  </si>
  <si>
    <t>EMI_per_household.kgCO2.RO.Res.HHnew.Thermal.SH.DistrHeat.SH.Steam_Distr</t>
  </si>
  <si>
    <t>EMI_per_household.kgCO2.RO.Res.HHnew.Thermal.SH.DistrHeat.SH.Elec</t>
  </si>
  <si>
    <t>EMI_per_household.kgCO2.RO.Res.HHnew.Thermal.SH.DistrHeat.SC</t>
  </si>
  <si>
    <t>EMI_per_household.kgCO2.RO.Res.HHnew.Thermal.SH.DistrHeat.SC.AC.Elec</t>
  </si>
  <si>
    <t>EMI_per_household.kgCO2.RO.Res.HHnew.Thermal.SH.DistrHeat.WH</t>
  </si>
  <si>
    <t>EMI_per_household.kgCO2.RO.Res.HHnew.Thermal.SH.DistrHeat.WH.DistrHeat.NoSolar.Steam_Distr</t>
  </si>
  <si>
    <t>EMI_per_household.kgCO2.RO.Res.HHnew.Thermal.SH.DistrHeat.WH.DistrHeat.Solar</t>
  </si>
  <si>
    <t>EMI_per_household.kgCO2.RO.Res.HHnew.Thermal.SH.DistrHeat.WH.DistrHeat.Solar.Steam_Distr</t>
  </si>
  <si>
    <t>EMI_per_household.kgCO2.RO.Res.HHnew.Thermal.SH.DistrHeat.WH.DistrHeat.Solar.Solar</t>
  </si>
  <si>
    <t>EMI_per_household.kgCO2.RO.Res.HHnew.Thermal.SH.DistrHeat.WH.Elc.NoSolar.Elec</t>
  </si>
  <si>
    <t>EMI_per_household.kgCO2.RO.Res.HHnew.Thermal.SH.DistrHeat.WH.Elc.Solar</t>
  </si>
  <si>
    <t>EMI_per_household.kgCO2.RO.Res.HHnew.Thermal.SH.DistrHeat.WH.Elc.Solar.Elec</t>
  </si>
  <si>
    <t>EMI_per_household.kgCO2.RO.Res.HHnew.Thermal.SH.DistrHeat.WH.Elc.Solar.Solar</t>
  </si>
  <si>
    <t>EMI_per_household.kgCO2.RO.Res.HHnew.Thermal.SH.DistrHeat.CO</t>
  </si>
  <si>
    <t>EMI_per_household.kgCO2.RO.Res.HHnew.Thermal.SH.DistrHeat.CO.LPG.LPG</t>
  </si>
  <si>
    <t>EMI_per_household.kgCO2.RO.Res.HHnew.Thermal.SH.DistrHeat.CO.Elc.Elec</t>
  </si>
  <si>
    <t>EMI_per_household.kgCO2.RO.Res.HHnew.Thermal.SH.AdvElc</t>
  </si>
  <si>
    <t>EMI_per_household.kgCO2.RO.Res.HHnew.Thermal.SH.AdvElc.SH</t>
  </si>
  <si>
    <t>EMI_per_household.kgCO2.RO.Res.HHnew.Thermal.SH.AdvElc.SH.Elec</t>
  </si>
  <si>
    <t>EMI_per_household.kgCO2.RO.Res.HHnew.Thermal.SH.AdvElc.SC</t>
  </si>
  <si>
    <t>EMI_per_household.kgCO2.RO.Res.HHnew.Thermal.SH.AdvElc.SC.AC.Elec</t>
  </si>
  <si>
    <t>EMI_per_household.kgCO2.RO.Res.HHnew.Thermal.SH.AdvElc.WH</t>
  </si>
  <si>
    <t>EMI_per_household.kgCO2.RO.Res.HHnew.Thermal.SH.AdvElc.WH.LPG.NoSolar.LPG</t>
  </si>
  <si>
    <t>EMI_per_household.kgCO2.RO.Res.HHnew.Thermal.SH.AdvElc.WH.LPG.Solar</t>
  </si>
  <si>
    <t>EMI_per_household.kgCO2.RO.Res.HHnew.Thermal.SH.AdvElc.WH.LPG.Solar.LPG</t>
  </si>
  <si>
    <t>EMI_per_household.kgCO2.RO.Res.HHnew.Thermal.SH.AdvElc.WH.LPG.Solar.Solar</t>
  </si>
  <si>
    <t>EMI_per_household.kgCO2.RO.Res.HHnew.Thermal.SH.AdvElc.WH.Elc.NoSolar.Elec</t>
  </si>
  <si>
    <t>EMI_per_household.kgCO2.RO.Res.HHnew.Thermal.SH.AdvElc.WH.Elc.Solar</t>
  </si>
  <si>
    <t>EMI_per_household.kgCO2.RO.Res.HHnew.Thermal.SH.AdvElc.WH.Elc.Solar.Elec</t>
  </si>
  <si>
    <t>EMI_per_household.kgCO2.RO.Res.HHnew.Thermal.SH.AdvElc.WH.Elc.Solar.Solar</t>
  </si>
  <si>
    <t>EMI_per_household.kgCO2.RO.Res.HHnew.Thermal.SH.AdvElc.CO</t>
  </si>
  <si>
    <t>EMI_per_household.kgCO2.RO.Res.HHnew.Thermal.SH.AdvElc.CO.LPG.LPG</t>
  </si>
  <si>
    <t>EMI_per_household.kgCO2.RO.Res.HHnew.Thermal.SH.AdvElc.CO.Elc.Elec</t>
  </si>
  <si>
    <t>EMI_per_household.kgCO2.RO.Res.HHnew.Thermal.SH.ConvElc</t>
  </si>
  <si>
    <t>EMI_per_household.kgCO2.RO.Res.HHnew.Thermal.SH.ConvElc.SH</t>
  </si>
  <si>
    <t>EMI_per_household.kgCO2.RO.Res.HHnew.Thermal.SH.ConvElc.SH.Elec</t>
  </si>
  <si>
    <t>EMI_per_household.kgCO2.RO.Res.HHnew.Thermal.SH.ConvElc.SC</t>
  </si>
  <si>
    <t>EMI_per_household.kgCO2.RO.Res.HHnew.Thermal.SH.ConvElc.SC.AC.Elec</t>
  </si>
  <si>
    <t>EMI_per_household.kgCO2.RO.Res.HHnew.Thermal.SH.ConvElc.WH</t>
  </si>
  <si>
    <t>EMI_per_household.kgCO2.RO.Res.HHnew.Thermal.SH.ConvElc.WH.LPG.NoSolar.LPG</t>
  </si>
  <si>
    <t>EMI_per_household.kgCO2.RO.Res.HHnew.Thermal.SH.ConvElc.WH.LPG.Solar</t>
  </si>
  <si>
    <t>EMI_per_household.kgCO2.RO.Res.HHnew.Thermal.SH.ConvElc.WH.LPG.Solar.LPG</t>
  </si>
  <si>
    <t>EMI_per_household.kgCO2.RO.Res.HHnew.Thermal.SH.ConvElc.WH.LPG.Solar.Solar</t>
  </si>
  <si>
    <t>EMI_per_household.kgCO2.RO.Res.HHnew.Thermal.SH.ConvElc.WH.Elc.NoSolar.Elec</t>
  </si>
  <si>
    <t>EMI_per_household.kgCO2.RO.Res.HHnew.Thermal.SH.ConvElc.WH.Elc.Solar</t>
  </si>
  <si>
    <t>EMI_per_household.kgCO2.RO.Res.HHnew.Thermal.SH.ConvElc.WH.Elc.Solar.Elec</t>
  </si>
  <si>
    <t>EMI_per_household.kgCO2.RO.Res.HHnew.Thermal.SH.ConvElc.WH.Elc.Solar.Solar</t>
  </si>
  <si>
    <t>EMI_per_household.kgCO2.RO.Res.HHnew.Thermal.SH.ConvElc.CO</t>
  </si>
  <si>
    <t>EMI_per_household.kgCO2.RO.Res.HHnew.Thermal.SH.ConvElc.CO.LPG.LPG</t>
  </si>
  <si>
    <t>EMI_per_household.kgCO2.RO.Res.HHnew.Thermal.SH.ConvElc.CO.Elc.Elec</t>
  </si>
  <si>
    <t>RO - Final energy consumption of new and renovated households per surface area (detailed structure)</t>
  </si>
  <si>
    <t>FEC_per_sqm.kWh.RO.Res.HHnew.Thermal.SH.Solids</t>
  </si>
  <si>
    <t>FEC_per_sqm.kWh.RO.Res.HHnew.Thermal.SH.Solids.SH</t>
  </si>
  <si>
    <t>FEC_per_sqm.kWh.RO.Res.HHnew.Thermal.SH.Solids.SH.Solids</t>
  </si>
  <si>
    <t>FEC_per_sqm.kWh.RO.Res.HHnew.Thermal.SH.Solids.SH.Elec</t>
  </si>
  <si>
    <t>FEC_per_sqm.kWh.RO.Res.HHnew.Thermal.SH.Solids.SC</t>
  </si>
  <si>
    <t>FEC_per_sqm.kWh.RO.Res.HHnew.Thermal.SH.Solids.SC.AC.Elec</t>
  </si>
  <si>
    <t>FEC_per_sqm.kWh.RO.Res.HHnew.Thermal.SH.Solids.WH</t>
  </si>
  <si>
    <t>FEC_per_sqm.kWh.RO.Res.HHnew.Thermal.SH.Solids.WH.Solids.NoSolar.Solids</t>
  </si>
  <si>
    <t>FEC_per_sqm.kWh.RO.Res.HHnew.Thermal.SH.Solids.WH.LPG.NoSolar.LPG</t>
  </si>
  <si>
    <t>FEC_per_sqm.kWh.RO.Res.HHnew.Thermal.SH.Solids.WH.LPG.Solar</t>
  </si>
  <si>
    <t>FEC_per_sqm.kWh.RO.Res.HHnew.Thermal.SH.Solids.WH.LPG.Solar.LPG</t>
  </si>
  <si>
    <t>FEC_per_sqm.kWh.RO.Res.HHnew.Thermal.SH.Solids.WH.LPG.Solar.Solar</t>
  </si>
  <si>
    <t>FEC_per_sqm.kWh.RO.Res.HHnew.Thermal.SH.Solids.WH.Elc.NoSolar.Elec</t>
  </si>
  <si>
    <t>FEC_per_sqm.kWh.RO.Res.HHnew.Thermal.SH.Solids.WH.Elc.Solar</t>
  </si>
  <si>
    <t>FEC_per_sqm.kWh.RO.Res.HHnew.Thermal.SH.Solids.WH.Elc.Solar.Elec</t>
  </si>
  <si>
    <t>FEC_per_sqm.kWh.RO.Res.HHnew.Thermal.SH.Solids.WH.Elc.Solar.Solar</t>
  </si>
  <si>
    <t>FEC_per_sqm.kWh.RO.Res.HHnew.Thermal.SH.Solids.CO</t>
  </si>
  <si>
    <t>FEC_per_sqm.kWh.RO.Res.HHnew.Thermal.SH.Solids.CO.Solids.Solids</t>
  </si>
  <si>
    <t>FEC_per_sqm.kWh.RO.Res.HHnew.Thermal.SH.Solids.CO.LPG.LPG</t>
  </si>
  <si>
    <t>FEC_per_sqm.kWh.RO.Res.HHnew.Thermal.SH.Solids.CO.Elc.Elec</t>
  </si>
  <si>
    <t>FEC_per_sqm.kWh.RO.Res.HHnew.Thermal.SH.LPG</t>
  </si>
  <si>
    <t>FEC_per_sqm.kWh.RO.Res.HHnew.Thermal.SH.LPG.SH</t>
  </si>
  <si>
    <t>FEC_per_sqm.kWh.RO.Res.HHnew.Thermal.SH.LPG.SH.LPG</t>
  </si>
  <si>
    <t>FEC_per_sqm.kWh.RO.Res.HHnew.Thermal.SH.LPG.SH.Elec</t>
  </si>
  <si>
    <t>FEC_per_sqm.kWh.RO.Res.HHnew.Thermal.SH.LPG.SC</t>
  </si>
  <si>
    <t>FEC_per_sqm.kWh.RO.Res.HHnew.Thermal.SH.LPG.SC.AC.Elec</t>
  </si>
  <si>
    <t>FEC_per_sqm.kWh.RO.Res.HHnew.Thermal.SH.LPG.WH</t>
  </si>
  <si>
    <t>FEC_per_sqm.kWh.RO.Res.HHnew.Thermal.SH.LPG.WH.LPG.NoSolar.LPG</t>
  </si>
  <si>
    <t>FEC_per_sqm.kWh.RO.Res.HHnew.Thermal.SH.LPG.WH.LPG.Solar</t>
  </si>
  <si>
    <t>FEC_per_sqm.kWh.RO.Res.HHnew.Thermal.SH.LPG.WH.LPG.Solar.LPG</t>
  </si>
  <si>
    <t>FEC_per_sqm.kWh.RO.Res.HHnew.Thermal.SH.LPG.WH.LPG.Solar.Solar</t>
  </si>
  <si>
    <t>FEC_per_sqm.kWh.RO.Res.HHnew.Thermal.SH.LPG.WH.Elc.NoSolar.Elec</t>
  </si>
  <si>
    <t>FEC_per_sqm.kWh.RO.Res.HHnew.Thermal.SH.LPG.WH.Elc.Solar</t>
  </si>
  <si>
    <t>FEC_per_sqm.kWh.RO.Res.HHnew.Thermal.SH.LPG.WH.Elc.Solar.Elec</t>
  </si>
  <si>
    <t>FEC_per_sqm.kWh.RO.Res.HHnew.Thermal.SH.LPG.WH.Elc.Solar.Solar</t>
  </si>
  <si>
    <t>FEC_per_sqm.kWh.RO.Res.HHnew.Thermal.SH.LPG.CO</t>
  </si>
  <si>
    <t>FEC_per_sqm.kWh.RO.Res.HHnew.Thermal.SH.LPG.CO.LPG.LPG</t>
  </si>
  <si>
    <t>FEC_per_sqm.kWh.RO.Res.HHnew.Thermal.SH.LPG.CO.Elc.Elec</t>
  </si>
  <si>
    <t>FEC_per_sqm.kWh.RO.Res.HHnew.Thermal.SH.Oil</t>
  </si>
  <si>
    <t>FEC_per_sqm.kWh.RO.Res.HHnew.Thermal.SH.Oil.SH</t>
  </si>
  <si>
    <t>FEC_per_sqm.kWh.RO.Res.HHnew.Thermal.SH.Oil.SH.Oil</t>
  </si>
  <si>
    <t>FEC_per_sqm.kWh.RO.Res.HHnew.Thermal.SH.Oil.SH.Elec</t>
  </si>
  <si>
    <t>FEC_per_sqm.kWh.RO.Res.HHnew.Thermal.SH.Oil.SC</t>
  </si>
  <si>
    <t>FEC_per_sqm.kWh.RO.Res.HHnew.Thermal.SH.Oil.SC.AC.Elec</t>
  </si>
  <si>
    <t>FEC_per_sqm.kWh.RO.Res.HHnew.Thermal.SH.Oil.WH</t>
  </si>
  <si>
    <t>FEC_per_sqm.kWh.RO.Res.HHnew.Thermal.SH.Oil.WH.Oil.NoSolar.Oil</t>
  </si>
  <si>
    <t>FEC_per_sqm.kWh.RO.Res.HHnew.Thermal.SH.Oil.WH.Oil.Solar</t>
  </si>
  <si>
    <t>FEC_per_sqm.kWh.RO.Res.HHnew.Thermal.SH.Oil.WH.Oil.Solar.Oil</t>
  </si>
  <si>
    <t>FEC_per_sqm.kWh.RO.Res.HHnew.Thermal.SH.Oil.WH.Oil.Solar.Solar</t>
  </si>
  <si>
    <t>FEC_per_sqm.kWh.RO.Res.HHnew.Thermal.SH.Oil.WH.Elc.NoSolar.Elec</t>
  </si>
  <si>
    <t>FEC_per_sqm.kWh.RO.Res.HHnew.Thermal.SH.Oil.WH.Elc.Solar</t>
  </si>
  <si>
    <t>FEC_per_sqm.kWh.RO.Res.HHnew.Thermal.SH.Oil.WH.Elc.Solar.Elec</t>
  </si>
  <si>
    <t>FEC_per_sqm.kWh.RO.Res.HHnew.Thermal.SH.Oil.WH.Elc.Solar.Solar</t>
  </si>
  <si>
    <t>FEC_per_sqm.kWh.RO.Res.HHnew.Thermal.SH.Oil.CO</t>
  </si>
  <si>
    <t>FEC_per_sqm.kWh.RO.Res.HHnew.Thermal.SH.Oil.CO.LPG.LPG</t>
  </si>
  <si>
    <t>FEC_per_sqm.kWh.RO.Res.HHnew.Thermal.SH.Oil.CO.Elc.Elec</t>
  </si>
  <si>
    <t>FEC_per_sqm.kWh.RO.Res.HHnew.Thermal.SH.Gas</t>
  </si>
  <si>
    <t>FEC_per_sqm.kWh.RO.Res.HHnew.Thermal.SH.Gas.SH</t>
  </si>
  <si>
    <t>FEC_per_sqm.kWh.RO.Res.HHnew.Thermal.SH.Gas.SH.Gas</t>
  </si>
  <si>
    <t>FEC_per_sqm.kWh.RO.Res.HHnew.Thermal.SH.Gas.SH.Elec</t>
  </si>
  <si>
    <t>FEC_per_sqm.kWh.RO.Res.HHnew.Thermal.SH.Gas.SC</t>
  </si>
  <si>
    <t>FEC_per_sqm.kWh.RO.Res.HHnew.Thermal.SH.Gas.SC.AC.Elec</t>
  </si>
  <si>
    <t>FEC_per_sqm.kWh.RO.Res.HHnew.Thermal.SH.Gas.WH</t>
  </si>
  <si>
    <t>FEC_per_sqm.kWh.RO.Res.HHnew.Thermal.SH.Gas.WH.Gas.NoSolar.Gas</t>
  </si>
  <si>
    <t>FEC_per_sqm.kWh.RO.Res.HHnew.Thermal.SH.Gas.WH.Gas.Solar</t>
  </si>
  <si>
    <t>FEC_per_sqm.kWh.RO.Res.HHnew.Thermal.SH.Gas.WH.Gas.Solar.Gas</t>
  </si>
  <si>
    <t>FEC_per_sqm.kWh.RO.Res.HHnew.Thermal.SH.Gas.WH.Gas.Solar.Solar</t>
  </si>
  <si>
    <t>FEC_per_sqm.kWh.RO.Res.HHnew.Thermal.SH.Gas.WH.Elc.NoSolar.Elec</t>
  </si>
  <si>
    <t>FEC_per_sqm.kWh.RO.Res.HHnew.Thermal.SH.Gas.WH.Elc.Solar</t>
  </si>
  <si>
    <t>FEC_per_sqm.kWh.RO.Res.HHnew.Thermal.SH.Gas.WH.Elc.Solar.Elec</t>
  </si>
  <si>
    <t>FEC_per_sqm.kWh.RO.Res.HHnew.Thermal.SH.Gas.WH.Elc.Solar.Solar</t>
  </si>
  <si>
    <t>FEC_per_sqm.kWh.RO.Res.HHnew.Thermal.SH.Gas.CO</t>
  </si>
  <si>
    <t>FEC_per_sqm.kWh.RO.Res.HHnew.Thermal.SH.Gas.CO.Gas.Gas</t>
  </si>
  <si>
    <t>FEC_per_sqm.kWh.RO.Res.HHnew.Thermal.SH.Gas.CO.Elc.Elec</t>
  </si>
  <si>
    <t>FEC_per_sqm.kWh.RO.Res.HHnew.Thermal.SH.Biomass</t>
  </si>
  <si>
    <t>FEC_per_sqm.kWh.RO.Res.HHnew.Thermal.SH.Biomass.SH</t>
  </si>
  <si>
    <t>FEC_per_sqm.kWh.RO.Res.HHnew.Thermal.SH.Biomass.SH.Biomass</t>
  </si>
  <si>
    <t>FEC_per_sqm.kWh.RO.Res.HHnew.Thermal.SH.Biomass.SH.Elec</t>
  </si>
  <si>
    <t>FEC_per_sqm.kWh.RO.Res.HHnew.Thermal.SH.Biomass.SC</t>
  </si>
  <si>
    <t>FEC_per_sqm.kWh.RO.Res.HHnew.Thermal.SH.Biomass.SC.AC.Elec</t>
  </si>
  <si>
    <t>FEC_per_sqm.kWh.RO.Res.HHnew.Thermal.SH.Biomass.WH</t>
  </si>
  <si>
    <t>FEC_per_sqm.kWh.RO.Res.HHnew.Thermal.SH.Biomass.WH.Biomass.NoSolar.Biomass</t>
  </si>
  <si>
    <t>FEC_per_sqm.kWh.RO.Res.HHnew.Thermal.SH.Biomass.WH.Biomass.Solar</t>
  </si>
  <si>
    <t>FEC_per_sqm.kWh.RO.Res.HHnew.Thermal.SH.Biomass.WH.Biomass.Solar.Biomass</t>
  </si>
  <si>
    <t>FEC_per_sqm.kWh.RO.Res.HHnew.Thermal.SH.Biomass.WH.Biomass.Solar.Solar</t>
  </si>
  <si>
    <t>FEC_per_sqm.kWh.RO.Res.HHnew.Thermal.SH.Biomass.WH.LPG.NoSolar.LPG</t>
  </si>
  <si>
    <t>FEC_per_sqm.kWh.RO.Res.HHnew.Thermal.SH.Biomass.WH.LPG.Solar</t>
  </si>
  <si>
    <t>FEC_per_sqm.kWh.RO.Res.HHnew.Thermal.SH.Biomass.WH.LPG.Solar.LPG</t>
  </si>
  <si>
    <t>FEC_per_sqm.kWh.RO.Res.HHnew.Thermal.SH.Biomass.WH.LPG.Solar.Solar</t>
  </si>
  <si>
    <t>FEC_per_sqm.kWh.RO.Res.HHnew.Thermal.SH.Biomass.WH.Elc.NoSolar.Elec</t>
  </si>
  <si>
    <t>FEC_per_sqm.kWh.RO.Res.HHnew.Thermal.SH.Biomass.WH.Elc.Solar</t>
  </si>
  <si>
    <t>FEC_per_sqm.kWh.RO.Res.HHnew.Thermal.SH.Biomass.WH.Elc.Solar.Elec</t>
  </si>
  <si>
    <t>FEC_per_sqm.kWh.RO.Res.HHnew.Thermal.SH.Biomass.WH.Elc.Solar.Solar</t>
  </si>
  <si>
    <t>FEC_per_sqm.kWh.RO.Res.HHnew.Thermal.SH.Biomass.CO</t>
  </si>
  <si>
    <t>FEC_per_sqm.kWh.RO.Res.HHnew.Thermal.SH.Biomass.CO.Biomass.Biomass</t>
  </si>
  <si>
    <t>FEC_per_sqm.kWh.RO.Res.HHnew.Thermal.SH.Biomass.CO.LPG.LPG</t>
  </si>
  <si>
    <t>FEC_per_sqm.kWh.RO.Res.HHnew.Thermal.SH.Biomass.CO.Elc.Elec</t>
  </si>
  <si>
    <t>FEC_per_sqm.kWh.RO.Res.HHnew.Thermal.SH.Geo</t>
  </si>
  <si>
    <t>FEC_per_sqm.kWh.RO.Res.HHnew.Thermal.SH.Geo.SH</t>
  </si>
  <si>
    <t>FEC_per_sqm.kWh.RO.Res.HHnew.Thermal.SH.Geo.SH.Geo</t>
  </si>
  <si>
    <t>FEC_per_sqm.kWh.RO.Res.HHnew.Thermal.SH.Geo.SH.Elec</t>
  </si>
  <si>
    <t>FEC_per_sqm.kWh.RO.Res.HHnew.Thermal.SH.Geo.SC</t>
  </si>
  <si>
    <t>FEC_per_sqm.kWh.RO.Res.HHnew.Thermal.SH.Geo.SC.AC.Elec</t>
  </si>
  <si>
    <t>FEC_per_sqm.kWh.RO.Res.HHnew.Thermal.SH.Geo.WH</t>
  </si>
  <si>
    <t>FEC_per_sqm.kWh.RO.Res.HHnew.Thermal.SH.Geo.WH.Geo.NoSolar.Geo</t>
  </si>
  <si>
    <t>FEC_per_sqm.kWh.RO.Res.HHnew.Thermal.SH.Geo.WH.Geo.Solar</t>
  </si>
  <si>
    <t>FEC_per_sqm.kWh.RO.Res.HHnew.Thermal.SH.Geo.WH.Geo.Solar.Geo</t>
  </si>
  <si>
    <t>FEC_per_sqm.kWh.RO.Res.HHnew.Thermal.SH.Geo.WH.Geo.Solar.Solar</t>
  </si>
  <si>
    <t>FEC_per_sqm.kWh.RO.Res.HHnew.Thermal.SH.Geo.WH.Elc.NoSolar.Elec</t>
  </si>
  <si>
    <t>FEC_per_sqm.kWh.RO.Res.HHnew.Thermal.SH.Geo.WH.Elc.Solar</t>
  </si>
  <si>
    <t>FEC_per_sqm.kWh.RO.Res.HHnew.Thermal.SH.Geo.WH.Elc.Solar.Elec</t>
  </si>
  <si>
    <t>FEC_per_sqm.kWh.RO.Res.HHnew.Thermal.SH.Geo.WH.Elc.Solar.Solar</t>
  </si>
  <si>
    <t>FEC_per_sqm.kWh.RO.Res.HHnew.Thermal.SH.Geo.CO</t>
  </si>
  <si>
    <t>FEC_per_sqm.kWh.RO.Res.HHnew.Thermal.SH.Geo.CO.LPG.LPG</t>
  </si>
  <si>
    <t>FEC_per_sqm.kWh.RO.Res.HHnew.Thermal.SH.Geo.CO.Elc.Elec</t>
  </si>
  <si>
    <t>FEC_per_sqm.kWh.RO.Res.HHnew.Thermal.SH.DistrHeat</t>
  </si>
  <si>
    <t>FEC_per_sqm.kWh.RO.Res.HHnew.Thermal.SH.DistrHeat.SH</t>
  </si>
  <si>
    <t>FEC_per_sqm.kWh.RO.Res.HHnew.Thermal.SH.DistrHeat.SH.Steam_Distr</t>
  </si>
  <si>
    <t>FEC_per_sqm.kWh.RO.Res.HHnew.Thermal.SH.DistrHeat.SH.Elec</t>
  </si>
  <si>
    <t>FEC_per_sqm.kWh.RO.Res.HHnew.Thermal.SH.DistrHeat.SC</t>
  </si>
  <si>
    <t>FEC_per_sqm.kWh.RO.Res.HHnew.Thermal.SH.DistrHeat.SC.AC.Elec</t>
  </si>
  <si>
    <t>FEC_per_sqm.kWh.RO.Res.HHnew.Thermal.SH.DistrHeat.WH</t>
  </si>
  <si>
    <t>FEC_per_sqm.kWh.RO.Res.HHnew.Thermal.SH.DistrHeat.WH.DistrHeat.NoSolar.Steam_Distr</t>
  </si>
  <si>
    <t>FEC_per_sqm.kWh.RO.Res.HHnew.Thermal.SH.DistrHeat.WH.DistrHeat.Solar</t>
  </si>
  <si>
    <t>FEC_per_sqm.kWh.RO.Res.HHnew.Thermal.SH.DistrHeat.WH.DistrHeat.Solar.Steam_Distr</t>
  </si>
  <si>
    <t>FEC_per_sqm.kWh.RO.Res.HHnew.Thermal.SH.DistrHeat.WH.DistrHeat.Solar.Solar</t>
  </si>
  <si>
    <t>FEC_per_sqm.kWh.RO.Res.HHnew.Thermal.SH.DistrHeat.WH.Elc.NoSolar.Elec</t>
  </si>
  <si>
    <t>FEC_per_sqm.kWh.RO.Res.HHnew.Thermal.SH.DistrHeat.WH.Elc.Solar</t>
  </si>
  <si>
    <t>FEC_per_sqm.kWh.RO.Res.HHnew.Thermal.SH.DistrHeat.WH.Elc.Solar.Elec</t>
  </si>
  <si>
    <t>FEC_per_sqm.kWh.RO.Res.HHnew.Thermal.SH.DistrHeat.WH.Elc.Solar.Solar</t>
  </si>
  <si>
    <t>FEC_per_sqm.kWh.RO.Res.HHnew.Thermal.SH.DistrHeat.CO</t>
  </si>
  <si>
    <t>FEC_per_sqm.kWh.RO.Res.HHnew.Thermal.SH.DistrHeat.CO.LPG.LPG</t>
  </si>
  <si>
    <t>FEC_per_sqm.kWh.RO.Res.HHnew.Thermal.SH.DistrHeat.CO.Elc.Elec</t>
  </si>
  <si>
    <t>FEC_per_sqm.kWh.RO.Res.HHnew.Thermal.SH.AdvElc</t>
  </si>
  <si>
    <t>FEC_per_sqm.kWh.RO.Res.HHnew.Thermal.SH.AdvElc.SH</t>
  </si>
  <si>
    <t>FEC_per_sqm.kWh.RO.Res.HHnew.Thermal.SH.AdvElc.SH.Elec</t>
  </si>
  <si>
    <t>FEC_per_sqm.kWh.RO.Res.HHnew.Thermal.SH.AdvElc.SC</t>
  </si>
  <si>
    <t>FEC_per_sqm.kWh.RO.Res.HHnew.Thermal.SH.AdvElc.SC.AC.Elec</t>
  </si>
  <si>
    <t>FEC_per_sqm.kWh.RO.Res.HHnew.Thermal.SH.AdvElc.WH</t>
  </si>
  <si>
    <t>FEC_per_sqm.kWh.RO.Res.HHnew.Thermal.SH.AdvElc.WH.LPG.NoSolar.LPG</t>
  </si>
  <si>
    <t>FEC_per_sqm.kWh.RO.Res.HHnew.Thermal.SH.AdvElc.WH.LPG.Solar</t>
  </si>
  <si>
    <t>FEC_per_sqm.kWh.RO.Res.HHnew.Thermal.SH.AdvElc.WH.LPG.Solar.LPG</t>
  </si>
  <si>
    <t>FEC_per_sqm.kWh.RO.Res.HHnew.Thermal.SH.AdvElc.WH.LPG.Solar.Solar</t>
  </si>
  <si>
    <t>FEC_per_sqm.kWh.RO.Res.HHnew.Thermal.SH.AdvElc.WH.Elc.NoSolar.Elec</t>
  </si>
  <si>
    <t>FEC_per_sqm.kWh.RO.Res.HHnew.Thermal.SH.AdvElc.WH.Elc.Solar</t>
  </si>
  <si>
    <t>FEC_per_sqm.kWh.RO.Res.HHnew.Thermal.SH.AdvElc.WH.Elc.Solar.Elec</t>
  </si>
  <si>
    <t>FEC_per_sqm.kWh.RO.Res.HHnew.Thermal.SH.AdvElc.WH.Elc.Solar.Solar</t>
  </si>
  <si>
    <t>FEC_per_sqm.kWh.RO.Res.HHnew.Thermal.SH.AdvElc.CO</t>
  </si>
  <si>
    <t>FEC_per_sqm.kWh.RO.Res.HHnew.Thermal.SH.AdvElc.CO.LPG.LPG</t>
  </si>
  <si>
    <t>FEC_per_sqm.kWh.RO.Res.HHnew.Thermal.SH.AdvElc.CO.Elc.Elec</t>
  </si>
  <si>
    <t>FEC_per_sqm.kWh.RO.Res.HHnew.Thermal.SH.ConvElc</t>
  </si>
  <si>
    <t>FEC_per_sqm.kWh.RO.Res.HHnew.Thermal.SH.ConvElc.SH</t>
  </si>
  <si>
    <t>FEC_per_sqm.kWh.RO.Res.HHnew.Thermal.SH.ConvElc.SH.Elec</t>
  </si>
  <si>
    <t>FEC_per_sqm.kWh.RO.Res.HHnew.Thermal.SH.ConvElc.SC</t>
  </si>
  <si>
    <t>FEC_per_sqm.kWh.RO.Res.HHnew.Thermal.SH.ConvElc.SC.AC.Elec</t>
  </si>
  <si>
    <t>FEC_per_sqm.kWh.RO.Res.HHnew.Thermal.SH.ConvElc.WH</t>
  </si>
  <si>
    <t>FEC_per_sqm.kWh.RO.Res.HHnew.Thermal.SH.ConvElc.WH.LPG.NoSolar.LPG</t>
  </si>
  <si>
    <t>FEC_per_sqm.kWh.RO.Res.HHnew.Thermal.SH.ConvElc.WH.LPG.Solar</t>
  </si>
  <si>
    <t>FEC_per_sqm.kWh.RO.Res.HHnew.Thermal.SH.ConvElc.WH.LPG.Solar.LPG</t>
  </si>
  <si>
    <t>FEC_per_sqm.kWh.RO.Res.HHnew.Thermal.SH.ConvElc.WH.LPG.Solar.Solar</t>
  </si>
  <si>
    <t>FEC_per_sqm.kWh.RO.Res.HHnew.Thermal.SH.ConvElc.WH.Elc.NoSolar.Elec</t>
  </si>
  <si>
    <t>FEC_per_sqm.kWh.RO.Res.HHnew.Thermal.SH.ConvElc.WH.Elc.Solar</t>
  </si>
  <si>
    <t>FEC_per_sqm.kWh.RO.Res.HHnew.Thermal.SH.ConvElc.WH.Elc.Solar.Elec</t>
  </si>
  <si>
    <t>FEC_per_sqm.kWh.RO.Res.HHnew.Thermal.SH.ConvElc.WH.Elc.Solar.Solar</t>
  </si>
  <si>
    <t>FEC_per_sqm.kWh.RO.Res.HHnew.Thermal.SH.ConvElc.CO</t>
  </si>
  <si>
    <t>FEC_per_sqm.kWh.RO.Res.HHnew.Thermal.SH.ConvElc.CO.LPG.LPG</t>
  </si>
  <si>
    <t>FEC_per_sqm.kWh.RO.Res.HHnew.Thermal.SH.ConvElc.CO.Elc.Elec</t>
  </si>
  <si>
    <t>RO - Thermal energy service of new and renovated households per surface area (detailed structure)</t>
  </si>
  <si>
    <t>TES_per_sqm.kWh.RO.Res.HHnew.Thermal.SH.Solids</t>
  </si>
  <si>
    <t>TES_per_sqm.kWh.RO.Res.HHnew.Thermal.SH.Solids.SH</t>
  </si>
  <si>
    <t>TES_per_sqm.kWh.RO.Res.HHnew.Thermal.SH.Solids.SH.Solids</t>
  </si>
  <si>
    <t>TES_per_sqm.kWh.RO.Res.HHnew.Thermal.SH.Solids.SH.Elec</t>
  </si>
  <si>
    <t>TES_per_sqm.kWh.RO.Res.HHnew.Thermal.SH.Solids.SC</t>
  </si>
  <si>
    <t>TES_per_sqm.kWh.RO.Res.HHnew.Thermal.SH.Solids.SC.AC.Elec</t>
  </si>
  <si>
    <t>TES_per_sqm.kWh.RO.Res.HHnew.Thermal.SH.Solids.WH</t>
  </si>
  <si>
    <t>TES_per_sqm.kWh.RO.Res.HHnew.Thermal.SH.Solids.WH.Solids.NoSolar.Solids</t>
  </si>
  <si>
    <t>TES_per_sqm.kWh.RO.Res.HHnew.Thermal.SH.Solids.WH.LPG.NoSolar.LPG</t>
  </si>
  <si>
    <t>TES_per_sqm.kWh.RO.Res.HHnew.Thermal.SH.Solids.WH.LPG.Solar</t>
  </si>
  <si>
    <t>TES_per_sqm.kWh.RO.Res.HHnew.Thermal.SH.Solids.WH.LPG.Solar.LPG</t>
  </si>
  <si>
    <t>TES_per_sqm.kWh.RO.Res.HHnew.Thermal.SH.Solids.WH.LPG.Solar.Solar</t>
  </si>
  <si>
    <t>TES_per_sqm.kWh.RO.Res.HHnew.Thermal.SH.Solids.WH.Elc.NoSolar.Elec</t>
  </si>
  <si>
    <t>TES_per_sqm.kWh.RO.Res.HHnew.Thermal.SH.Solids.WH.Elc.Solar</t>
  </si>
  <si>
    <t>TES_per_sqm.kWh.RO.Res.HHnew.Thermal.SH.Solids.WH.Elc.Solar.Elec</t>
  </si>
  <si>
    <t>TES_per_sqm.kWh.RO.Res.HHnew.Thermal.SH.Solids.WH.Elc.Solar.Solar</t>
  </si>
  <si>
    <t>TES_per_sqm.kWh.RO.Res.HHnew.Thermal.SH.Solids.CO</t>
  </si>
  <si>
    <t>TES_per_sqm.kWh.RO.Res.HHnew.Thermal.SH.Solids.CO.Solids.Solids</t>
  </si>
  <si>
    <t>TES_per_sqm.kWh.RO.Res.HHnew.Thermal.SH.Solids.CO.LPG.LPG</t>
  </si>
  <si>
    <t>TES_per_sqm.kWh.RO.Res.HHnew.Thermal.SH.Solids.CO.Elc.Elec</t>
  </si>
  <si>
    <t>TES_per_sqm.kWh.RO.Res.HHnew.Thermal.SH.LPG</t>
  </si>
  <si>
    <t>TES_per_sqm.kWh.RO.Res.HHnew.Thermal.SH.LPG.SH</t>
  </si>
  <si>
    <t>TES_per_sqm.kWh.RO.Res.HHnew.Thermal.SH.LPG.SH.LPG</t>
  </si>
  <si>
    <t>TES_per_sqm.kWh.RO.Res.HHnew.Thermal.SH.LPG.SH.Elec</t>
  </si>
  <si>
    <t>TES_per_sqm.kWh.RO.Res.HHnew.Thermal.SH.LPG.SC</t>
  </si>
  <si>
    <t>TES_per_sqm.kWh.RO.Res.HHnew.Thermal.SH.LPG.SC.AC.Elec</t>
  </si>
  <si>
    <t>TES_per_sqm.kWh.RO.Res.HHnew.Thermal.SH.LPG.WH</t>
  </si>
  <si>
    <t>TES_per_sqm.kWh.RO.Res.HHnew.Thermal.SH.LPG.WH.LPG.NoSolar.LPG</t>
  </si>
  <si>
    <t>TES_per_sqm.kWh.RO.Res.HHnew.Thermal.SH.LPG.WH.LPG.Solar</t>
  </si>
  <si>
    <t>TES_per_sqm.kWh.RO.Res.HHnew.Thermal.SH.LPG.WH.LPG.Solar.LPG</t>
  </si>
  <si>
    <t>TES_per_sqm.kWh.RO.Res.HHnew.Thermal.SH.LPG.WH.LPG.Solar.Solar</t>
  </si>
  <si>
    <t>TES_per_sqm.kWh.RO.Res.HHnew.Thermal.SH.LPG.WH.Elc.NoSolar.Elec</t>
  </si>
  <si>
    <t>TES_per_sqm.kWh.RO.Res.HHnew.Thermal.SH.LPG.WH.Elc.Solar</t>
  </si>
  <si>
    <t>TES_per_sqm.kWh.RO.Res.HHnew.Thermal.SH.LPG.WH.Elc.Solar.Elec</t>
  </si>
  <si>
    <t>TES_per_sqm.kWh.RO.Res.HHnew.Thermal.SH.LPG.WH.Elc.Solar.Solar</t>
  </si>
  <si>
    <t>TES_per_sqm.kWh.RO.Res.HHnew.Thermal.SH.LPG.CO</t>
  </si>
  <si>
    <t>TES_per_sqm.kWh.RO.Res.HHnew.Thermal.SH.LPG.CO.LPG.LPG</t>
  </si>
  <si>
    <t>TES_per_sqm.kWh.RO.Res.HHnew.Thermal.SH.LPG.CO.Elc.Elec</t>
  </si>
  <si>
    <t>TES_per_sqm.kWh.RO.Res.HHnew.Thermal.SH.Oil</t>
  </si>
  <si>
    <t>TES_per_sqm.kWh.RO.Res.HHnew.Thermal.SH.Oil.SH</t>
  </si>
  <si>
    <t>TES_per_sqm.kWh.RO.Res.HHnew.Thermal.SH.Oil.SH.Oil</t>
  </si>
  <si>
    <t>TES_per_sqm.kWh.RO.Res.HHnew.Thermal.SH.Oil.SH.Elec</t>
  </si>
  <si>
    <t>TES_per_sqm.kWh.RO.Res.HHnew.Thermal.SH.Oil.SC</t>
  </si>
  <si>
    <t>TES_per_sqm.kWh.RO.Res.HHnew.Thermal.SH.Oil.SC.AC.Elec</t>
  </si>
  <si>
    <t>TES_per_sqm.kWh.RO.Res.HHnew.Thermal.SH.Oil.WH</t>
  </si>
  <si>
    <t>TES_per_sqm.kWh.RO.Res.HHnew.Thermal.SH.Oil.WH.Oil.NoSolar.Oil</t>
  </si>
  <si>
    <t>TES_per_sqm.kWh.RO.Res.HHnew.Thermal.SH.Oil.WH.Oil.Solar</t>
  </si>
  <si>
    <t>TES_per_sqm.kWh.RO.Res.HHnew.Thermal.SH.Oil.WH.Oil.Solar.Oil</t>
  </si>
  <si>
    <t>TES_per_sqm.kWh.RO.Res.HHnew.Thermal.SH.Oil.WH.Oil.Solar.Solar</t>
  </si>
  <si>
    <t>TES_per_sqm.kWh.RO.Res.HHnew.Thermal.SH.Oil.WH.Elc.NoSolar.Elec</t>
  </si>
  <si>
    <t>TES_per_sqm.kWh.RO.Res.HHnew.Thermal.SH.Oil.WH.Elc.Solar</t>
  </si>
  <si>
    <t>TES_per_sqm.kWh.RO.Res.HHnew.Thermal.SH.Oil.WH.Elc.Solar.Elec</t>
  </si>
  <si>
    <t>TES_per_sqm.kWh.RO.Res.HHnew.Thermal.SH.Oil.WH.Elc.Solar.Solar</t>
  </si>
  <si>
    <t>TES_per_sqm.kWh.RO.Res.HHnew.Thermal.SH.Oil.CO</t>
  </si>
  <si>
    <t>TES_per_sqm.kWh.RO.Res.HHnew.Thermal.SH.Oil.CO.LPG.LPG</t>
  </si>
  <si>
    <t>TES_per_sqm.kWh.RO.Res.HHnew.Thermal.SH.Oil.CO.Elc.Elec</t>
  </si>
  <si>
    <t>TES_per_sqm.kWh.RO.Res.HHnew.Thermal.SH.Gas</t>
  </si>
  <si>
    <t>TES_per_sqm.kWh.RO.Res.HHnew.Thermal.SH.Gas.SH</t>
  </si>
  <si>
    <t>TES_per_sqm.kWh.RO.Res.HHnew.Thermal.SH.Gas.SH.Gas</t>
  </si>
  <si>
    <t>TES_per_sqm.kWh.RO.Res.HHnew.Thermal.SH.Gas.SH.Elec</t>
  </si>
  <si>
    <t>TES_per_sqm.kWh.RO.Res.HHnew.Thermal.SH.Gas.SC</t>
  </si>
  <si>
    <t>TES_per_sqm.kWh.RO.Res.HHnew.Thermal.SH.Gas.SC.AC.Elec</t>
  </si>
  <si>
    <t>TES_per_sqm.kWh.RO.Res.HHnew.Thermal.SH.Gas.WH</t>
  </si>
  <si>
    <t>TES_per_sqm.kWh.RO.Res.HHnew.Thermal.SH.Gas.WH.Gas.NoSolar.Gas</t>
  </si>
  <si>
    <t>TES_per_sqm.kWh.RO.Res.HHnew.Thermal.SH.Gas.WH.Gas.Solar</t>
  </si>
  <si>
    <t>TES_per_sqm.kWh.RO.Res.HHnew.Thermal.SH.Gas.WH.Gas.Solar.Gas</t>
  </si>
  <si>
    <t>TES_per_sqm.kWh.RO.Res.HHnew.Thermal.SH.Gas.WH.Gas.Solar.Solar</t>
  </si>
  <si>
    <t>TES_per_sqm.kWh.RO.Res.HHnew.Thermal.SH.Gas.WH.Elc.NoSolar.Elec</t>
  </si>
  <si>
    <t>TES_per_sqm.kWh.RO.Res.HHnew.Thermal.SH.Gas.WH.Elc.Solar</t>
  </si>
  <si>
    <t>TES_per_sqm.kWh.RO.Res.HHnew.Thermal.SH.Gas.WH.Elc.Solar.Elec</t>
  </si>
  <si>
    <t>TES_per_sqm.kWh.RO.Res.HHnew.Thermal.SH.Gas.WH.Elc.Solar.Solar</t>
  </si>
  <si>
    <t>TES_per_sqm.kWh.RO.Res.HHnew.Thermal.SH.Gas.CO</t>
  </si>
  <si>
    <t>TES_per_sqm.kWh.RO.Res.HHnew.Thermal.SH.Gas.CO.Gas.Gas</t>
  </si>
  <si>
    <t>TES_per_sqm.kWh.RO.Res.HHnew.Thermal.SH.Gas.CO.Elc.Elec</t>
  </si>
  <si>
    <t>TES_per_sqm.kWh.RO.Res.HHnew.Thermal.SH.Biomass</t>
  </si>
  <si>
    <t>TES_per_sqm.kWh.RO.Res.HHnew.Thermal.SH.Biomass.SH</t>
  </si>
  <si>
    <t>TES_per_sqm.kWh.RO.Res.HHnew.Thermal.SH.Biomass.SH.Biomass</t>
  </si>
  <si>
    <t>TES_per_sqm.kWh.RO.Res.HHnew.Thermal.SH.Biomass.SH.Elec</t>
  </si>
  <si>
    <t>TES_per_sqm.kWh.RO.Res.HHnew.Thermal.SH.Biomass.SC</t>
  </si>
  <si>
    <t>TES_per_sqm.kWh.RO.Res.HHnew.Thermal.SH.Biomass.SC.AC.Elec</t>
  </si>
  <si>
    <t>TES_per_sqm.kWh.RO.Res.HHnew.Thermal.SH.Biomass.WH</t>
  </si>
  <si>
    <t>TES_per_sqm.kWh.RO.Res.HHnew.Thermal.SH.Biomass.WH.Biomass.NoSolar.Biomass</t>
  </si>
  <si>
    <t>TES_per_sqm.kWh.RO.Res.HHnew.Thermal.SH.Biomass.WH.Biomass.Solar</t>
  </si>
  <si>
    <t>TES_per_sqm.kWh.RO.Res.HHnew.Thermal.SH.Biomass.WH.Biomass.Solar.Biomass</t>
  </si>
  <si>
    <t>TES_per_sqm.kWh.RO.Res.HHnew.Thermal.SH.Biomass.WH.Biomass.Solar.Solar</t>
  </si>
  <si>
    <t>TES_per_sqm.kWh.RO.Res.HHnew.Thermal.SH.Biomass.WH.LPG.NoSolar.LPG</t>
  </si>
  <si>
    <t>TES_per_sqm.kWh.RO.Res.HHnew.Thermal.SH.Biomass.WH.LPG.Solar</t>
  </si>
  <si>
    <t>TES_per_sqm.kWh.RO.Res.HHnew.Thermal.SH.Biomass.WH.LPG.Solar.LPG</t>
  </si>
  <si>
    <t>TES_per_sqm.kWh.RO.Res.HHnew.Thermal.SH.Biomass.WH.LPG.Solar.Solar</t>
  </si>
  <si>
    <t>TES_per_sqm.kWh.RO.Res.HHnew.Thermal.SH.Biomass.WH.Elc.NoSolar.Elec</t>
  </si>
  <si>
    <t>TES_per_sqm.kWh.RO.Res.HHnew.Thermal.SH.Biomass.WH.Elc.Solar</t>
  </si>
  <si>
    <t>TES_per_sqm.kWh.RO.Res.HHnew.Thermal.SH.Biomass.WH.Elc.Solar.Elec</t>
  </si>
  <si>
    <t>TES_per_sqm.kWh.RO.Res.HHnew.Thermal.SH.Biomass.WH.Elc.Solar.Solar</t>
  </si>
  <si>
    <t>TES_per_sqm.kWh.RO.Res.HHnew.Thermal.SH.Biomass.CO</t>
  </si>
  <si>
    <t>TES_per_sqm.kWh.RO.Res.HHnew.Thermal.SH.Biomass.CO.Biomass.Biomass</t>
  </si>
  <si>
    <t>TES_per_sqm.kWh.RO.Res.HHnew.Thermal.SH.Biomass.CO.LPG.LPG</t>
  </si>
  <si>
    <t>TES_per_sqm.kWh.RO.Res.HHnew.Thermal.SH.Biomass.CO.Elc.Elec</t>
  </si>
  <si>
    <t>TES_per_sqm.kWh.RO.Res.HHnew.Thermal.SH.Geo</t>
  </si>
  <si>
    <t>TES_per_sqm.kWh.RO.Res.HHnew.Thermal.SH.Geo.SH</t>
  </si>
  <si>
    <t>TES_per_sqm.kWh.RO.Res.HHnew.Thermal.SH.Geo.SH.Geo</t>
  </si>
  <si>
    <t>TES_per_sqm.kWh.RO.Res.HHnew.Thermal.SH.Geo.SH.Elec</t>
  </si>
  <si>
    <t>TES_per_sqm.kWh.RO.Res.HHnew.Thermal.SH.Geo.SC</t>
  </si>
  <si>
    <t>TES_per_sqm.kWh.RO.Res.HHnew.Thermal.SH.Geo.SC.AC.Elec</t>
  </si>
  <si>
    <t>TES_per_sqm.kWh.RO.Res.HHnew.Thermal.SH.Geo.WH</t>
  </si>
  <si>
    <t>TES_per_sqm.kWh.RO.Res.HHnew.Thermal.SH.Geo.WH.Geo.NoSolar.Geo</t>
  </si>
  <si>
    <t>TES_per_sqm.kWh.RO.Res.HHnew.Thermal.SH.Geo.WH.Geo.Solar</t>
  </si>
  <si>
    <t>TES_per_sqm.kWh.RO.Res.HHnew.Thermal.SH.Geo.WH.Geo.Solar.Geo</t>
  </si>
  <si>
    <t>TES_per_sqm.kWh.RO.Res.HHnew.Thermal.SH.Geo.WH.Geo.Solar.Solar</t>
  </si>
  <si>
    <t>TES_per_sqm.kWh.RO.Res.HHnew.Thermal.SH.Geo.WH.Elc.NoSolar.Elec</t>
  </si>
  <si>
    <t>TES_per_sqm.kWh.RO.Res.HHnew.Thermal.SH.Geo.WH.Elc.Solar</t>
  </si>
  <si>
    <t>TES_per_sqm.kWh.RO.Res.HHnew.Thermal.SH.Geo.WH.Elc.Solar.Elec</t>
  </si>
  <si>
    <t>TES_per_sqm.kWh.RO.Res.HHnew.Thermal.SH.Geo.WH.Elc.Solar.Solar</t>
  </si>
  <si>
    <t>TES_per_sqm.kWh.RO.Res.HHnew.Thermal.SH.Geo.CO</t>
  </si>
  <si>
    <t>TES_per_sqm.kWh.RO.Res.HHnew.Thermal.SH.Geo.CO.LPG.LPG</t>
  </si>
  <si>
    <t>TES_per_sqm.kWh.RO.Res.HHnew.Thermal.SH.Geo.CO.Elc.Elec</t>
  </si>
  <si>
    <t>TES_per_sqm.kWh.RO.Res.HHnew.Thermal.SH.DistrHeat</t>
  </si>
  <si>
    <t>TES_per_sqm.kWh.RO.Res.HHnew.Thermal.SH.DistrHeat.SH</t>
  </si>
  <si>
    <t>TES_per_sqm.kWh.RO.Res.HHnew.Thermal.SH.DistrHeat.SH.Steam_Distr</t>
  </si>
  <si>
    <t>TES_per_sqm.kWh.RO.Res.HHnew.Thermal.SH.DistrHeat.SH.Elec</t>
  </si>
  <si>
    <t>TES_per_sqm.kWh.RO.Res.HHnew.Thermal.SH.DistrHeat.SC</t>
  </si>
  <si>
    <t>TES_per_sqm.kWh.RO.Res.HHnew.Thermal.SH.DistrHeat.SC.AC.Elec</t>
  </si>
  <si>
    <t>TES_per_sqm.kWh.RO.Res.HHnew.Thermal.SH.DistrHeat.WH</t>
  </si>
  <si>
    <t>TES_per_sqm.kWh.RO.Res.HHnew.Thermal.SH.DistrHeat.WH.DistrHeat.NoSolar.Steam_Distr</t>
  </si>
  <si>
    <t>TES_per_sqm.kWh.RO.Res.HHnew.Thermal.SH.DistrHeat.WH.DistrHeat.Solar</t>
  </si>
  <si>
    <t>TES_per_sqm.kWh.RO.Res.HHnew.Thermal.SH.DistrHeat.WH.DistrHeat.Solar.Steam_Distr</t>
  </si>
  <si>
    <t>TES_per_sqm.kWh.RO.Res.HHnew.Thermal.SH.DistrHeat.WH.DistrHeat.Solar.Solar</t>
  </si>
  <si>
    <t>TES_per_sqm.kWh.RO.Res.HHnew.Thermal.SH.DistrHeat.WH.Elc.NoSolar.Elec</t>
  </si>
  <si>
    <t>TES_per_sqm.kWh.RO.Res.HHnew.Thermal.SH.DistrHeat.WH.Elc.Solar</t>
  </si>
  <si>
    <t>TES_per_sqm.kWh.RO.Res.HHnew.Thermal.SH.DistrHeat.WH.Elc.Solar.Elec</t>
  </si>
  <si>
    <t>TES_per_sqm.kWh.RO.Res.HHnew.Thermal.SH.DistrHeat.WH.Elc.Solar.Solar</t>
  </si>
  <si>
    <t>TES_per_sqm.kWh.RO.Res.HHnew.Thermal.SH.DistrHeat.CO</t>
  </si>
  <si>
    <t>TES_per_sqm.kWh.RO.Res.HHnew.Thermal.SH.DistrHeat.CO.LPG.LPG</t>
  </si>
  <si>
    <t>TES_per_sqm.kWh.RO.Res.HHnew.Thermal.SH.DistrHeat.CO.Elc.Elec</t>
  </si>
  <si>
    <t>TES_per_sqm.kWh.RO.Res.HHnew.Thermal.SH.AdvElc</t>
  </si>
  <si>
    <t>TES_per_sqm.kWh.RO.Res.HHnew.Thermal.SH.AdvElc.SH</t>
  </si>
  <si>
    <t>TES_per_sqm.kWh.RO.Res.HHnew.Thermal.SH.AdvElc.SH.Elec</t>
  </si>
  <si>
    <t>TES_per_sqm.kWh.RO.Res.HHnew.Thermal.SH.AdvElc.SC</t>
  </si>
  <si>
    <t>TES_per_sqm.kWh.RO.Res.HHnew.Thermal.SH.AdvElc.SC.AC.Elec</t>
  </si>
  <si>
    <t>TES_per_sqm.kWh.RO.Res.HHnew.Thermal.SH.AdvElc.WH</t>
  </si>
  <si>
    <t>TES_per_sqm.kWh.RO.Res.HHnew.Thermal.SH.AdvElc.WH.LPG.NoSolar.LPG</t>
  </si>
  <si>
    <t>TES_per_sqm.kWh.RO.Res.HHnew.Thermal.SH.AdvElc.WH.LPG.Solar</t>
  </si>
  <si>
    <t>TES_per_sqm.kWh.RO.Res.HHnew.Thermal.SH.AdvElc.WH.LPG.Solar.LPG</t>
  </si>
  <si>
    <t>TES_per_sqm.kWh.RO.Res.HHnew.Thermal.SH.AdvElc.WH.LPG.Solar.Solar</t>
  </si>
  <si>
    <t>TES_per_sqm.kWh.RO.Res.HHnew.Thermal.SH.AdvElc.WH.Elc.NoSolar.Elec</t>
  </si>
  <si>
    <t>TES_per_sqm.kWh.RO.Res.HHnew.Thermal.SH.AdvElc.WH.Elc.Solar</t>
  </si>
  <si>
    <t>TES_per_sqm.kWh.RO.Res.HHnew.Thermal.SH.AdvElc.WH.Elc.Solar.Elec</t>
  </si>
  <si>
    <t>TES_per_sqm.kWh.RO.Res.HHnew.Thermal.SH.AdvElc.WH.Elc.Solar.Solar</t>
  </si>
  <si>
    <t>TES_per_sqm.kWh.RO.Res.HHnew.Thermal.SH.AdvElc.CO</t>
  </si>
  <si>
    <t>TES_per_sqm.kWh.RO.Res.HHnew.Thermal.SH.AdvElc.CO.LPG.LPG</t>
  </si>
  <si>
    <t>TES_per_sqm.kWh.RO.Res.HHnew.Thermal.SH.AdvElc.CO.Elc.Elec</t>
  </si>
  <si>
    <t>TES_per_sqm.kWh.RO.Res.HHnew.Thermal.SH.ConvElc</t>
  </si>
  <si>
    <t>TES_per_sqm.kWh.RO.Res.HHnew.Thermal.SH.ConvElc.SH</t>
  </si>
  <si>
    <t>TES_per_sqm.kWh.RO.Res.HHnew.Thermal.SH.ConvElc.SH.Elec</t>
  </si>
  <si>
    <t>TES_per_sqm.kWh.RO.Res.HHnew.Thermal.SH.ConvElc.SC</t>
  </si>
  <si>
    <t>TES_per_sqm.kWh.RO.Res.HHnew.Thermal.SH.ConvElc.SC.AC.Elec</t>
  </si>
  <si>
    <t>TES_per_sqm.kWh.RO.Res.HHnew.Thermal.SH.ConvElc.WH</t>
  </si>
  <si>
    <t>TES_per_sqm.kWh.RO.Res.HHnew.Thermal.SH.ConvElc.WH.LPG.NoSolar.LPG</t>
  </si>
  <si>
    <t>TES_per_sqm.kWh.RO.Res.HHnew.Thermal.SH.ConvElc.WH.LPG.Solar</t>
  </si>
  <si>
    <t>TES_per_sqm.kWh.RO.Res.HHnew.Thermal.SH.ConvElc.WH.LPG.Solar.LPG</t>
  </si>
  <si>
    <t>TES_per_sqm.kWh.RO.Res.HHnew.Thermal.SH.ConvElc.WH.LPG.Solar.Solar</t>
  </si>
  <si>
    <t>TES_per_sqm.kWh.RO.Res.HHnew.Thermal.SH.ConvElc.WH.Elc.NoSolar.Elec</t>
  </si>
  <si>
    <t>TES_per_sqm.kWh.RO.Res.HHnew.Thermal.SH.ConvElc.WH.Elc.Solar</t>
  </si>
  <si>
    <t>TES_per_sqm.kWh.RO.Res.HHnew.Thermal.SH.ConvElc.WH.Elc.Solar.Elec</t>
  </si>
  <si>
    <t>TES_per_sqm.kWh.RO.Res.HHnew.Thermal.SH.ConvElc.WH.Elc.Solar.Solar</t>
  </si>
  <si>
    <t>TES_per_sqm.kWh.RO.Res.HHnew.Thermal.SH.ConvElc.CO</t>
  </si>
  <si>
    <t>TES_per_sqm.kWh.RO.Res.HHnew.Thermal.SH.ConvElc.CO.LPG.LPG</t>
  </si>
  <si>
    <t>TES_per_sqm.kWh.RO.Res.HHnew.Thermal.SH.ConvElc.CO.Elc.Elec</t>
  </si>
  <si>
    <t>RO - CO2 emissions in new and renovated households per surface area (detailed structure)</t>
  </si>
  <si>
    <t>EMI_per_sqm.kgCO2.RO.Res.HHnew.Thermal.SH.Solids</t>
  </si>
  <si>
    <t>EMI_per_sqm.kgCO2.RO.Res.HHnew.Thermal.SH.Solids.SH</t>
  </si>
  <si>
    <t>EMI_per_sqm.kgCO2.RO.Res.HHnew.Thermal.SH.Solids.SH.Solids</t>
  </si>
  <si>
    <t>EMI_per_sqm.kgCO2.RO.Res.HHnew.Thermal.SH.Solids.SH.Elec</t>
  </si>
  <si>
    <t>EMI_per_sqm.kgCO2.RO.Res.HHnew.Thermal.SH.Solids.SC</t>
  </si>
  <si>
    <t>EMI_per_sqm.kgCO2.RO.Res.HHnew.Thermal.SH.Solids.SC.AC.Elec</t>
  </si>
  <si>
    <t>EMI_per_sqm.kgCO2.RO.Res.HHnew.Thermal.SH.Solids.WH</t>
  </si>
  <si>
    <t>EMI_per_sqm.kgCO2.RO.Res.HHnew.Thermal.SH.Solids.WH.Solids.NoSolar.Solids</t>
  </si>
  <si>
    <t>EMI_per_sqm.kgCO2.RO.Res.HHnew.Thermal.SH.Solids.WH.LPG.NoSolar.LPG</t>
  </si>
  <si>
    <t>EMI_per_sqm.kgCO2.RO.Res.HHnew.Thermal.SH.Solids.WH.LPG.Solar</t>
  </si>
  <si>
    <t>EMI_per_sqm.kgCO2.RO.Res.HHnew.Thermal.SH.Solids.WH.LPG.Solar.LPG</t>
  </si>
  <si>
    <t>EMI_per_sqm.kgCO2.RO.Res.HHnew.Thermal.SH.Solids.WH.LPG.Solar.Solar</t>
  </si>
  <si>
    <t>EMI_per_sqm.kgCO2.RO.Res.HHnew.Thermal.SH.Solids.WH.Elc.NoSolar.Elec</t>
  </si>
  <si>
    <t>EMI_per_sqm.kgCO2.RO.Res.HHnew.Thermal.SH.Solids.WH.Elc.Solar</t>
  </si>
  <si>
    <t>EMI_per_sqm.kgCO2.RO.Res.HHnew.Thermal.SH.Solids.WH.Elc.Solar.Elec</t>
  </si>
  <si>
    <t>EMI_per_sqm.kgCO2.RO.Res.HHnew.Thermal.SH.Solids.WH.Elc.Solar.Solar</t>
  </si>
  <si>
    <t>EMI_per_sqm.kgCO2.RO.Res.HHnew.Thermal.SH.Solids.CO</t>
  </si>
  <si>
    <t>EMI_per_sqm.kgCO2.RO.Res.HHnew.Thermal.SH.Solids.CO.Solids.Solids</t>
  </si>
  <si>
    <t>EMI_per_sqm.kgCO2.RO.Res.HHnew.Thermal.SH.Solids.CO.LPG.LPG</t>
  </si>
  <si>
    <t>EMI_per_sqm.kgCO2.RO.Res.HHnew.Thermal.SH.Solids.CO.Elc.Elec</t>
  </si>
  <si>
    <t>EMI_per_sqm.kgCO2.RO.Res.HHnew.Thermal.SH.LPG</t>
  </si>
  <si>
    <t>EMI_per_sqm.kgCO2.RO.Res.HHnew.Thermal.SH.LPG.SH</t>
  </si>
  <si>
    <t>EMI_per_sqm.kgCO2.RO.Res.HHnew.Thermal.SH.LPG.SH.LPG</t>
  </si>
  <si>
    <t>EMI_per_sqm.kgCO2.RO.Res.HHnew.Thermal.SH.LPG.SH.Elec</t>
  </si>
  <si>
    <t>EMI_per_sqm.kgCO2.RO.Res.HHnew.Thermal.SH.LPG.SC</t>
  </si>
  <si>
    <t>EMI_per_sqm.kgCO2.RO.Res.HHnew.Thermal.SH.LPG.SC.AC.Elec</t>
  </si>
  <si>
    <t>EMI_per_sqm.kgCO2.RO.Res.HHnew.Thermal.SH.LPG.WH</t>
  </si>
  <si>
    <t>EMI_per_sqm.kgCO2.RO.Res.HHnew.Thermal.SH.LPG.WH.LPG.NoSolar.LPG</t>
  </si>
  <si>
    <t>EMI_per_sqm.kgCO2.RO.Res.HHnew.Thermal.SH.LPG.WH.LPG.Solar</t>
  </si>
  <si>
    <t>EMI_per_sqm.kgCO2.RO.Res.HHnew.Thermal.SH.LPG.WH.LPG.Solar.LPG</t>
  </si>
  <si>
    <t>EMI_per_sqm.kgCO2.RO.Res.HHnew.Thermal.SH.LPG.WH.LPG.Solar.Solar</t>
  </si>
  <si>
    <t>EMI_per_sqm.kgCO2.RO.Res.HHnew.Thermal.SH.LPG.WH.Elc.NoSolar.Elec</t>
  </si>
  <si>
    <t>EMI_per_sqm.kgCO2.RO.Res.HHnew.Thermal.SH.LPG.WH.Elc.Solar</t>
  </si>
  <si>
    <t>EMI_per_sqm.kgCO2.RO.Res.HHnew.Thermal.SH.LPG.WH.Elc.Solar.Elec</t>
  </si>
  <si>
    <t>EMI_per_sqm.kgCO2.RO.Res.HHnew.Thermal.SH.LPG.WH.Elc.Solar.Solar</t>
  </si>
  <si>
    <t>EMI_per_sqm.kgCO2.RO.Res.HHnew.Thermal.SH.LPG.CO</t>
  </si>
  <si>
    <t>EMI_per_sqm.kgCO2.RO.Res.HHnew.Thermal.SH.LPG.CO.LPG.LPG</t>
  </si>
  <si>
    <t>EMI_per_sqm.kgCO2.RO.Res.HHnew.Thermal.SH.LPG.CO.Elc.Elec</t>
  </si>
  <si>
    <t>EMI_per_sqm.kgCO2.RO.Res.HHnew.Thermal.SH.Oil</t>
  </si>
  <si>
    <t>EMI_per_sqm.kgCO2.RO.Res.HHnew.Thermal.SH.Oil.SH</t>
  </si>
  <si>
    <t>EMI_per_sqm.kgCO2.RO.Res.HHnew.Thermal.SH.Oil.SH.Oil</t>
  </si>
  <si>
    <t>EMI_per_sqm.kgCO2.RO.Res.HHnew.Thermal.SH.Oil.SH.Elec</t>
  </si>
  <si>
    <t>EMI_per_sqm.kgCO2.RO.Res.HHnew.Thermal.SH.Oil.SC</t>
  </si>
  <si>
    <t>EMI_per_sqm.kgCO2.RO.Res.HHnew.Thermal.SH.Oil.SC.AC.Elec</t>
  </si>
  <si>
    <t>EMI_per_sqm.kgCO2.RO.Res.HHnew.Thermal.SH.Oil.WH</t>
  </si>
  <si>
    <t>EMI_per_sqm.kgCO2.RO.Res.HHnew.Thermal.SH.Oil.WH.Oil.NoSolar.Oil</t>
  </si>
  <si>
    <t>EMI_per_sqm.kgCO2.RO.Res.HHnew.Thermal.SH.Oil.WH.Oil.Solar</t>
  </si>
  <si>
    <t>EMI_per_sqm.kgCO2.RO.Res.HHnew.Thermal.SH.Oil.WH.Oil.Solar.Oil</t>
  </si>
  <si>
    <t>EMI_per_sqm.kgCO2.RO.Res.HHnew.Thermal.SH.Oil.WH.Oil.Solar.Solar</t>
  </si>
  <si>
    <t>EMI_per_sqm.kgCO2.RO.Res.HHnew.Thermal.SH.Oil.WH.Elc.NoSolar.Elec</t>
  </si>
  <si>
    <t>EMI_per_sqm.kgCO2.RO.Res.HHnew.Thermal.SH.Oil.WH.Elc.Solar</t>
  </si>
  <si>
    <t>EMI_per_sqm.kgCO2.RO.Res.HHnew.Thermal.SH.Oil.WH.Elc.Solar.Elec</t>
  </si>
  <si>
    <t>EMI_per_sqm.kgCO2.RO.Res.HHnew.Thermal.SH.Oil.WH.Elc.Solar.Solar</t>
  </si>
  <si>
    <t>EMI_per_sqm.kgCO2.RO.Res.HHnew.Thermal.SH.Oil.CO</t>
  </si>
  <si>
    <t>EMI_per_sqm.kgCO2.RO.Res.HHnew.Thermal.SH.Oil.CO.LPG.LPG</t>
  </si>
  <si>
    <t>EMI_per_sqm.kgCO2.RO.Res.HHnew.Thermal.SH.Oil.CO.Elc.Elec</t>
  </si>
  <si>
    <t>EMI_per_sqm.kgCO2.RO.Res.HHnew.Thermal.SH.Gas</t>
  </si>
  <si>
    <t>EMI_per_sqm.kgCO2.RO.Res.HHnew.Thermal.SH.Gas.SH</t>
  </si>
  <si>
    <t>EMI_per_sqm.kgCO2.RO.Res.HHnew.Thermal.SH.Gas.SH.Gas</t>
  </si>
  <si>
    <t>EMI_per_sqm.kgCO2.RO.Res.HHnew.Thermal.SH.Gas.SH.Elec</t>
  </si>
  <si>
    <t>EMI_per_sqm.kgCO2.RO.Res.HHnew.Thermal.SH.Gas.SC</t>
  </si>
  <si>
    <t>EMI_per_sqm.kgCO2.RO.Res.HHnew.Thermal.SH.Gas.SC.AC.Elec</t>
  </si>
  <si>
    <t>EMI_per_sqm.kgCO2.RO.Res.HHnew.Thermal.SH.Gas.WH</t>
  </si>
  <si>
    <t>EMI_per_sqm.kgCO2.RO.Res.HHnew.Thermal.SH.Gas.WH.Gas.NoSolar.Gas</t>
  </si>
  <si>
    <t>EMI_per_sqm.kgCO2.RO.Res.HHnew.Thermal.SH.Gas.WH.Gas.Solar</t>
  </si>
  <si>
    <t>EMI_per_sqm.kgCO2.RO.Res.HHnew.Thermal.SH.Gas.WH.Gas.Solar.Gas</t>
  </si>
  <si>
    <t>EMI_per_sqm.kgCO2.RO.Res.HHnew.Thermal.SH.Gas.WH.Gas.Solar.Solar</t>
  </si>
  <si>
    <t>EMI_per_sqm.kgCO2.RO.Res.HHnew.Thermal.SH.Gas.WH.Elc.NoSolar.Elec</t>
  </si>
  <si>
    <t>EMI_per_sqm.kgCO2.RO.Res.HHnew.Thermal.SH.Gas.WH.Elc.Solar</t>
  </si>
  <si>
    <t>EMI_per_sqm.kgCO2.RO.Res.HHnew.Thermal.SH.Gas.WH.Elc.Solar.Elec</t>
  </si>
  <si>
    <t>EMI_per_sqm.kgCO2.RO.Res.HHnew.Thermal.SH.Gas.WH.Elc.Solar.Solar</t>
  </si>
  <si>
    <t>EMI_per_sqm.kgCO2.RO.Res.HHnew.Thermal.SH.Gas.CO</t>
  </si>
  <si>
    <t>EMI_per_sqm.kgCO2.RO.Res.HHnew.Thermal.SH.Gas.CO.Gas.Gas</t>
  </si>
  <si>
    <t>EMI_per_sqm.kgCO2.RO.Res.HHnew.Thermal.SH.Gas.CO.Elc.Elec</t>
  </si>
  <si>
    <t>EMI_per_sqm.kgCO2.RO.Res.HHnew.Thermal.SH.Biomass</t>
  </si>
  <si>
    <t>EMI_per_sqm.kgCO2.RO.Res.HHnew.Thermal.SH.Biomass.SH</t>
  </si>
  <si>
    <t>EMI_per_sqm.kgCO2.RO.Res.HHnew.Thermal.SH.Biomass.SH.Biomass</t>
  </si>
  <si>
    <t>EMI_per_sqm.kgCO2.RO.Res.HHnew.Thermal.SH.Biomass.SH.Elec</t>
  </si>
  <si>
    <t>EMI_per_sqm.kgCO2.RO.Res.HHnew.Thermal.SH.Biomass.SC</t>
  </si>
  <si>
    <t>EMI_per_sqm.kgCO2.RO.Res.HHnew.Thermal.SH.Biomass.SC.AC.Elec</t>
  </si>
  <si>
    <t>EMI_per_sqm.kgCO2.RO.Res.HHnew.Thermal.SH.Biomass.WH</t>
  </si>
  <si>
    <t>EMI_per_sqm.kgCO2.RO.Res.HHnew.Thermal.SH.Biomass.WH.Biomass.NoSolar.Biomass</t>
  </si>
  <si>
    <t>EMI_per_sqm.kgCO2.RO.Res.HHnew.Thermal.SH.Biomass.WH.Biomass.Solar</t>
  </si>
  <si>
    <t>EMI_per_sqm.kgCO2.RO.Res.HHnew.Thermal.SH.Biomass.WH.Biomass.Solar.Biomass</t>
  </si>
  <si>
    <t>EMI_per_sqm.kgCO2.RO.Res.HHnew.Thermal.SH.Biomass.WH.Biomass.Solar.Solar</t>
  </si>
  <si>
    <t>EMI_per_sqm.kgCO2.RO.Res.HHnew.Thermal.SH.Biomass.WH.LPG.NoSolar.LPG</t>
  </si>
  <si>
    <t>EMI_per_sqm.kgCO2.RO.Res.HHnew.Thermal.SH.Biomass.WH.LPG.Solar</t>
  </si>
  <si>
    <t>EMI_per_sqm.kgCO2.RO.Res.HHnew.Thermal.SH.Biomass.WH.LPG.Solar.LPG</t>
  </si>
  <si>
    <t>EMI_per_sqm.kgCO2.RO.Res.HHnew.Thermal.SH.Biomass.WH.LPG.Solar.Solar</t>
  </si>
  <si>
    <t>EMI_per_sqm.kgCO2.RO.Res.HHnew.Thermal.SH.Biomass.WH.Elc.NoSolar.Elec</t>
  </si>
  <si>
    <t>EMI_per_sqm.kgCO2.RO.Res.HHnew.Thermal.SH.Biomass.WH.Elc.Solar</t>
  </si>
  <si>
    <t>EMI_per_sqm.kgCO2.RO.Res.HHnew.Thermal.SH.Biomass.WH.Elc.Solar.Elec</t>
  </si>
  <si>
    <t>EMI_per_sqm.kgCO2.RO.Res.HHnew.Thermal.SH.Biomass.WH.Elc.Solar.Solar</t>
  </si>
  <si>
    <t>EMI_per_sqm.kgCO2.RO.Res.HHnew.Thermal.SH.Biomass.CO</t>
  </si>
  <si>
    <t>EMI_per_sqm.kgCO2.RO.Res.HHnew.Thermal.SH.Biomass.CO.Biomass.Biomass</t>
  </si>
  <si>
    <t>EMI_per_sqm.kgCO2.RO.Res.HHnew.Thermal.SH.Biomass.CO.LPG.LPG</t>
  </si>
  <si>
    <t>EMI_per_sqm.kgCO2.RO.Res.HHnew.Thermal.SH.Biomass.CO.Elc.Elec</t>
  </si>
  <si>
    <t>EMI_per_sqm.kgCO2.RO.Res.HHnew.Thermal.SH.Geo</t>
  </si>
  <si>
    <t>EMI_per_sqm.kgCO2.RO.Res.HHnew.Thermal.SH.Geo.SH</t>
  </si>
  <si>
    <t>EMI_per_sqm.kgCO2.RO.Res.HHnew.Thermal.SH.Geo.SH.Geo</t>
  </si>
  <si>
    <t>EMI_per_sqm.kgCO2.RO.Res.HHnew.Thermal.SH.Geo.SH.Elec</t>
  </si>
  <si>
    <t>EMI_per_sqm.kgCO2.RO.Res.HHnew.Thermal.SH.Geo.SC</t>
  </si>
  <si>
    <t>EMI_per_sqm.kgCO2.RO.Res.HHnew.Thermal.SH.Geo.SC.AC.Elec</t>
  </si>
  <si>
    <t>EMI_per_sqm.kgCO2.RO.Res.HHnew.Thermal.SH.Geo.WH</t>
  </si>
  <si>
    <t>EMI_per_sqm.kgCO2.RO.Res.HHnew.Thermal.SH.Geo.WH.Geo.NoSolar.Geo</t>
  </si>
  <si>
    <t>EMI_per_sqm.kgCO2.RO.Res.HHnew.Thermal.SH.Geo.WH.Geo.Solar</t>
  </si>
  <si>
    <t>EMI_per_sqm.kgCO2.RO.Res.HHnew.Thermal.SH.Geo.WH.Geo.Solar.Geo</t>
  </si>
  <si>
    <t>EMI_per_sqm.kgCO2.RO.Res.HHnew.Thermal.SH.Geo.WH.Geo.Solar.Solar</t>
  </si>
  <si>
    <t>EMI_per_sqm.kgCO2.RO.Res.HHnew.Thermal.SH.Geo.WH.Elc.NoSolar.Elec</t>
  </si>
  <si>
    <t>EMI_per_sqm.kgCO2.RO.Res.HHnew.Thermal.SH.Geo.WH.Elc.Solar</t>
  </si>
  <si>
    <t>EMI_per_sqm.kgCO2.RO.Res.HHnew.Thermal.SH.Geo.WH.Elc.Solar.Elec</t>
  </si>
  <si>
    <t>EMI_per_sqm.kgCO2.RO.Res.HHnew.Thermal.SH.Geo.WH.Elc.Solar.Solar</t>
  </si>
  <si>
    <t>EMI_per_sqm.kgCO2.RO.Res.HHnew.Thermal.SH.Geo.CO</t>
  </si>
  <si>
    <t>EMI_per_sqm.kgCO2.RO.Res.HHnew.Thermal.SH.Geo.CO.LPG.LPG</t>
  </si>
  <si>
    <t>EMI_per_sqm.kgCO2.RO.Res.HHnew.Thermal.SH.Geo.CO.Elc.Elec</t>
  </si>
  <si>
    <t>EMI_per_sqm.kgCO2.RO.Res.HHnew.Thermal.SH.DistrHeat</t>
  </si>
  <si>
    <t>EMI_per_sqm.kgCO2.RO.Res.HHnew.Thermal.SH.DistrHeat.SH</t>
  </si>
  <si>
    <t>EMI_per_sqm.kgCO2.RO.Res.HHnew.Thermal.SH.DistrHeat.SH.Steam_Distr</t>
  </si>
  <si>
    <t>EMI_per_sqm.kgCO2.RO.Res.HHnew.Thermal.SH.DistrHeat.SH.Elec</t>
  </si>
  <si>
    <t>EMI_per_sqm.kgCO2.RO.Res.HHnew.Thermal.SH.DistrHeat.SC</t>
  </si>
  <si>
    <t>EMI_per_sqm.kgCO2.RO.Res.HHnew.Thermal.SH.DistrHeat.SC.AC.Elec</t>
  </si>
  <si>
    <t>EMI_per_sqm.kgCO2.RO.Res.HHnew.Thermal.SH.DistrHeat.WH</t>
  </si>
  <si>
    <t>EMI_per_sqm.kgCO2.RO.Res.HHnew.Thermal.SH.DistrHeat.WH.DistrHeat.NoSolar.Steam_Distr</t>
  </si>
  <si>
    <t>EMI_per_sqm.kgCO2.RO.Res.HHnew.Thermal.SH.DistrHeat.WH.DistrHeat.Solar</t>
  </si>
  <si>
    <t>EMI_per_sqm.kgCO2.RO.Res.HHnew.Thermal.SH.DistrHeat.WH.DistrHeat.Solar.Steam_Distr</t>
  </si>
  <si>
    <t>EMI_per_sqm.kgCO2.RO.Res.HHnew.Thermal.SH.DistrHeat.WH.DistrHeat.Solar.Solar</t>
  </si>
  <si>
    <t>EMI_per_sqm.kgCO2.RO.Res.HHnew.Thermal.SH.DistrHeat.WH.Elc.NoSolar.Elec</t>
  </si>
  <si>
    <t>EMI_per_sqm.kgCO2.RO.Res.HHnew.Thermal.SH.DistrHeat.WH.Elc.Solar</t>
  </si>
  <si>
    <t>EMI_per_sqm.kgCO2.RO.Res.HHnew.Thermal.SH.DistrHeat.WH.Elc.Solar.Elec</t>
  </si>
  <si>
    <t>EMI_per_sqm.kgCO2.RO.Res.HHnew.Thermal.SH.DistrHeat.WH.Elc.Solar.Solar</t>
  </si>
  <si>
    <t>EMI_per_sqm.kgCO2.RO.Res.HHnew.Thermal.SH.DistrHeat.CO</t>
  </si>
  <si>
    <t>EMI_per_sqm.kgCO2.RO.Res.HHnew.Thermal.SH.DistrHeat.CO.LPG.LPG</t>
  </si>
  <si>
    <t>EMI_per_sqm.kgCO2.RO.Res.HHnew.Thermal.SH.DistrHeat.CO.Elc.Elec</t>
  </si>
  <si>
    <t>EMI_per_sqm.kgCO2.RO.Res.HHnew.Thermal.SH.AdvElc</t>
  </si>
  <si>
    <t>EMI_per_sqm.kgCO2.RO.Res.HHnew.Thermal.SH.AdvElc.SH</t>
  </si>
  <si>
    <t>EMI_per_sqm.kgCO2.RO.Res.HHnew.Thermal.SH.AdvElc.SH.Elec</t>
  </si>
  <si>
    <t>EMI_per_sqm.kgCO2.RO.Res.HHnew.Thermal.SH.AdvElc.SC</t>
  </si>
  <si>
    <t>EMI_per_sqm.kgCO2.RO.Res.HHnew.Thermal.SH.AdvElc.SC.AC.Elec</t>
  </si>
  <si>
    <t>EMI_per_sqm.kgCO2.RO.Res.HHnew.Thermal.SH.AdvElc.WH</t>
  </si>
  <si>
    <t>EMI_per_sqm.kgCO2.RO.Res.HHnew.Thermal.SH.AdvElc.WH.LPG.NoSolar.LPG</t>
  </si>
  <si>
    <t>EMI_per_sqm.kgCO2.RO.Res.HHnew.Thermal.SH.AdvElc.WH.LPG.Solar</t>
  </si>
  <si>
    <t>EMI_per_sqm.kgCO2.RO.Res.HHnew.Thermal.SH.AdvElc.WH.LPG.Solar.LPG</t>
  </si>
  <si>
    <t>EMI_per_sqm.kgCO2.RO.Res.HHnew.Thermal.SH.AdvElc.WH.LPG.Solar.Solar</t>
  </si>
  <si>
    <t>EMI_per_sqm.kgCO2.RO.Res.HHnew.Thermal.SH.AdvElc.WH.Elc.NoSolar.Elec</t>
  </si>
  <si>
    <t>EMI_per_sqm.kgCO2.RO.Res.HHnew.Thermal.SH.AdvElc.WH.Elc.Solar</t>
  </si>
  <si>
    <t>EMI_per_sqm.kgCO2.RO.Res.HHnew.Thermal.SH.AdvElc.WH.Elc.Solar.Elec</t>
  </si>
  <si>
    <t>EMI_per_sqm.kgCO2.RO.Res.HHnew.Thermal.SH.AdvElc.WH.Elc.Solar.Solar</t>
  </si>
  <si>
    <t>EMI_per_sqm.kgCO2.RO.Res.HHnew.Thermal.SH.AdvElc.CO</t>
  </si>
  <si>
    <t>EMI_per_sqm.kgCO2.RO.Res.HHnew.Thermal.SH.AdvElc.CO.LPG.LPG</t>
  </si>
  <si>
    <t>EMI_per_sqm.kgCO2.RO.Res.HHnew.Thermal.SH.AdvElc.CO.Elc.Elec</t>
  </si>
  <si>
    <t>EMI_per_sqm.kgCO2.RO.Res.HHnew.Thermal.SH.ConvElc</t>
  </si>
  <si>
    <t>EMI_per_sqm.kgCO2.RO.Res.HHnew.Thermal.SH.ConvElc.SH</t>
  </si>
  <si>
    <t>EMI_per_sqm.kgCO2.RO.Res.HHnew.Thermal.SH.ConvElc.SH.Elec</t>
  </si>
  <si>
    <t>EMI_per_sqm.kgCO2.RO.Res.HHnew.Thermal.SH.ConvElc.SC</t>
  </si>
  <si>
    <t>EMI_per_sqm.kgCO2.RO.Res.HHnew.Thermal.SH.ConvElc.SC.AC.Elec</t>
  </si>
  <si>
    <t>EMI_per_sqm.kgCO2.RO.Res.HHnew.Thermal.SH.ConvElc.WH</t>
  </si>
  <si>
    <t>EMI_per_sqm.kgCO2.RO.Res.HHnew.Thermal.SH.ConvElc.WH.LPG.NoSolar.LPG</t>
  </si>
  <si>
    <t>EMI_per_sqm.kgCO2.RO.Res.HHnew.Thermal.SH.ConvElc.WH.LPG.Solar</t>
  </si>
  <si>
    <t>EMI_per_sqm.kgCO2.RO.Res.HHnew.Thermal.SH.ConvElc.WH.LPG.Solar.LPG</t>
  </si>
  <si>
    <t>EMI_per_sqm.kgCO2.RO.Res.HHnew.Thermal.SH.ConvElc.WH.LPG.Solar.Solar</t>
  </si>
  <si>
    <t>EMI_per_sqm.kgCO2.RO.Res.HHnew.Thermal.SH.ConvElc.WH.Elc.NoSolar.Elec</t>
  </si>
  <si>
    <t>EMI_per_sqm.kgCO2.RO.Res.HHnew.Thermal.SH.ConvElc.WH.Elc.Solar</t>
  </si>
  <si>
    <t>EMI_per_sqm.kgCO2.RO.Res.HHnew.Thermal.SH.ConvElc.WH.Elc.Solar.Elec</t>
  </si>
  <si>
    <t>EMI_per_sqm.kgCO2.RO.Res.HHnew.Thermal.SH.ConvElc.WH.Elc.Solar.Solar</t>
  </si>
  <si>
    <t>EMI_per_sqm.kgCO2.RO.Res.HHnew.Thermal.SH.ConvElc.CO</t>
  </si>
  <si>
    <t>EMI_per_sqm.kgCO2.RO.Res.HHnew.Thermal.SH.ConvElc.CO.LPG.LPG</t>
  </si>
  <si>
    <t>EMI_per_sqm.kgCO2.RO.Res.HHnew.Thermal.SH.ConvElc.CO.Elc.Elec</t>
  </si>
  <si>
    <t>RO - Household type: Solids</t>
  </si>
  <si>
    <t>RO - Household type: LPG</t>
  </si>
  <si>
    <t>RO - Household type: Diesel oil</t>
  </si>
  <si>
    <t>RO - Household type: Gas</t>
  </si>
  <si>
    <t>RO - Household type: Biomass</t>
  </si>
  <si>
    <t>RO - Household type: Geothermal</t>
  </si>
  <si>
    <t>RO - Household type: Distributed heat</t>
  </si>
  <si>
    <t>RO - Household type: Advanced electric heating</t>
  </si>
  <si>
    <t>RO - Household type: Conventional electric heating</t>
  </si>
  <si>
    <t>RO - Residential / specific electric uses</t>
  </si>
  <si>
    <t>RO - Refrigerators and freezers</t>
  </si>
  <si>
    <t>RO - Washing machines</t>
  </si>
  <si>
    <t>RO - Clothes dryers</t>
  </si>
  <si>
    <t>RO - Dishwashers</t>
  </si>
  <si>
    <t>RO - TV and multimedia</t>
  </si>
  <si>
    <t>RO - ICT equipment</t>
  </si>
  <si>
    <t>RO - Lighting</t>
  </si>
  <si>
    <t>RO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</si>
</sst>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45432.788495370369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44875.263047983164</v>
      </c>
      <c r="C3" s="182">
        <v>48615.937967115096</v>
      </c>
      <c r="D3" s="182">
        <v>52065.970330474302</v>
      </c>
      <c r="E3" s="182">
        <v>56429.077899893637</v>
      </c>
      <c r="F3" s="182">
        <v>65367.703740248529</v>
      </c>
      <c r="G3" s="182">
        <v>72705.171879838963</v>
      </c>
      <c r="H3" s="182">
        <v>80126.357685760187</v>
      </c>
      <c r="I3" s="182">
        <v>91216.285041274969</v>
      </c>
      <c r="J3" s="182">
        <v>99154.623894976452</v>
      </c>
      <c r="K3" s="182">
        <v>92857.226771302041</v>
      </c>
      <c r="L3" s="182">
        <v>88225.379757637827</v>
      </c>
      <c r="M3" s="182">
        <v>92187.3515991163</v>
      </c>
      <c r="N3" s="182">
        <v>93926.806896120412</v>
      </c>
      <c r="O3" s="182">
        <v>89276.816608996538</v>
      </c>
      <c r="P3" s="182">
        <v>92903.858797349923</v>
      </c>
      <c r="Q3" s="182">
        <v>98393</v>
      </c>
      <c r="R3" s="182">
        <v>104340.22273502559</v>
      </c>
      <c r="S3" s="182">
        <v>116408.15798894237</v>
      </c>
      <c r="T3" s="182">
        <v>127385.02804194098</v>
      </c>
      <c r="U3" s="182">
        <v>131727.41769595863</v>
      </c>
      <c r="V3" s="182">
        <v>126646.86363166357</v>
      </c>
      <c r="W3" s="182">
        <v>135730.72108047848</v>
      </c>
      <c r="DA3" s="210" t="s">
        <v>221</v>
      </c>
    </row>
    <row r="4" spans="1:105" ht="12" customHeight="1" x14ac:dyDescent="0.25">
      <c r="A4" s="183" t="s">
        <v>90</v>
      </c>
      <c r="B4" s="36">
        <v>22455485</v>
      </c>
      <c r="C4" s="36">
        <v>22430457</v>
      </c>
      <c r="D4" s="36">
        <v>21833483</v>
      </c>
      <c r="E4" s="36">
        <v>21627509</v>
      </c>
      <c r="F4" s="36">
        <v>21521142</v>
      </c>
      <c r="G4" s="36">
        <v>21382354</v>
      </c>
      <c r="H4" s="36">
        <v>21257016</v>
      </c>
      <c r="I4" s="36">
        <v>21130503</v>
      </c>
      <c r="J4" s="36">
        <v>20635460</v>
      </c>
      <c r="K4" s="36">
        <v>20440290</v>
      </c>
      <c r="L4" s="36">
        <v>20294683</v>
      </c>
      <c r="M4" s="36">
        <v>20199059</v>
      </c>
      <c r="N4" s="36">
        <v>20095996</v>
      </c>
      <c r="O4" s="36">
        <v>20020074</v>
      </c>
      <c r="P4" s="36">
        <v>19947311</v>
      </c>
      <c r="Q4" s="36">
        <v>19870647</v>
      </c>
      <c r="R4" s="36">
        <v>19760585</v>
      </c>
      <c r="S4" s="36">
        <v>19643949</v>
      </c>
      <c r="T4" s="36">
        <v>19533481</v>
      </c>
      <c r="U4" s="36">
        <v>19414458</v>
      </c>
      <c r="V4" s="36">
        <v>19328838</v>
      </c>
      <c r="W4" s="36">
        <v>19201662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7421700</v>
      </c>
      <c r="C6" s="35">
        <v>7423695</v>
      </c>
      <c r="D6" s="35">
        <v>7328243</v>
      </c>
      <c r="E6" s="35">
        <v>7363172</v>
      </c>
      <c r="F6" s="35">
        <v>7433522</v>
      </c>
      <c r="G6" s="35">
        <v>7494585</v>
      </c>
      <c r="H6" s="35">
        <v>7500658</v>
      </c>
      <c r="I6" s="35">
        <v>7506395</v>
      </c>
      <c r="J6" s="35">
        <v>7487467</v>
      </c>
      <c r="K6" s="35">
        <v>7509291</v>
      </c>
      <c r="L6" s="35">
        <v>7497112</v>
      </c>
      <c r="M6" s="35">
        <v>7517328</v>
      </c>
      <c r="N6" s="35">
        <v>7515331</v>
      </c>
      <c r="O6" s="35">
        <v>7551895</v>
      </c>
      <c r="P6" s="35">
        <v>7573011</v>
      </c>
      <c r="Q6" s="35">
        <v>7564007</v>
      </c>
      <c r="R6" s="35">
        <v>7565308</v>
      </c>
      <c r="S6" s="35">
        <v>7555365</v>
      </c>
      <c r="T6" s="35">
        <v>7576990</v>
      </c>
      <c r="U6" s="35">
        <v>7563092</v>
      </c>
      <c r="V6" s="35">
        <v>7615775</v>
      </c>
      <c r="W6" s="35">
        <v>7674525</v>
      </c>
      <c r="DA6" s="59" t="s">
        <v>223</v>
      </c>
    </row>
    <row r="7" spans="1:105" ht="12" customHeight="1" x14ac:dyDescent="0.25">
      <c r="A7" s="185" t="s">
        <v>187</v>
      </c>
      <c r="B7" s="114">
        <v>282692.10531363543</v>
      </c>
      <c r="C7" s="114">
        <v>283494.25061572791</v>
      </c>
      <c r="D7" s="114">
        <v>281178.34903779812</v>
      </c>
      <c r="E7" s="114">
        <v>284297.99270451732</v>
      </c>
      <c r="F7" s="114">
        <v>290144.42955837114</v>
      </c>
      <c r="G7" s="114">
        <v>296085.86691094097</v>
      </c>
      <c r="H7" s="114">
        <v>299965.16000225412</v>
      </c>
      <c r="I7" s="114">
        <v>304336.00804310309</v>
      </c>
      <c r="J7" s="114">
        <v>308485.37601679005</v>
      </c>
      <c r="K7" s="114">
        <v>315224.13387092919</v>
      </c>
      <c r="L7" s="114">
        <v>320701.57184547657</v>
      </c>
      <c r="M7" s="114">
        <v>328586.4428940654</v>
      </c>
      <c r="N7" s="114">
        <v>335183.76260000002</v>
      </c>
      <c r="O7" s="114">
        <v>344934.49004882498</v>
      </c>
      <c r="P7" s="114">
        <v>354118.74069337308</v>
      </c>
      <c r="Q7" s="114">
        <v>361952.99584441632</v>
      </c>
      <c r="R7" s="114">
        <v>370478.79476900498</v>
      </c>
      <c r="S7" s="114">
        <v>378860.92778983241</v>
      </c>
      <c r="T7" s="114">
        <v>389756.36345920421</v>
      </c>
      <c r="U7" s="114">
        <v>398540.72873608198</v>
      </c>
      <c r="V7" s="114">
        <v>412593.962</v>
      </c>
      <c r="W7" s="114">
        <v>427615.32711848419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192295</v>
      </c>
      <c r="D8" s="138">
        <v>190351</v>
      </c>
      <c r="E8" s="138">
        <v>222833</v>
      </c>
      <c r="F8" s="138">
        <v>259149</v>
      </c>
      <c r="G8" s="138">
        <v>251666</v>
      </c>
      <c r="H8" s="138">
        <v>198242</v>
      </c>
      <c r="I8" s="138">
        <v>198062</v>
      </c>
      <c r="J8" s="138">
        <v>192472</v>
      </c>
      <c r="K8" s="138">
        <v>213810</v>
      </c>
      <c r="L8" s="138">
        <v>192546</v>
      </c>
      <c r="M8" s="138">
        <v>212450</v>
      </c>
      <c r="N8" s="138">
        <v>192752</v>
      </c>
      <c r="O8" s="138">
        <v>229265</v>
      </c>
      <c r="P8" s="138">
        <v>214754</v>
      </c>
      <c r="Q8" s="138">
        <v>194180</v>
      </c>
      <c r="R8" s="138">
        <v>195250</v>
      </c>
      <c r="S8" s="138">
        <v>193982</v>
      </c>
      <c r="T8" s="138">
        <v>215352</v>
      </c>
      <c r="U8" s="138">
        <v>194282</v>
      </c>
      <c r="V8" s="138">
        <v>246608</v>
      </c>
      <c r="W8" s="138">
        <v>254026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8050.6608229548829</v>
      </c>
      <c r="D9" s="39">
        <v>8570.3174520705015</v>
      </c>
      <c r="E9" s="39">
        <v>10276.895692111402</v>
      </c>
      <c r="F9" s="39">
        <v>13037.779375258466</v>
      </c>
      <c r="G9" s="39">
        <v>13201.494125154926</v>
      </c>
      <c r="H9" s="39">
        <v>11198.998709435164</v>
      </c>
      <c r="I9" s="39">
        <v>11696.495689560807</v>
      </c>
      <c r="J9" s="39">
        <v>12201.581221770632</v>
      </c>
      <c r="K9" s="39">
        <v>14051.49301329992</v>
      </c>
      <c r="L9" s="39">
        <v>13275.400875275518</v>
      </c>
      <c r="M9" s="39">
        <v>15207.052512789984</v>
      </c>
      <c r="N9" s="39">
        <v>14015.297368427726</v>
      </c>
      <c r="O9" s="39">
        <v>17090.696914856057</v>
      </c>
      <c r="P9" s="39">
        <v>16559.910384058163</v>
      </c>
      <c r="Q9" s="39">
        <v>15573.521454726484</v>
      </c>
      <c r="R9" s="39">
        <v>15913.304635338794</v>
      </c>
      <c r="S9" s="39">
        <v>16149.623969812576</v>
      </c>
      <c r="T9" s="39">
        <v>18274.485413513255</v>
      </c>
      <c r="U9" s="39">
        <v>16713.928919195885</v>
      </c>
      <c r="V9" s="39">
        <v>21439.82481611583</v>
      </c>
      <c r="W9" s="39">
        <v>22459.416179188032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2931.43</v>
      </c>
      <c r="C11" s="41">
        <v>3028.97</v>
      </c>
      <c r="D11" s="41">
        <v>2932</v>
      </c>
      <c r="E11" s="41">
        <v>3393.84</v>
      </c>
      <c r="F11" s="41">
        <v>3107.75</v>
      </c>
      <c r="G11" s="41">
        <v>3248.31</v>
      </c>
      <c r="H11" s="41">
        <v>3164.93</v>
      </c>
      <c r="I11" s="41">
        <v>2837.51</v>
      </c>
      <c r="J11" s="41">
        <v>2871.73</v>
      </c>
      <c r="K11" s="41">
        <v>2850.3</v>
      </c>
      <c r="L11" s="41">
        <v>3056.91</v>
      </c>
      <c r="M11" s="41">
        <v>3174.1</v>
      </c>
      <c r="N11" s="41">
        <v>3089.55</v>
      </c>
      <c r="O11" s="41">
        <v>2865.71</v>
      </c>
      <c r="P11" s="41">
        <v>2730.97</v>
      </c>
      <c r="Q11" s="41">
        <v>2787.05</v>
      </c>
      <c r="R11" s="41">
        <v>2920.43</v>
      </c>
      <c r="S11" s="41">
        <v>2918.88</v>
      </c>
      <c r="T11" s="41">
        <v>2748.49</v>
      </c>
      <c r="U11" s="41">
        <v>2568.23</v>
      </c>
      <c r="V11" s="41">
        <v>2665.91</v>
      </c>
      <c r="W11" s="41">
        <v>2993.6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2947.2857142857142</v>
      </c>
      <c r="C12" s="187">
        <f t="shared" ref="C12:W12" si="0">AVERAGE($B11:$V11)</f>
        <v>2947.2857142857142</v>
      </c>
      <c r="D12" s="187">
        <f t="shared" si="0"/>
        <v>2947.2857142857142</v>
      </c>
      <c r="E12" s="187">
        <f t="shared" si="0"/>
        <v>2947.2857142857142</v>
      </c>
      <c r="F12" s="187">
        <f t="shared" si="0"/>
        <v>2947.2857142857142</v>
      </c>
      <c r="G12" s="187">
        <f t="shared" si="0"/>
        <v>2947.2857142857142</v>
      </c>
      <c r="H12" s="187">
        <f t="shared" si="0"/>
        <v>2947.2857142857142</v>
      </c>
      <c r="I12" s="187">
        <f t="shared" si="0"/>
        <v>2947.2857142857142</v>
      </c>
      <c r="J12" s="187">
        <f t="shared" si="0"/>
        <v>2947.2857142857142</v>
      </c>
      <c r="K12" s="187">
        <f t="shared" si="0"/>
        <v>2947.2857142857142</v>
      </c>
      <c r="L12" s="187">
        <f t="shared" si="0"/>
        <v>2947.2857142857142</v>
      </c>
      <c r="M12" s="187">
        <f t="shared" si="0"/>
        <v>2947.2857142857142</v>
      </c>
      <c r="N12" s="187">
        <f t="shared" si="0"/>
        <v>2947.2857142857142</v>
      </c>
      <c r="O12" s="187">
        <f t="shared" si="0"/>
        <v>2947.2857142857142</v>
      </c>
      <c r="P12" s="187">
        <f t="shared" si="0"/>
        <v>2947.2857142857142</v>
      </c>
      <c r="Q12" s="187">
        <f t="shared" si="0"/>
        <v>2947.2857142857142</v>
      </c>
      <c r="R12" s="187">
        <f t="shared" si="0"/>
        <v>2947.2857142857142</v>
      </c>
      <c r="S12" s="187">
        <f t="shared" si="0"/>
        <v>2947.2857142857142</v>
      </c>
      <c r="T12" s="187">
        <f t="shared" si="0"/>
        <v>2947.2857142857142</v>
      </c>
      <c r="U12" s="187">
        <f t="shared" si="0"/>
        <v>2947.2857142857142</v>
      </c>
      <c r="V12" s="187">
        <f t="shared" si="0"/>
        <v>2947.2857142857142</v>
      </c>
      <c r="W12" s="187">
        <f t="shared" si="0"/>
        <v>2947.2857142857142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0.99462023169017499</v>
      </c>
      <c r="C13" s="189">
        <f t="shared" si="1"/>
        <v>1.0277150889438225</v>
      </c>
      <c r="D13" s="189">
        <f t="shared" si="1"/>
        <v>0.99481362997431055</v>
      </c>
      <c r="E13" s="189">
        <f t="shared" si="1"/>
        <v>1.1515137414570307</v>
      </c>
      <c r="F13" s="189">
        <f t="shared" si="1"/>
        <v>1.0544447675827637</v>
      </c>
      <c r="G13" s="189">
        <f t="shared" si="1"/>
        <v>1.1021361058601133</v>
      </c>
      <c r="H13" s="189">
        <f t="shared" si="1"/>
        <v>1.0738456691386749</v>
      </c>
      <c r="I13" s="189">
        <f t="shared" si="1"/>
        <v>0.96275362318840585</v>
      </c>
      <c r="J13" s="189">
        <f t="shared" si="1"/>
        <v>0.97436430614124381</v>
      </c>
      <c r="K13" s="189">
        <f t="shared" si="1"/>
        <v>0.96709320924821873</v>
      </c>
      <c r="L13" s="189">
        <f t="shared" si="1"/>
        <v>1.0371949978188164</v>
      </c>
      <c r="M13" s="189">
        <f t="shared" si="1"/>
        <v>1.0769570064466094</v>
      </c>
      <c r="N13" s="189">
        <f t="shared" si="1"/>
        <v>1.0482695942998401</v>
      </c>
      <c r="O13" s="189">
        <f t="shared" si="1"/>
        <v>0.97232174882458444</v>
      </c>
      <c r="P13" s="189">
        <f t="shared" si="1"/>
        <v>0.926605108816829</v>
      </c>
      <c r="Q13" s="189">
        <f t="shared" si="1"/>
        <v>0.94563278561388209</v>
      </c>
      <c r="R13" s="189">
        <f t="shared" ref="R13:V13" si="2">R11/R12</f>
        <v>0.99088798410159462</v>
      </c>
      <c r="S13" s="189">
        <f t="shared" si="2"/>
        <v>0.99036207648684027</v>
      </c>
      <c r="T13" s="189">
        <f t="shared" si="2"/>
        <v>0.93254956133973144</v>
      </c>
      <c r="U13" s="189">
        <f t="shared" si="2"/>
        <v>0.87138820221996027</v>
      </c>
      <c r="V13" s="189">
        <f t="shared" si="2"/>
        <v>0.90453056080655325</v>
      </c>
      <c r="W13" s="189">
        <f t="shared" ref="W13" si="3">W11/W12</f>
        <v>1.0157142164703601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3.0256524785426517</v>
      </c>
      <c r="C17" s="14">
        <f t="shared" si="4"/>
        <v>3.0214680155906191</v>
      </c>
      <c r="D17" s="14">
        <f t="shared" si="4"/>
        <v>2.9793612193263788</v>
      </c>
      <c r="E17" s="14">
        <f t="shared" si="4"/>
        <v>2.9372543517929501</v>
      </c>
      <c r="F17" s="14">
        <f t="shared" si="4"/>
        <v>2.8951474146440948</v>
      </c>
      <c r="G17" s="14">
        <f t="shared" si="4"/>
        <v>2.8530404285227267</v>
      </c>
      <c r="H17" s="14">
        <f t="shared" si="4"/>
        <v>2.8340201619644572</v>
      </c>
      <c r="I17" s="14">
        <f t="shared" si="4"/>
        <v>2.8150001432112219</v>
      </c>
      <c r="J17" s="14">
        <f t="shared" si="4"/>
        <v>2.7560001266115766</v>
      </c>
      <c r="K17" s="14">
        <f t="shared" si="4"/>
        <v>2.7219999864168267</v>
      </c>
      <c r="L17" s="14">
        <f t="shared" si="4"/>
        <v>2.7070001088419113</v>
      </c>
      <c r="M17" s="14">
        <f t="shared" si="4"/>
        <v>2.6869998222772771</v>
      </c>
      <c r="N17" s="14">
        <f t="shared" si="4"/>
        <v>2.6740001205535724</v>
      </c>
      <c r="O17" s="14">
        <f t="shared" si="4"/>
        <v>2.6510000470080688</v>
      </c>
      <c r="P17" s="14">
        <f t="shared" si="4"/>
        <v>2.6340000034332447</v>
      </c>
      <c r="Q17" s="14">
        <f t="shared" si="4"/>
        <v>2.6270000807772917</v>
      </c>
      <c r="R17" s="14">
        <f t="shared" ref="R17:V17" si="5">R4/R6</f>
        <v>2.6120000666198919</v>
      </c>
      <c r="S17" s="14">
        <f t="shared" si="5"/>
        <v>2.6</v>
      </c>
      <c r="T17" s="14">
        <f t="shared" si="5"/>
        <v>2.5780001029432533</v>
      </c>
      <c r="U17" s="14">
        <f t="shared" si="5"/>
        <v>2.5670001105368017</v>
      </c>
      <c r="V17" s="14">
        <f t="shared" si="5"/>
        <v>2.5380001378717201</v>
      </c>
      <c r="W17" s="14">
        <f t="shared" ref="W17" si="6">W4/W6</f>
        <v>2.5020000586355509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12.589000207015587</v>
      </c>
      <c r="C18" s="94">
        <f t="shared" si="7"/>
        <v>12.638808501125407</v>
      </c>
      <c r="D18" s="94">
        <f t="shared" si="7"/>
        <v>12.878309385534049</v>
      </c>
      <c r="E18" s="94">
        <f t="shared" si="7"/>
        <v>13.145202838871425</v>
      </c>
      <c r="F18" s="94">
        <f t="shared" si="7"/>
        <v>13.481832402684352</v>
      </c>
      <c r="G18" s="94">
        <f t="shared" si="7"/>
        <v>13.847206295010407</v>
      </c>
      <c r="H18" s="94">
        <f t="shared" si="7"/>
        <v>14.111348460303843</v>
      </c>
      <c r="I18" s="94">
        <f t="shared" si="7"/>
        <v>14.402686393367119</v>
      </c>
      <c r="J18" s="94">
        <f t="shared" si="7"/>
        <v>14.949285163344555</v>
      </c>
      <c r="K18" s="94">
        <f t="shared" si="7"/>
        <v>15.42170555657132</v>
      </c>
      <c r="L18" s="94">
        <f t="shared" si="7"/>
        <v>15.802245930398447</v>
      </c>
      <c r="M18" s="94">
        <f t="shared" si="7"/>
        <v>16.267413392577613</v>
      </c>
      <c r="N18" s="94">
        <f t="shared" si="7"/>
        <v>16.679131633983207</v>
      </c>
      <c r="O18" s="94">
        <f t="shared" si="7"/>
        <v>17.229431322223132</v>
      </c>
      <c r="P18" s="94">
        <f t="shared" si="7"/>
        <v>17.752705650068478</v>
      </c>
      <c r="Q18" s="94">
        <f t="shared" si="7"/>
        <v>18.215461018678269</v>
      </c>
      <c r="R18" s="94">
        <f t="shared" ref="R18:V18" si="8">R7*1000/R4</f>
        <v>18.74837181029838</v>
      </c>
      <c r="S18" s="94">
        <f t="shared" si="8"/>
        <v>19.286393371812991</v>
      </c>
      <c r="T18" s="94">
        <f t="shared" si="8"/>
        <v>19.953246605620585</v>
      </c>
      <c r="U18" s="94">
        <f t="shared" si="8"/>
        <v>20.528037853855203</v>
      </c>
      <c r="V18" s="94">
        <f t="shared" si="8"/>
        <v>21.346030320084424</v>
      </c>
      <c r="W18" s="94">
        <f t="shared" ref="W18" si="9">W7*1000/W4</f>
        <v>22.269703899510585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38.089939678730673</v>
      </c>
      <c r="C19" s="15">
        <f t="shared" si="10"/>
        <v>38.187755641325232</v>
      </c>
      <c r="D19" s="15">
        <f t="shared" si="10"/>
        <v>38.369135553747071</v>
      </c>
      <c r="E19" s="15">
        <f t="shared" si="10"/>
        <v>38.610804243676135</v>
      </c>
      <c r="F19" s="15">
        <f t="shared" si="10"/>
        <v>39.031892225296588</v>
      </c>
      <c r="G19" s="15">
        <f t="shared" si="10"/>
        <v>39.506639381759086</v>
      </c>
      <c r="H19" s="15">
        <f t="shared" si="10"/>
        <v>39.991846049007187</v>
      </c>
      <c r="I19" s="15">
        <f t="shared" si="10"/>
        <v>40.543564259954756</v>
      </c>
      <c r="J19" s="15">
        <f t="shared" si="10"/>
        <v>41.200231802930155</v>
      </c>
      <c r="K19" s="15">
        <f t="shared" si="10"/>
        <v>41.977882315511437</v>
      </c>
      <c r="L19" s="15">
        <f t="shared" si="10"/>
        <v>42.776681453535254</v>
      </c>
      <c r="M19" s="15">
        <f t="shared" si="10"/>
        <v>43.710536894767046</v>
      </c>
      <c r="N19" s="15">
        <f t="shared" si="10"/>
        <v>44.6</v>
      </c>
      <c r="O19" s="15">
        <f t="shared" si="10"/>
        <v>45.675223245135818</v>
      </c>
      <c r="P19" s="15">
        <f t="shared" si="10"/>
        <v>46.76062674322975</v>
      </c>
      <c r="Q19" s="15">
        <f t="shared" si="10"/>
        <v>47.852017567463427</v>
      </c>
      <c r="R19" s="15">
        <f t="shared" ref="R19:V19" si="11">R7*1000/R6</f>
        <v>48.970748417513867</v>
      </c>
      <c r="S19" s="15">
        <f t="shared" si="11"/>
        <v>50.144622766713773</v>
      </c>
      <c r="T19" s="15">
        <f t="shared" si="11"/>
        <v>51.439471803341988</v>
      </c>
      <c r="U19" s="15">
        <f t="shared" si="11"/>
        <v>52.695475439949952</v>
      </c>
      <c r="V19" s="15">
        <f t="shared" si="11"/>
        <v>54.176227895388188</v>
      </c>
      <c r="W19" s="15">
        <f t="shared" ref="W19" si="12">W7*1000/W6</f>
        <v>55.718800462371831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13.856244458819873</v>
      </c>
      <c r="D20" s="4">
        <f t="shared" si="13"/>
        <v>15.111883109902488</v>
      </c>
      <c r="E20" s="4">
        <f t="shared" si="13"/>
        <v>15.70149066859603</v>
      </c>
      <c r="F20" s="4">
        <f t="shared" si="13"/>
        <v>17.377344396665023</v>
      </c>
      <c r="G20" s="4">
        <f t="shared" si="13"/>
        <v>18.386142194102774</v>
      </c>
      <c r="H20" s="4">
        <f t="shared" si="13"/>
        <v>19.933363589904236</v>
      </c>
      <c r="I20" s="4">
        <f t="shared" si="13"/>
        <v>20.978584606523761</v>
      </c>
      <c r="J20" s="4">
        <f t="shared" si="13"/>
        <v>23.002197226889098</v>
      </c>
      <c r="K20" s="4">
        <f t="shared" si="13"/>
        <v>24.143839731731337</v>
      </c>
      <c r="L20" s="4">
        <f t="shared" si="13"/>
        <v>25.469761025377082</v>
      </c>
      <c r="M20" s="4">
        <f t="shared" si="13"/>
        <v>26.639168967728768</v>
      </c>
      <c r="N20" s="4">
        <f t="shared" si="13"/>
        <v>27.192053202849806</v>
      </c>
      <c r="O20" s="4">
        <f t="shared" si="13"/>
        <v>28.11980323521416</v>
      </c>
      <c r="P20" s="4">
        <f t="shared" si="13"/>
        <v>29.275272704483591</v>
      </c>
      <c r="Q20" s="4">
        <f t="shared" si="13"/>
        <v>30.529679324722181</v>
      </c>
      <c r="R20" s="4">
        <f t="shared" ref="R20:V20" si="14">IF(SUM(R21)=0,"",R21/R17)</f>
        <v>31.202985588949069</v>
      </c>
      <c r="S20" s="4">
        <f t="shared" si="14"/>
        <v>32.020464963467219</v>
      </c>
      <c r="T20" s="4">
        <f t="shared" si="14"/>
        <v>32.916474698833518</v>
      </c>
      <c r="U20" s="4">
        <f t="shared" si="14"/>
        <v>33.513524071358567</v>
      </c>
      <c r="V20" s="4">
        <f t="shared" si="14"/>
        <v>34.254878387663979</v>
      </c>
      <c r="W20" s="4">
        <f t="shared" ref="W20" si="15">IF(SUM(W21)=0,"",W21/W17)</f>
        <v>35.337268599048507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41.866199448528995</v>
      </c>
      <c r="D21" s="3">
        <f t="shared" si="16"/>
        <v>45.023758488636787</v>
      </c>
      <c r="E21" s="3">
        <f t="shared" si="16"/>
        <v>46.119271795970086</v>
      </c>
      <c r="F21" s="3">
        <f t="shared" si="16"/>
        <v>50.309973703384792</v>
      </c>
      <c r="G21" s="3">
        <f t="shared" si="16"/>
        <v>52.456407004342765</v>
      </c>
      <c r="H21" s="3">
        <f t="shared" si="16"/>
        <v>56.491554309556818</v>
      </c>
      <c r="I21" s="3">
        <f t="shared" si="16"/>
        <v>59.054718671733127</v>
      </c>
      <c r="J21" s="3">
        <f t="shared" si="16"/>
        <v>63.394058469650815</v>
      </c>
      <c r="K21" s="3">
        <f t="shared" si="16"/>
        <v>65.719531421822737</v>
      </c>
      <c r="L21" s="3">
        <f t="shared" si="16"/>
        <v>68.946645867873229</v>
      </c>
      <c r="M21" s="3">
        <f t="shared" si="16"/>
        <v>71.579442281901549</v>
      </c>
      <c r="N21" s="3">
        <f t="shared" si="16"/>
        <v>72.711553542519539</v>
      </c>
      <c r="O21" s="3">
        <f t="shared" si="16"/>
        <v>74.545599698410385</v>
      </c>
      <c r="P21" s="3">
        <f t="shared" si="16"/>
        <v>77.111068404118953</v>
      </c>
      <c r="Q21" s="3">
        <f t="shared" si="16"/>
        <v>80.201470052149986</v>
      </c>
      <c r="R21" s="3">
        <f t="shared" ref="R21:V21" si="17">IF(SUM(R9)=0,"",R9*1000/R8)</f>
        <v>81.502200437074492</v>
      </c>
      <c r="S21" s="3">
        <f t="shared" si="17"/>
        <v>83.253208905014773</v>
      </c>
      <c r="T21" s="3">
        <f t="shared" si="17"/>
        <v>84.858675162121799</v>
      </c>
      <c r="U21" s="3">
        <f t="shared" si="17"/>
        <v>86.029219995655211</v>
      </c>
      <c r="V21" s="3">
        <f t="shared" si="17"/>
        <v>86.938886070670179</v>
      </c>
      <c r="W21" s="3">
        <f t="shared" ref="W21" si="18">IF(SUM(W9)=0,"",W9*1000/W8)</f>
        <v>88.413848106839581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1998.409878387537</v>
      </c>
      <c r="C22" s="13">
        <f t="shared" si="19"/>
        <v>2167.4073768142616</v>
      </c>
      <c r="D22" s="13">
        <f t="shared" si="19"/>
        <v>2384.6845842449557</v>
      </c>
      <c r="E22" s="13">
        <f t="shared" si="19"/>
        <v>2609.1344084005996</v>
      </c>
      <c r="F22" s="13">
        <f t="shared" si="19"/>
        <v>3037.3715177497797</v>
      </c>
      <c r="G22" s="13">
        <f t="shared" si="19"/>
        <v>3400.2417077108985</v>
      </c>
      <c r="H22" s="13">
        <f t="shared" si="19"/>
        <v>3769.407601036768</v>
      </c>
      <c r="I22" s="13">
        <f t="shared" si="19"/>
        <v>4316.8061376141859</v>
      </c>
      <c r="J22" s="13">
        <f t="shared" si="19"/>
        <v>4805.0600226491897</v>
      </c>
      <c r="K22" s="13">
        <f t="shared" si="19"/>
        <v>4542.8527076329174</v>
      </c>
      <c r="L22" s="13">
        <f t="shared" si="19"/>
        <v>4347.2164486450874</v>
      </c>
      <c r="M22" s="13">
        <f t="shared" si="19"/>
        <v>4563.9428846223136</v>
      </c>
      <c r="N22" s="13">
        <f t="shared" si="19"/>
        <v>4673.9065282517176</v>
      </c>
      <c r="O22" s="13">
        <f t="shared" si="19"/>
        <v>4459.3649658336199</v>
      </c>
      <c r="P22" s="13">
        <f t="shared" si="19"/>
        <v>4657.4627927217825</v>
      </c>
      <c r="Q22" s="13">
        <f t="shared" si="19"/>
        <v>4951.6757053758747</v>
      </c>
      <c r="R22" s="13">
        <f t="shared" ref="R22:V22" si="20">R3*1000000/R4</f>
        <v>5280.2193222025353</v>
      </c>
      <c r="S22" s="13">
        <f t="shared" si="20"/>
        <v>5925.9041035456958</v>
      </c>
      <c r="T22" s="13">
        <f t="shared" si="20"/>
        <v>6521.3685180813891</v>
      </c>
      <c r="U22" s="13">
        <f t="shared" si="20"/>
        <v>6785.0164911098027</v>
      </c>
      <c r="V22" s="13">
        <f t="shared" si="20"/>
        <v>6552.2233479148399</v>
      </c>
      <c r="W22" s="13">
        <f t="shared" ref="W22" si="21">W3*1000000/W4</f>
        <v>7068.6965055669916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6046.4938016873712</v>
      </c>
      <c r="C23" s="46">
        <f t="shared" si="22"/>
        <v>6548.7520657994564</v>
      </c>
      <c r="D23" s="46">
        <f t="shared" si="22"/>
        <v>7104.8367706248691</v>
      </c>
      <c r="E23" s="46">
        <f t="shared" si="22"/>
        <v>7663.6913954873853</v>
      </c>
      <c r="F23" s="46">
        <f t="shared" si="22"/>
        <v>8793.6382969268852</v>
      </c>
      <c r="G23" s="46">
        <f t="shared" si="22"/>
        <v>9701.027058848349</v>
      </c>
      <c r="H23" s="46">
        <f t="shared" si="22"/>
        <v>10682.577140000276</v>
      </c>
      <c r="I23" s="46">
        <f t="shared" si="22"/>
        <v>12151.809895599014</v>
      </c>
      <c r="J23" s="46">
        <f t="shared" si="22"/>
        <v>13242.746030797392</v>
      </c>
      <c r="K23" s="46">
        <f t="shared" si="22"/>
        <v>12365.645008470447</v>
      </c>
      <c r="L23" s="46">
        <f t="shared" si="22"/>
        <v>11767.915399641599</v>
      </c>
      <c r="M23" s="46">
        <f t="shared" si="22"/>
        <v>12263.3137198638</v>
      </c>
      <c r="N23" s="46">
        <f t="shared" si="22"/>
        <v>12498.026620001223</v>
      </c>
      <c r="O23" s="46">
        <f t="shared" si="22"/>
        <v>11821.77673405106</v>
      </c>
      <c r="P23" s="46">
        <f t="shared" si="22"/>
        <v>12267.757012019385</v>
      </c>
      <c r="Q23" s="46">
        <f t="shared" si="22"/>
        <v>13008.052478005375</v>
      </c>
      <c r="R23" s="46">
        <f t="shared" ref="R23:V23" si="23">R3*1000000/R6</f>
        <v>13791.933221360663</v>
      </c>
      <c r="S23" s="46">
        <f t="shared" si="23"/>
        <v>15407.350669218809</v>
      </c>
      <c r="T23" s="46">
        <f t="shared" si="23"/>
        <v>16812.088710944714</v>
      </c>
      <c r="U23" s="46">
        <f t="shared" si="23"/>
        <v>17417.138082672886</v>
      </c>
      <c r="V23" s="46">
        <f t="shared" si="23"/>
        <v>16629.543760374167</v>
      </c>
      <c r="W23" s="46">
        <f t="shared" ref="W23" si="24">W3*1000000/W6</f>
        <v>17685.879071405525</v>
      </c>
      <c r="DA23" s="11"/>
    </row>
    <row r="24" spans="1:105" ht="12" customHeight="1" x14ac:dyDescent="0.25">
      <c r="A24" s="180" t="s">
        <v>191</v>
      </c>
      <c r="B24" s="15">
        <v>0.18486177266277781</v>
      </c>
      <c r="C24" s="15">
        <v>0.19775790060641735</v>
      </c>
      <c r="D24" s="15">
        <v>0.21357751633972966</v>
      </c>
      <c r="E24" s="15">
        <v>0.22911158363231332</v>
      </c>
      <c r="F24" s="15">
        <v>0.25969137469551162</v>
      </c>
      <c r="G24" s="15">
        <v>0.28208357280685087</v>
      </c>
      <c r="H24" s="15">
        <v>0.3062766825318361</v>
      </c>
      <c r="I24" s="15">
        <v>0.34374249669655954</v>
      </c>
      <c r="J24" s="15">
        <v>0.37688276051139591</v>
      </c>
      <c r="K24" s="15">
        <v>0.35861638130171558</v>
      </c>
      <c r="L24" s="15">
        <v>0.34040987723457494</v>
      </c>
      <c r="M24" s="15">
        <v>0.35428290584485544</v>
      </c>
      <c r="N24" s="15">
        <v>0.36692965192306642</v>
      </c>
      <c r="O24" s="15">
        <v>0.35097054044718151</v>
      </c>
      <c r="P24" s="15">
        <v>0.36348633086200705</v>
      </c>
      <c r="Q24" s="15">
        <v>0.38026944621922776</v>
      </c>
      <c r="R24" s="15">
        <v>0.39626422316375998</v>
      </c>
      <c r="S24" s="15">
        <v>0.4350275402155388</v>
      </c>
      <c r="T24" s="15">
        <v>0.46812180750389315</v>
      </c>
      <c r="U24" s="15">
        <v>0.47948387992537561</v>
      </c>
      <c r="V24" s="15">
        <v>0.49418857117081966</v>
      </c>
      <c r="W24" s="15">
        <v>0.50345088259349602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8464.8940238069736</v>
      </c>
      <c r="C28" s="22">
        <v>7381.0566347807535</v>
      </c>
      <c r="D28" s="22">
        <v>7298.2498012946799</v>
      </c>
      <c r="E28" s="22">
        <v>7877.3244136528529</v>
      </c>
      <c r="F28" s="22">
        <v>8149.4462486257034</v>
      </c>
      <c r="G28" s="22">
        <v>8078.1647288773902</v>
      </c>
      <c r="H28" s="22">
        <v>7887.0514678249074</v>
      </c>
      <c r="I28" s="22">
        <v>7601.7118552467582</v>
      </c>
      <c r="J28" s="22">
        <v>8139.6872646235324</v>
      </c>
      <c r="K28" s="22">
        <v>8037.3073320273597</v>
      </c>
      <c r="L28" s="22">
        <v>8122.0626413531209</v>
      </c>
      <c r="M28" s="22">
        <v>7890.4627386535658</v>
      </c>
      <c r="N28" s="22">
        <v>8088.3131589043614</v>
      </c>
      <c r="O28" s="22">
        <v>7742.8568620155438</v>
      </c>
      <c r="P28" s="22">
        <v>7427.3858958827686</v>
      </c>
      <c r="Q28" s="22">
        <v>7392.0451181018097</v>
      </c>
      <c r="R28" s="22">
        <v>7428.7445099070264</v>
      </c>
      <c r="S28" s="22">
        <v>7750.2036726381675</v>
      </c>
      <c r="T28" s="22">
        <v>7792.5055905040244</v>
      </c>
      <c r="U28" s="22">
        <v>7769.0000661464737</v>
      </c>
      <c r="V28" s="22">
        <v>8021.3260270327992</v>
      </c>
      <c r="W28" s="22">
        <v>8787.1717917306541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42.163370593293202</v>
      </c>
      <c r="C29" s="31">
        <v>7.0887360275150471</v>
      </c>
      <c r="D29" s="31">
        <v>23.598968185726569</v>
      </c>
      <c r="E29" s="31">
        <v>15.7786758383491</v>
      </c>
      <c r="F29" s="31">
        <v>36.569303525365427</v>
      </c>
      <c r="G29" s="31">
        <v>13.5719690455718</v>
      </c>
      <c r="H29" s="31">
        <v>10.040240756663801</v>
      </c>
      <c r="I29" s="31">
        <v>10.657437661220978</v>
      </c>
      <c r="J29" s="31">
        <v>46.951332760103178</v>
      </c>
      <c r="K29" s="31">
        <v>13.864918314703351</v>
      </c>
      <c r="L29" s="31">
        <v>9.9775580395528785</v>
      </c>
      <c r="M29" s="31">
        <v>19.347549441100604</v>
      </c>
      <c r="N29" s="31">
        <v>27.838263112639719</v>
      </c>
      <c r="O29" s="31">
        <v>25.3475494411006</v>
      </c>
      <c r="P29" s="31">
        <v>69.776096302665508</v>
      </c>
      <c r="Q29" s="31">
        <v>80.122527944969917</v>
      </c>
      <c r="R29" s="31">
        <v>56.400515907136693</v>
      </c>
      <c r="S29" s="31">
        <v>34.312983662940667</v>
      </c>
      <c r="T29" s="31">
        <v>33.626999140154773</v>
      </c>
      <c r="U29" s="31">
        <v>40.690283748925189</v>
      </c>
      <c r="V29" s="31">
        <v>44.89054170249355</v>
      </c>
      <c r="W29" s="31">
        <v>46.456061908856412</v>
      </c>
      <c r="DA29" s="59" t="s">
        <v>231</v>
      </c>
    </row>
    <row r="30" spans="1:105" ht="12" customHeight="1" x14ac:dyDescent="0.25">
      <c r="A30" s="73" t="s">
        <v>75</v>
      </c>
      <c r="B30" s="98">
        <v>491.84552853612354</v>
      </c>
      <c r="C30" s="98">
        <v>453.19687553741676</v>
      </c>
      <c r="D30" s="98">
        <v>392.48359321213582</v>
      </c>
      <c r="E30" s="98">
        <v>480.67686421175233</v>
      </c>
      <c r="F30" s="98">
        <v>574.91959342363884</v>
      </c>
      <c r="G30" s="98">
        <v>766.1858810699963</v>
      </c>
      <c r="H30" s="98">
        <v>499.8258444371175</v>
      </c>
      <c r="I30" s="98">
        <v>687.00110718141127</v>
      </c>
      <c r="J30" s="98">
        <v>372.21667133032554</v>
      </c>
      <c r="K30" s="98">
        <v>341.47525980036028</v>
      </c>
      <c r="L30" s="98">
        <v>256.26444702809914</v>
      </c>
      <c r="M30" s="98">
        <v>264.40125971977318</v>
      </c>
      <c r="N30" s="98">
        <v>226.97678745122266</v>
      </c>
      <c r="O30" s="98">
        <v>225.53450603961966</v>
      </c>
      <c r="P30" s="98">
        <v>238.01968780022591</v>
      </c>
      <c r="Q30" s="98">
        <v>272.59911638211997</v>
      </c>
      <c r="R30" s="98">
        <v>264.81553312284649</v>
      </c>
      <c r="S30" s="98">
        <v>299.87865114203731</v>
      </c>
      <c r="T30" s="98">
        <v>310.93473925724919</v>
      </c>
      <c r="U30" s="98">
        <v>331.00041008456645</v>
      </c>
      <c r="V30" s="98">
        <v>286.99275102248271</v>
      </c>
      <c r="W30" s="98">
        <v>295.31736352773112</v>
      </c>
      <c r="DA30" s="63"/>
    </row>
    <row r="31" spans="1:105" ht="12" customHeight="1" x14ac:dyDescent="0.25">
      <c r="A31" s="97" t="s">
        <v>74</v>
      </c>
      <c r="B31" s="98">
        <v>288.08400687876178</v>
      </c>
      <c r="C31" s="98">
        <v>310.67876182287188</v>
      </c>
      <c r="D31" s="98">
        <v>326.495184866724</v>
      </c>
      <c r="E31" s="98">
        <v>379.59303525365442</v>
      </c>
      <c r="F31" s="98">
        <v>248.54307824591569</v>
      </c>
      <c r="G31" s="98">
        <v>551.86010318142723</v>
      </c>
      <c r="H31" s="98">
        <v>289.75064488392093</v>
      </c>
      <c r="I31" s="98">
        <v>440.3384350816853</v>
      </c>
      <c r="J31" s="98">
        <v>211.54634565778159</v>
      </c>
      <c r="K31" s="98">
        <v>307.01685296646599</v>
      </c>
      <c r="L31" s="98">
        <v>233.39088564058471</v>
      </c>
      <c r="M31" s="98">
        <v>228.79200343938089</v>
      </c>
      <c r="N31" s="98">
        <v>193.15107480653481</v>
      </c>
      <c r="O31" s="98">
        <v>204.64815133276011</v>
      </c>
      <c r="P31" s="98">
        <v>209.2469475494411</v>
      </c>
      <c r="Q31" s="98">
        <v>239.13938091143589</v>
      </c>
      <c r="R31" s="98">
        <v>242.5884780739467</v>
      </c>
      <c r="S31" s="98">
        <v>272.08925193465183</v>
      </c>
      <c r="T31" s="98">
        <v>277.25726569217539</v>
      </c>
      <c r="U31" s="98">
        <v>286.05692175408433</v>
      </c>
      <c r="V31" s="98">
        <v>250.22794496990539</v>
      </c>
      <c r="W31" s="98">
        <v>256.78907996560622</v>
      </c>
      <c r="DA31" s="63" t="s">
        <v>232</v>
      </c>
    </row>
    <row r="32" spans="1:105" ht="12" customHeight="1" x14ac:dyDescent="0.25">
      <c r="A32" s="97" t="s">
        <v>201</v>
      </c>
      <c r="B32" s="98">
        <v>203.76152165736175</v>
      </c>
      <c r="C32" s="98">
        <v>142.51811371454488</v>
      </c>
      <c r="D32" s="98">
        <v>65.988408345411813</v>
      </c>
      <c r="E32" s="98">
        <v>101.08382895809791</v>
      </c>
      <c r="F32" s="98">
        <v>326.37651517772315</v>
      </c>
      <c r="G32" s="98">
        <v>214.32577788856906</v>
      </c>
      <c r="H32" s="98">
        <v>210.07519955319657</v>
      </c>
      <c r="I32" s="98">
        <v>246.66267209972597</v>
      </c>
      <c r="J32" s="98">
        <v>160.67032567254395</v>
      </c>
      <c r="K32" s="98">
        <v>34.458406833894287</v>
      </c>
      <c r="L32" s="98">
        <v>22.873561387514428</v>
      </c>
      <c r="M32" s="98">
        <v>35.609256280392287</v>
      </c>
      <c r="N32" s="98">
        <v>33.825712644687854</v>
      </c>
      <c r="O32" s="98">
        <v>20.886354706859549</v>
      </c>
      <c r="P32" s="98">
        <v>28.772740250784807</v>
      </c>
      <c r="Q32" s="98">
        <v>33.45973547068408</v>
      </c>
      <c r="R32" s="98">
        <v>22.227055048899786</v>
      </c>
      <c r="S32" s="98">
        <v>27.789399207385486</v>
      </c>
      <c r="T32" s="98">
        <v>33.677473565073797</v>
      </c>
      <c r="U32" s="98">
        <v>44.943488330482126</v>
      </c>
      <c r="V32" s="98">
        <v>36.764806052577313</v>
      </c>
      <c r="W32" s="98">
        <v>38.528283562124898</v>
      </c>
      <c r="DA32" s="63" t="s">
        <v>233</v>
      </c>
    </row>
    <row r="33" spans="1:105" ht="12" customHeight="1" x14ac:dyDescent="0.25">
      <c r="A33" s="73" t="s">
        <v>192</v>
      </c>
      <c r="B33" s="98">
        <v>2216.874462596732</v>
      </c>
      <c r="C33" s="98">
        <v>1994.81943250215</v>
      </c>
      <c r="D33" s="98">
        <v>2351.8271711092002</v>
      </c>
      <c r="E33" s="98">
        <v>2561.1779879621672</v>
      </c>
      <c r="F33" s="98">
        <v>2543.508168529665</v>
      </c>
      <c r="G33" s="98">
        <v>2300.6663800515912</v>
      </c>
      <c r="H33" s="98">
        <v>2547.5924333619951</v>
      </c>
      <c r="I33" s="98">
        <v>2067.3903697334481</v>
      </c>
      <c r="J33" s="98">
        <v>2188.5855546001721</v>
      </c>
      <c r="K33" s="98">
        <v>2146.8185726569218</v>
      </c>
      <c r="L33" s="98">
        <v>2205.6964746345661</v>
      </c>
      <c r="M33" s="98">
        <v>2331.9647463456581</v>
      </c>
      <c r="N33" s="98">
        <v>2543.6586414445401</v>
      </c>
      <c r="O33" s="98">
        <v>2444.668959587274</v>
      </c>
      <c r="P33" s="98">
        <v>2173.2588134135849</v>
      </c>
      <c r="Q33" s="98">
        <v>2242.8202923473768</v>
      </c>
      <c r="R33" s="98">
        <v>2287.6612209802229</v>
      </c>
      <c r="S33" s="98">
        <v>2473.9383490971618</v>
      </c>
      <c r="T33" s="98">
        <v>2539.206018916595</v>
      </c>
      <c r="U33" s="98">
        <v>2530.1062768701631</v>
      </c>
      <c r="V33" s="98">
        <v>2745.9701633705931</v>
      </c>
      <c r="W33" s="98">
        <v>3238.3742906276871</v>
      </c>
      <c r="DA33" s="63" t="s">
        <v>234</v>
      </c>
    </row>
    <row r="34" spans="1:105" ht="12" customHeight="1" x14ac:dyDescent="0.25">
      <c r="A34" s="73" t="s">
        <v>73</v>
      </c>
      <c r="B34" s="98">
        <v>2455.4791057609627</v>
      </c>
      <c r="C34" s="98">
        <v>1752.9617368873598</v>
      </c>
      <c r="D34" s="98">
        <v>1782.7696474634561</v>
      </c>
      <c r="E34" s="98">
        <v>2199.6512467755801</v>
      </c>
      <c r="F34" s="98">
        <v>2666.5950128976783</v>
      </c>
      <c r="G34" s="98">
        <v>2737.8427343078238</v>
      </c>
      <c r="H34" s="98">
        <v>2577.1233018056751</v>
      </c>
      <c r="I34" s="98">
        <v>2687.9478933791911</v>
      </c>
      <c r="J34" s="98">
        <v>3431.6423043852101</v>
      </c>
      <c r="K34" s="98">
        <v>3405.3214961306962</v>
      </c>
      <c r="L34" s="98">
        <v>3541.2247635425629</v>
      </c>
      <c r="M34" s="98">
        <v>3158.7369733447977</v>
      </c>
      <c r="N34" s="98">
        <v>3295.4523645743766</v>
      </c>
      <c r="O34" s="98">
        <v>3119.3513327601031</v>
      </c>
      <c r="P34" s="98">
        <v>3123.1489251934645</v>
      </c>
      <c r="Q34" s="98">
        <v>2954.9774720550304</v>
      </c>
      <c r="R34" s="98">
        <v>2978.3128116938956</v>
      </c>
      <c r="S34" s="98">
        <v>3054.0183147033536</v>
      </c>
      <c r="T34" s="98">
        <v>3028.0907136715391</v>
      </c>
      <c r="U34" s="98">
        <v>3046.5163370593286</v>
      </c>
      <c r="V34" s="98">
        <v>3060.7974204643156</v>
      </c>
      <c r="W34" s="98">
        <v>3255.3966466036118</v>
      </c>
      <c r="DA34" s="63"/>
    </row>
    <row r="35" spans="1:105" ht="12" customHeight="1" x14ac:dyDescent="0.25">
      <c r="A35" s="97" t="s">
        <v>204</v>
      </c>
      <c r="B35" s="98">
        <v>2453.54445399828</v>
      </c>
      <c r="C35" s="98">
        <v>1750.883748925193</v>
      </c>
      <c r="D35" s="98">
        <v>1776.105846947549</v>
      </c>
      <c r="E35" s="98">
        <v>2193.1307824591572</v>
      </c>
      <c r="F35" s="98">
        <v>2660.5521926053311</v>
      </c>
      <c r="G35" s="98">
        <v>2732.277644024075</v>
      </c>
      <c r="H35" s="98">
        <v>2570.9133276010321</v>
      </c>
      <c r="I35" s="98">
        <v>2681.1407566637999</v>
      </c>
      <c r="J35" s="98">
        <v>3423.402149613069</v>
      </c>
      <c r="K35" s="98">
        <v>3394.5734307824591</v>
      </c>
      <c r="L35" s="98">
        <v>3526.201375752365</v>
      </c>
      <c r="M35" s="98">
        <v>3146.6752364574372</v>
      </c>
      <c r="N35" s="98">
        <v>3283.7011177987961</v>
      </c>
      <c r="O35" s="98">
        <v>3109.0331900257952</v>
      </c>
      <c r="P35" s="98">
        <v>3119.0407566638</v>
      </c>
      <c r="Q35" s="98">
        <v>2950.9410146173691</v>
      </c>
      <c r="R35" s="98">
        <v>2974.75399828031</v>
      </c>
      <c r="S35" s="98">
        <v>3050.519260533104</v>
      </c>
      <c r="T35" s="98">
        <v>3024.516079105761</v>
      </c>
      <c r="U35" s="98">
        <v>3042.954256233877</v>
      </c>
      <c r="V35" s="98">
        <v>3060.7253654342212</v>
      </c>
      <c r="W35" s="98">
        <v>3252.2061908856408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238</v>
      </c>
    </row>
    <row r="39" spans="1:105" ht="12" customHeight="1" x14ac:dyDescent="0.25">
      <c r="A39" s="97" t="s">
        <v>202</v>
      </c>
      <c r="B39" s="98">
        <v>1.9346517626827171</v>
      </c>
      <c r="C39" s="98">
        <v>2.07798796216681</v>
      </c>
      <c r="D39" s="98">
        <v>6.6638005159071358</v>
      </c>
      <c r="E39" s="98">
        <v>6.5204643164230429</v>
      </c>
      <c r="F39" s="98">
        <v>6.0428202923473773</v>
      </c>
      <c r="G39" s="98">
        <v>5.5650902837489236</v>
      </c>
      <c r="H39" s="98">
        <v>6.2099742046431636</v>
      </c>
      <c r="I39" s="98">
        <v>6.8071367153912297</v>
      </c>
      <c r="J39" s="98">
        <v>8.2401547721410147</v>
      </c>
      <c r="K39" s="98">
        <v>10.74806534823732</v>
      </c>
      <c r="L39" s="98">
        <v>15.023387790197759</v>
      </c>
      <c r="M39" s="98">
        <v>12.06173688736027</v>
      </c>
      <c r="N39" s="98">
        <v>11.751246775580389</v>
      </c>
      <c r="O39" s="98">
        <v>10.31814273430782</v>
      </c>
      <c r="P39" s="98">
        <v>4.1081685296646597</v>
      </c>
      <c r="Q39" s="98">
        <v>4.0364574376612206</v>
      </c>
      <c r="R39" s="98">
        <v>3.558813413585554</v>
      </c>
      <c r="S39" s="98">
        <v>3.4990541702493552</v>
      </c>
      <c r="T39" s="98">
        <v>3.57463456577816</v>
      </c>
      <c r="U39" s="98">
        <v>3.5620808254514191</v>
      </c>
      <c r="V39" s="98">
        <v>7.2055030094582972E-2</v>
      </c>
      <c r="W39" s="98">
        <v>3.1904557179707651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240</v>
      </c>
    </row>
    <row r="41" spans="1:105" ht="12" customHeight="1" x14ac:dyDescent="0.25">
      <c r="A41" s="73" t="s">
        <v>203</v>
      </c>
      <c r="B41" s="98">
        <v>2600.5779879621668</v>
      </c>
      <c r="C41" s="98">
        <v>2503.8453998280311</v>
      </c>
      <c r="D41" s="98">
        <v>2069.3846947549441</v>
      </c>
      <c r="E41" s="98">
        <v>1896.2692175408431</v>
      </c>
      <c r="F41" s="98">
        <v>1591.7406706792781</v>
      </c>
      <c r="G41" s="98">
        <v>1465.9166809974199</v>
      </c>
      <c r="H41" s="98">
        <v>1392.7104041272571</v>
      </c>
      <c r="I41" s="98">
        <v>1255.421840068788</v>
      </c>
      <c r="J41" s="98">
        <v>1206.052364574376</v>
      </c>
      <c r="K41" s="98">
        <v>1182.1916595012899</v>
      </c>
      <c r="L41" s="98">
        <v>1134.780739466896</v>
      </c>
      <c r="M41" s="98">
        <v>1120.569389509888</v>
      </c>
      <c r="N41" s="98">
        <v>959.56337059329314</v>
      </c>
      <c r="O41" s="98">
        <v>905.08263112639725</v>
      </c>
      <c r="P41" s="98">
        <v>799.10670679277735</v>
      </c>
      <c r="Q41" s="98">
        <v>801.5429062768701</v>
      </c>
      <c r="R41" s="98">
        <v>803.97919174548576</v>
      </c>
      <c r="S41" s="98">
        <v>804.93680137575234</v>
      </c>
      <c r="T41" s="98">
        <v>781.77489251934639</v>
      </c>
      <c r="U41" s="98">
        <v>704.23920894239029</v>
      </c>
      <c r="V41" s="98">
        <v>711.58452278589846</v>
      </c>
      <c r="W41" s="98">
        <v>726.84548581255365</v>
      </c>
      <c r="DA41" s="63" t="s">
        <v>241</v>
      </c>
    </row>
    <row r="42" spans="1:105" ht="12" customHeight="1" x14ac:dyDescent="0.25">
      <c r="A42" s="32" t="s">
        <v>53</v>
      </c>
      <c r="B42" s="33">
        <v>657.95356835769553</v>
      </c>
      <c r="C42" s="33">
        <v>669.14445399828026</v>
      </c>
      <c r="D42" s="33">
        <v>678.18572656921754</v>
      </c>
      <c r="E42" s="33">
        <v>723.77042132416159</v>
      </c>
      <c r="F42" s="33">
        <v>736.11349957007735</v>
      </c>
      <c r="G42" s="33">
        <v>793.98108340498709</v>
      </c>
      <c r="H42" s="33">
        <v>859.75924333619946</v>
      </c>
      <c r="I42" s="33">
        <v>893.29320722269983</v>
      </c>
      <c r="J42" s="33">
        <v>894.2390369733447</v>
      </c>
      <c r="K42" s="33">
        <v>947.63542562338773</v>
      </c>
      <c r="L42" s="33">
        <v>974.11865864144443</v>
      </c>
      <c r="M42" s="33">
        <v>995.44282029234728</v>
      </c>
      <c r="N42" s="33">
        <v>1034.823731728289</v>
      </c>
      <c r="O42" s="33">
        <v>1022.8718830610489</v>
      </c>
      <c r="P42" s="33">
        <v>1024.075666380051</v>
      </c>
      <c r="Q42" s="33">
        <v>1039.9828030954429</v>
      </c>
      <c r="R42" s="33">
        <v>1037.575236457438</v>
      </c>
      <c r="S42" s="33">
        <v>1083.118572656922</v>
      </c>
      <c r="T42" s="33">
        <v>1098.8722269991399</v>
      </c>
      <c r="U42" s="33">
        <v>1116.447549441101</v>
      </c>
      <c r="V42" s="33">
        <v>1171.090627687016</v>
      </c>
      <c r="W42" s="33">
        <v>1224.7819432502149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8464.8940238069736</v>
      </c>
      <c r="C44" s="205">
        <f t="shared" si="25"/>
        <v>7381.0566347807526</v>
      </c>
      <c r="D44" s="205">
        <f t="shared" si="25"/>
        <v>7298.2498012946799</v>
      </c>
      <c r="E44" s="205">
        <f t="shared" si="25"/>
        <v>7877.3244136528547</v>
      </c>
      <c r="F44" s="205">
        <f t="shared" si="25"/>
        <v>8149.4462486256998</v>
      </c>
      <c r="G44" s="205">
        <f t="shared" si="25"/>
        <v>8078.1647288773911</v>
      </c>
      <c r="H44" s="205">
        <f t="shared" si="25"/>
        <v>7887.0514678249092</v>
      </c>
      <c r="I44" s="205">
        <f t="shared" si="25"/>
        <v>7601.7118552467591</v>
      </c>
      <c r="J44" s="205">
        <f t="shared" si="25"/>
        <v>8139.6872646235315</v>
      </c>
      <c r="K44" s="205">
        <f t="shared" si="25"/>
        <v>8037.307332027357</v>
      </c>
      <c r="L44" s="205">
        <f t="shared" si="25"/>
        <v>8122.062641353119</v>
      </c>
      <c r="M44" s="205">
        <f t="shared" si="25"/>
        <v>7890.4627386535649</v>
      </c>
      <c r="N44" s="205">
        <f t="shared" si="25"/>
        <v>8088.3131589043624</v>
      </c>
      <c r="O44" s="205">
        <f t="shared" si="25"/>
        <v>7742.8568620155438</v>
      </c>
      <c r="P44" s="205">
        <f t="shared" si="25"/>
        <v>7427.3858958827677</v>
      </c>
      <c r="Q44" s="205">
        <f t="shared" si="25"/>
        <v>7392.045118101807</v>
      </c>
      <c r="R44" s="205">
        <f t="shared" ref="R44:V44" si="26">SUM(R45,R50)</f>
        <v>7428.7445099070283</v>
      </c>
      <c r="S44" s="205">
        <f t="shared" si="26"/>
        <v>7750.2036726381684</v>
      </c>
      <c r="T44" s="205">
        <f t="shared" si="26"/>
        <v>7792.5055905040272</v>
      </c>
      <c r="U44" s="205">
        <f t="shared" si="26"/>
        <v>7769.000066146471</v>
      </c>
      <c r="V44" s="205">
        <f t="shared" si="26"/>
        <v>8021.3260270327992</v>
      </c>
      <c r="W44" s="205">
        <f t="shared" ref="W44" si="27">SUM(W45,W50)</f>
        <v>8787.1717917306541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7849.4721734867835</v>
      </c>
      <c r="C45" s="192">
        <f t="shared" si="28"/>
        <v>6751.2390423900788</v>
      </c>
      <c r="D45" s="192">
        <f t="shared" si="28"/>
        <v>6661.0235327856635</v>
      </c>
      <c r="E45" s="192">
        <f t="shared" si="28"/>
        <v>7217.7315735339889</v>
      </c>
      <c r="F45" s="192">
        <f t="shared" si="28"/>
        <v>7455.3272578925253</v>
      </c>
      <c r="G45" s="192">
        <f t="shared" si="28"/>
        <v>7340.4932008703463</v>
      </c>
      <c r="H45" s="192">
        <f t="shared" si="28"/>
        <v>7120.9593900214741</v>
      </c>
      <c r="I45" s="192">
        <f t="shared" si="28"/>
        <v>6803.7171615595771</v>
      </c>
      <c r="J45" s="192">
        <f t="shared" si="28"/>
        <v>7321.0407239548458</v>
      </c>
      <c r="K45" s="192">
        <f t="shared" si="28"/>
        <v>7186.6491680766385</v>
      </c>
      <c r="L45" s="192">
        <f t="shared" si="28"/>
        <v>7240.8984384260002</v>
      </c>
      <c r="M45" s="192">
        <f t="shared" si="28"/>
        <v>6988.4506261876622</v>
      </c>
      <c r="N45" s="192">
        <f t="shared" si="28"/>
        <v>7177.3529432067444</v>
      </c>
      <c r="O45" s="192">
        <f t="shared" si="28"/>
        <v>6825.4481070680704</v>
      </c>
      <c r="P45" s="192">
        <f t="shared" si="28"/>
        <v>6510.1973211657096</v>
      </c>
      <c r="Q45" s="192">
        <f t="shared" si="28"/>
        <v>6472.8071648066016</v>
      </c>
      <c r="R45" s="192">
        <f t="shared" ref="R45:V45" si="29">SUM(R46:R49)</f>
        <v>6498.819923520894</v>
      </c>
      <c r="S45" s="192">
        <f t="shared" si="29"/>
        <v>6796.0601153058806</v>
      </c>
      <c r="T45" s="192">
        <f t="shared" si="29"/>
        <v>6831.6766079777844</v>
      </c>
      <c r="U45" s="192">
        <f t="shared" si="29"/>
        <v>6800.9053740601103</v>
      </c>
      <c r="V45" s="192">
        <f t="shared" si="29"/>
        <v>7012.5017137032482</v>
      </c>
      <c r="W45" s="192">
        <f t="shared" ref="W45" si="30">SUM(W46:W49)</f>
        <v>7742.5499303345869</v>
      </c>
      <c r="DA45" s="213" t="s">
        <v>244</v>
      </c>
    </row>
    <row r="46" spans="1:105" ht="12" customHeight="1" x14ac:dyDescent="0.25">
      <c r="A46" s="97" t="s">
        <v>57</v>
      </c>
      <c r="B46" s="74">
        <v>7033.5778207299663</v>
      </c>
      <c r="C46" s="74">
        <v>5612.0946633252997</v>
      </c>
      <c r="D46" s="74">
        <v>5410.3282918262639</v>
      </c>
      <c r="E46" s="74">
        <v>5784.4722158249524</v>
      </c>
      <c r="F46" s="74">
        <v>6414.584116348331</v>
      </c>
      <c r="G46" s="74">
        <v>5659.8320901567104</v>
      </c>
      <c r="H46" s="74">
        <v>5696.1404965487618</v>
      </c>
      <c r="I46" s="74">
        <v>5154.5031828704605</v>
      </c>
      <c r="J46" s="74">
        <v>6111.4325421210133</v>
      </c>
      <c r="K46" s="74">
        <v>5814.5400893630667</v>
      </c>
      <c r="L46" s="74">
        <v>5979.583291834977</v>
      </c>
      <c r="M46" s="74">
        <v>5714.4287452396557</v>
      </c>
      <c r="N46" s="74">
        <v>5883.5975599617605</v>
      </c>
      <c r="O46" s="74">
        <v>5529.6798356522504</v>
      </c>
      <c r="P46" s="74">
        <v>5200.3658323455393</v>
      </c>
      <c r="Q46" s="74">
        <v>5093.1286450178213</v>
      </c>
      <c r="R46" s="74">
        <v>5120.439869269856</v>
      </c>
      <c r="S46" s="74">
        <v>5304.3197145912654</v>
      </c>
      <c r="T46" s="74">
        <v>5356.4057840291371</v>
      </c>
      <c r="U46" s="74">
        <v>5336.159298872064</v>
      </c>
      <c r="V46" s="74">
        <v>5562.3549184964186</v>
      </c>
      <c r="W46" s="74">
        <v>6161.3647043895244</v>
      </c>
      <c r="DA46" s="90" t="s">
        <v>245</v>
      </c>
    </row>
    <row r="47" spans="1:105" ht="12" customHeight="1" x14ac:dyDescent="0.25">
      <c r="A47" s="97" t="s">
        <v>56</v>
      </c>
      <c r="B47" s="74">
        <v>4.1357274137293665</v>
      </c>
      <c r="C47" s="74">
        <v>5.1591333785612861</v>
      </c>
      <c r="D47" s="74">
        <v>6.2253747450522035</v>
      </c>
      <c r="E47" s="74">
        <v>8.0763353372605522</v>
      </c>
      <c r="F47" s="74">
        <v>6.0217778879233759</v>
      </c>
      <c r="G47" s="74">
        <v>6.9550916776066556</v>
      </c>
      <c r="H47" s="74">
        <v>9.2751529735907994</v>
      </c>
      <c r="I47" s="74">
        <v>19.871094075726162</v>
      </c>
      <c r="J47" s="74">
        <v>12.188674854004869</v>
      </c>
      <c r="K47" s="74">
        <v>10.968647778210276</v>
      </c>
      <c r="L47" s="74">
        <v>17.985782795069142</v>
      </c>
      <c r="M47" s="74">
        <v>12.517009005584486</v>
      </c>
      <c r="N47" s="74">
        <v>29.101153197423958</v>
      </c>
      <c r="O47" s="74">
        <v>14.531525572812567</v>
      </c>
      <c r="P47" s="74">
        <v>12.77287441719149</v>
      </c>
      <c r="Q47" s="74">
        <v>23.621835291869683</v>
      </c>
      <c r="R47" s="74">
        <v>23.567497850386925</v>
      </c>
      <c r="S47" s="74">
        <v>24.602655966370509</v>
      </c>
      <c r="T47" s="74">
        <v>24.960447119518498</v>
      </c>
      <c r="U47" s="74">
        <v>25.359678035731353</v>
      </c>
      <c r="V47" s="74">
        <v>26.600864622145789</v>
      </c>
      <c r="W47" s="74">
        <v>27.820459539505102</v>
      </c>
      <c r="DA47" s="90" t="s">
        <v>246</v>
      </c>
    </row>
    <row r="48" spans="1:105" ht="12" customHeight="1" x14ac:dyDescent="0.25">
      <c r="A48" s="97" t="s">
        <v>55</v>
      </c>
      <c r="B48" s="74">
        <v>458.81914978983076</v>
      </c>
      <c r="C48" s="74">
        <v>760.27340457619596</v>
      </c>
      <c r="D48" s="74">
        <v>818.89194533703755</v>
      </c>
      <c r="E48" s="74">
        <v>917.4289452036262</v>
      </c>
      <c r="F48" s="74">
        <v>695.55836085069177</v>
      </c>
      <c r="G48" s="74">
        <v>962.40668873472873</v>
      </c>
      <c r="H48" s="74">
        <v>976.13253830651297</v>
      </c>
      <c r="I48" s="74">
        <v>1058.9094771160928</v>
      </c>
      <c r="J48" s="74">
        <v>894.60266310599741</v>
      </c>
      <c r="K48" s="74">
        <v>952.63335881257888</v>
      </c>
      <c r="L48" s="74">
        <v>910.85675685126682</v>
      </c>
      <c r="M48" s="74">
        <v>923.90362782845102</v>
      </c>
      <c r="N48" s="74">
        <v>952.61237451267402</v>
      </c>
      <c r="O48" s="74">
        <v>961.98392356571799</v>
      </c>
      <c r="P48" s="74">
        <v>972.82654326681904</v>
      </c>
      <c r="Q48" s="74">
        <v>987.23311030068783</v>
      </c>
      <c r="R48" s="74">
        <v>979.69152156547977</v>
      </c>
      <c r="S48" s="74">
        <v>1044.6194328642487</v>
      </c>
      <c r="T48" s="74">
        <v>1016.5308444942206</v>
      </c>
      <c r="U48" s="74">
        <v>992.83770472685887</v>
      </c>
      <c r="V48" s="74">
        <v>1009.3613748927655</v>
      </c>
      <c r="W48" s="74">
        <v>1106.3121503155373</v>
      </c>
      <c r="DA48" s="90" t="s">
        <v>247</v>
      </c>
    </row>
    <row r="49" spans="1:105" ht="12" customHeight="1" x14ac:dyDescent="0.25">
      <c r="A49" s="107" t="s">
        <v>54</v>
      </c>
      <c r="B49" s="193">
        <v>352.9394755532573</v>
      </c>
      <c r="C49" s="193">
        <v>373.71184111002225</v>
      </c>
      <c r="D49" s="193">
        <v>425.57792087730996</v>
      </c>
      <c r="E49" s="193">
        <v>507.75407716814931</v>
      </c>
      <c r="F49" s="193">
        <v>339.16300280558005</v>
      </c>
      <c r="G49" s="193">
        <v>711.29933030129973</v>
      </c>
      <c r="H49" s="193">
        <v>439.41120219260881</v>
      </c>
      <c r="I49" s="193">
        <v>570.43340749729782</v>
      </c>
      <c r="J49" s="193">
        <v>302.81684387383024</v>
      </c>
      <c r="K49" s="193">
        <v>408.50707212278246</v>
      </c>
      <c r="L49" s="193">
        <v>332.47260694468656</v>
      </c>
      <c r="M49" s="193">
        <v>337.60124411397067</v>
      </c>
      <c r="N49" s="193">
        <v>312.04185553488571</v>
      </c>
      <c r="O49" s="193">
        <v>319.25282227728871</v>
      </c>
      <c r="P49" s="193">
        <v>324.23207113615933</v>
      </c>
      <c r="Q49" s="193">
        <v>368.82357419622247</v>
      </c>
      <c r="R49" s="193">
        <v>375.12103483517177</v>
      </c>
      <c r="S49" s="193">
        <v>422.51831188399581</v>
      </c>
      <c r="T49" s="193">
        <v>433.77953233490859</v>
      </c>
      <c r="U49" s="193">
        <v>446.5486924254563</v>
      </c>
      <c r="V49" s="193">
        <v>414.18455569191826</v>
      </c>
      <c r="W49" s="193">
        <v>447.05261609002025</v>
      </c>
      <c r="DA49" s="214" t="s">
        <v>248</v>
      </c>
    </row>
    <row r="50" spans="1:105" ht="12" customHeight="1" x14ac:dyDescent="0.25">
      <c r="A50" s="209" t="s">
        <v>58</v>
      </c>
      <c r="B50" s="77">
        <v>615.42185032018938</v>
      </c>
      <c r="C50" s="77">
        <v>629.81759239067412</v>
      </c>
      <c r="D50" s="77">
        <v>637.22626850901634</v>
      </c>
      <c r="E50" s="77">
        <v>659.59284011886587</v>
      </c>
      <c r="F50" s="77">
        <v>694.11899073317488</v>
      </c>
      <c r="G50" s="77">
        <v>737.67152800704446</v>
      </c>
      <c r="H50" s="77">
        <v>766.09207780343479</v>
      </c>
      <c r="I50" s="77">
        <v>797.99469368718201</v>
      </c>
      <c r="J50" s="77">
        <v>818.64654066868593</v>
      </c>
      <c r="K50" s="77">
        <v>850.6581639507184</v>
      </c>
      <c r="L50" s="77">
        <v>881.16420292711859</v>
      </c>
      <c r="M50" s="77">
        <v>902.01211246590242</v>
      </c>
      <c r="N50" s="77">
        <v>910.96021569761785</v>
      </c>
      <c r="O50" s="77">
        <v>917.4087549474732</v>
      </c>
      <c r="P50" s="77">
        <v>917.18857471705792</v>
      </c>
      <c r="Q50" s="77">
        <v>919.23795329520567</v>
      </c>
      <c r="R50" s="77">
        <v>929.92458638613448</v>
      </c>
      <c r="S50" s="77">
        <v>954.14355733228808</v>
      </c>
      <c r="T50" s="77">
        <v>960.82898252624273</v>
      </c>
      <c r="U50" s="77">
        <v>968.09469208636108</v>
      </c>
      <c r="V50" s="77">
        <v>1008.8243133295514</v>
      </c>
      <c r="W50" s="77">
        <v>1044.6218613960675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0.9272971582881776</v>
      </c>
      <c r="C53" s="195">
        <f t="shared" si="34"/>
        <v>0.91467107982577056</v>
      </c>
      <c r="D53" s="195">
        <f t="shared" si="34"/>
        <v>0.91268779695702185</v>
      </c>
      <c r="E53" s="195">
        <f t="shared" si="34"/>
        <v>0.91626689400075112</v>
      </c>
      <c r="F53" s="195">
        <f t="shared" si="34"/>
        <v>0.91482623854961576</v>
      </c>
      <c r="G53" s="195">
        <f t="shared" si="34"/>
        <v>0.9086832773575344</v>
      </c>
      <c r="H53" s="195">
        <f t="shared" si="34"/>
        <v>0.90286711315011769</v>
      </c>
      <c r="I53" s="195">
        <f t="shared" si="34"/>
        <v>0.89502434334755798</v>
      </c>
      <c r="J53" s="195">
        <f t="shared" si="34"/>
        <v>0.89942530787065211</v>
      </c>
      <c r="K53" s="195">
        <f t="shared" si="34"/>
        <v>0.89416129944901013</v>
      </c>
      <c r="L53" s="195">
        <f t="shared" si="34"/>
        <v>0.89150979968552435</v>
      </c>
      <c r="M53" s="195">
        <f t="shared" si="34"/>
        <v>0.88568324287913403</v>
      </c>
      <c r="N53" s="195">
        <f t="shared" si="34"/>
        <v>0.88737327576211011</v>
      </c>
      <c r="O53" s="195">
        <f t="shared" si="34"/>
        <v>0.88151547015571941</v>
      </c>
      <c r="P53" s="195">
        <f t="shared" si="34"/>
        <v>0.87651259977948848</v>
      </c>
      <c r="Q53" s="195">
        <f t="shared" si="34"/>
        <v>0.87564497529321694</v>
      </c>
      <c r="R53" s="195">
        <f t="shared" ref="R53:V53" si="35">IF(R45=0,0,R45/R$44)</f>
        <v>0.87482076074281734</v>
      </c>
      <c r="S53" s="195">
        <f t="shared" si="35"/>
        <v>0.87688793770661033</v>
      </c>
      <c r="T53" s="195">
        <f t="shared" si="35"/>
        <v>0.87669832618444166</v>
      </c>
      <c r="U53" s="195">
        <f t="shared" si="35"/>
        <v>0.87539005227907674</v>
      </c>
      <c r="V53" s="195">
        <f t="shared" si="35"/>
        <v>0.8742322267004613</v>
      </c>
      <c r="W53" s="195">
        <f t="shared" ref="W53" si="36">IF(W45=0,0,W45/W$44)</f>
        <v>0.88111967238661137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0.83091150355202059</v>
      </c>
      <c r="C54" s="196">
        <f t="shared" si="37"/>
        <v>0.76033756967534794</v>
      </c>
      <c r="D54" s="196">
        <f t="shared" si="37"/>
        <v>0.74131859543455114</v>
      </c>
      <c r="E54" s="196">
        <f t="shared" si="37"/>
        <v>0.73431941000162393</v>
      </c>
      <c r="F54" s="196">
        <f t="shared" si="37"/>
        <v>0.78711901651355376</v>
      </c>
      <c r="G54" s="196">
        <f t="shared" si="37"/>
        <v>0.70063340871525503</v>
      </c>
      <c r="H54" s="196">
        <f t="shared" si="37"/>
        <v>0.72221419116967467</v>
      </c>
      <c r="I54" s="196">
        <f t="shared" si="37"/>
        <v>0.67807137142573792</v>
      </c>
      <c r="J54" s="196">
        <f t="shared" si="37"/>
        <v>0.75081908474326042</v>
      </c>
      <c r="K54" s="196">
        <f t="shared" si="37"/>
        <v>0.72344379145402016</v>
      </c>
      <c r="L54" s="196">
        <f t="shared" si="37"/>
        <v>0.73621487002454222</v>
      </c>
      <c r="M54" s="196">
        <f t="shared" si="37"/>
        <v>0.72421972379971855</v>
      </c>
      <c r="N54" s="196">
        <f t="shared" si="37"/>
        <v>0.72741960460377986</v>
      </c>
      <c r="O54" s="196">
        <f t="shared" si="37"/>
        <v>0.7141653183309421</v>
      </c>
      <c r="P54" s="196">
        <f t="shared" si="37"/>
        <v>0.70016098601100885</v>
      </c>
      <c r="Q54" s="196">
        <f t="shared" si="37"/>
        <v>0.68900129309893587</v>
      </c>
      <c r="R54" s="196">
        <f t="shared" ref="R54:V54" si="38">IF(R46=0,0,R46/R$44)</f>
        <v>0.68927392272559651</v>
      </c>
      <c r="S54" s="196">
        <f t="shared" si="38"/>
        <v>0.68441036373250252</v>
      </c>
      <c r="T54" s="196">
        <f t="shared" si="38"/>
        <v>0.68737913907389048</v>
      </c>
      <c r="U54" s="196">
        <f t="shared" si="38"/>
        <v>0.68685278072328182</v>
      </c>
      <c r="V54" s="196">
        <f t="shared" si="38"/>
        <v>0.69344580930268107</v>
      </c>
      <c r="W54" s="196">
        <f t="shared" ref="W54" si="39">IF(W46=0,0,W46/W$44)</f>
        <v>0.70117722179823561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4.8857403318906269E-4</v>
      </c>
      <c r="C55" s="197">
        <f t="shared" si="40"/>
        <v>6.9896948822348835E-4</v>
      </c>
      <c r="D55" s="197">
        <f t="shared" si="40"/>
        <v>8.5299556942376069E-4</v>
      </c>
      <c r="E55" s="197">
        <f t="shared" si="40"/>
        <v>1.0252637714479266E-3</v>
      </c>
      <c r="F55" s="197">
        <f t="shared" si="40"/>
        <v>7.3891865830011112E-4</v>
      </c>
      <c r="G55" s="197">
        <f t="shared" si="40"/>
        <v>8.6097423251892428E-4</v>
      </c>
      <c r="H55" s="197">
        <f t="shared" si="40"/>
        <v>1.1759975209276402E-3</v>
      </c>
      <c r="I55" s="197">
        <f t="shared" si="40"/>
        <v>2.6140288469380726E-3</v>
      </c>
      <c r="J55" s="197">
        <f t="shared" si="40"/>
        <v>1.4974377341226521E-3</v>
      </c>
      <c r="K55" s="197">
        <f t="shared" si="40"/>
        <v>1.3647167297562463E-3</v>
      </c>
      <c r="L55" s="197">
        <f t="shared" si="40"/>
        <v>2.2144353705788149E-3</v>
      </c>
      <c r="M55" s="197">
        <f t="shared" si="40"/>
        <v>1.5863466339263645E-3</v>
      </c>
      <c r="N55" s="197">
        <f t="shared" si="40"/>
        <v>3.5979261220105852E-3</v>
      </c>
      <c r="O55" s="197">
        <f t="shared" si="40"/>
        <v>1.8767653634539571E-3</v>
      </c>
      <c r="P55" s="197">
        <f t="shared" si="40"/>
        <v>1.7196998508279869E-3</v>
      </c>
      <c r="Q55" s="197">
        <f t="shared" si="40"/>
        <v>3.1955750965350577E-3</v>
      </c>
      <c r="R55" s="197">
        <f t="shared" ref="R55:V55" si="41">IF(R47=0,0,R47/R$44)</f>
        <v>3.1724738707808752E-3</v>
      </c>
      <c r="S55" s="197">
        <f t="shared" si="41"/>
        <v>3.1744528280242949E-3</v>
      </c>
      <c r="T55" s="197">
        <f t="shared" si="41"/>
        <v>3.2031349646942033E-3</v>
      </c>
      <c r="U55" s="197">
        <f t="shared" si="41"/>
        <v>3.2642139039535489E-3</v>
      </c>
      <c r="V55" s="197">
        <f t="shared" si="41"/>
        <v>3.3162677258719805E-3</v>
      </c>
      <c r="W55" s="197">
        <f t="shared" ref="W55" si="42">IF(W47=0,0,W47/W$44)</f>
        <v>3.1660311416337743E-3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5.4202586411528746E-2</v>
      </c>
      <c r="C56" s="197">
        <f t="shared" si="43"/>
        <v>0.1030033289534269</v>
      </c>
      <c r="D56" s="197">
        <f t="shared" si="43"/>
        <v>0.11220388005789682</v>
      </c>
      <c r="E56" s="197">
        <f t="shared" si="43"/>
        <v>0.11646453757998754</v>
      </c>
      <c r="F56" s="197">
        <f t="shared" si="43"/>
        <v>8.5350383281316666E-2</v>
      </c>
      <c r="G56" s="197">
        <f t="shared" si="43"/>
        <v>0.11913679914131595</v>
      </c>
      <c r="H56" s="197">
        <f t="shared" si="43"/>
        <v>0.12376393666107402</v>
      </c>
      <c r="I56" s="197">
        <f t="shared" si="43"/>
        <v>0.13929881811887221</v>
      </c>
      <c r="J56" s="197">
        <f t="shared" si="43"/>
        <v>0.10990626961727303</v>
      </c>
      <c r="K56" s="197">
        <f t="shared" si="43"/>
        <v>0.11852643173373383</v>
      </c>
      <c r="L56" s="197">
        <f t="shared" si="43"/>
        <v>0.11214599013478181</v>
      </c>
      <c r="M56" s="197">
        <f t="shared" si="43"/>
        <v>0.11709118443744235</v>
      </c>
      <c r="N56" s="197">
        <f t="shared" si="43"/>
        <v>0.11777639611591328</v>
      </c>
      <c r="O56" s="197">
        <f t="shared" si="43"/>
        <v>0.12424147064954315</v>
      </c>
      <c r="P56" s="197">
        <f t="shared" si="43"/>
        <v>0.1309783222393342</v>
      </c>
      <c r="Q56" s="197">
        <f t="shared" si="43"/>
        <v>0.13355344759505447</v>
      </c>
      <c r="R56" s="197">
        <f t="shared" ref="R56:V56" si="44">IF(R48=0,0,R48/R$44)</f>
        <v>0.13187847828915855</v>
      </c>
      <c r="S56" s="197">
        <f t="shared" si="44"/>
        <v>0.13478606201695603</v>
      </c>
      <c r="T56" s="197">
        <f t="shared" si="44"/>
        <v>0.13044980625140243</v>
      </c>
      <c r="U56" s="197">
        <f t="shared" si="44"/>
        <v>0.12779478649423154</v>
      </c>
      <c r="V56" s="197">
        <f t="shared" si="44"/>
        <v>0.12583472751152372</v>
      </c>
      <c r="W56" s="197">
        <f t="shared" ref="W56" si="45">IF(W48=0,0,W48/W$44)</f>
        <v>0.12590082184994433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4.1694494291439156E-2</v>
      </c>
      <c r="C57" s="198">
        <f t="shared" si="46"/>
        <v>5.0631211708772238E-2</v>
      </c>
      <c r="D57" s="198">
        <f t="shared" si="46"/>
        <v>5.8312325895150119E-2</v>
      </c>
      <c r="E57" s="198">
        <f t="shared" si="46"/>
        <v>6.4457682647691639E-2</v>
      </c>
      <c r="F57" s="198">
        <f t="shared" si="46"/>
        <v>4.1617920096445271E-2</v>
      </c>
      <c r="G57" s="198">
        <f t="shared" si="46"/>
        <v>8.8052095268444444E-2</v>
      </c>
      <c r="H57" s="198">
        <f t="shared" si="46"/>
        <v>5.5712987798441437E-2</v>
      </c>
      <c r="I57" s="198">
        <f t="shared" si="46"/>
        <v>7.5040124956009785E-2</v>
      </c>
      <c r="J57" s="198">
        <f t="shared" si="46"/>
        <v>3.7202515775995947E-2</v>
      </c>
      <c r="K57" s="198">
        <f t="shared" si="46"/>
        <v>5.0826359531499873E-2</v>
      </c>
      <c r="L57" s="198">
        <f t="shared" si="46"/>
        <v>4.0934504155621401E-2</v>
      </c>
      <c r="M57" s="198">
        <f t="shared" si="46"/>
        <v>4.2785988008046692E-2</v>
      </c>
      <c r="N57" s="198">
        <f t="shared" si="46"/>
        <v>3.8579348920406376E-2</v>
      </c>
      <c r="O57" s="198">
        <f t="shared" si="46"/>
        <v>4.1231915811780095E-2</v>
      </c>
      <c r="P57" s="198">
        <f t="shared" si="46"/>
        <v>4.3653591678317311E-2</v>
      </c>
      <c r="Q57" s="198">
        <f t="shared" si="46"/>
        <v>4.989465950269148E-2</v>
      </c>
      <c r="R57" s="198">
        <f t="shared" ref="R57:V57" si="47">IF(R49=0,0,R49/R$44)</f>
        <v>5.0495885857281486E-2</v>
      </c>
      <c r="S57" s="198">
        <f t="shared" si="47"/>
        <v>5.4517059129127458E-2</v>
      </c>
      <c r="T57" s="198">
        <f t="shared" si="47"/>
        <v>5.5666245894454507E-2</v>
      </c>
      <c r="U57" s="198">
        <f t="shared" si="47"/>
        <v>5.7478271157609923E-2</v>
      </c>
      <c r="V57" s="198">
        <f t="shared" si="47"/>
        <v>5.1635422160384491E-2</v>
      </c>
      <c r="W57" s="198">
        <f t="shared" ref="W57" si="48">IF(W49=0,0,W49/W$44)</f>
        <v>5.0875597596797661E-2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7.2702841711822355E-2</v>
      </c>
      <c r="C58" s="195">
        <f t="shared" si="49"/>
        <v>8.5328920174229536E-2</v>
      </c>
      <c r="D58" s="195">
        <f t="shared" si="49"/>
        <v>8.7312203042978195E-2</v>
      </c>
      <c r="E58" s="195">
        <f t="shared" si="49"/>
        <v>8.3733105999248922E-2</v>
      </c>
      <c r="F58" s="195">
        <f t="shared" si="49"/>
        <v>8.5173761450384342E-2</v>
      </c>
      <c r="G58" s="195">
        <f t="shared" si="49"/>
        <v>9.1316722642465528E-2</v>
      </c>
      <c r="H58" s="195">
        <f t="shared" si="49"/>
        <v>9.7132886849882277E-2</v>
      </c>
      <c r="I58" s="195">
        <f t="shared" si="49"/>
        <v>0.10497565665244205</v>
      </c>
      <c r="J58" s="195">
        <f t="shared" si="49"/>
        <v>0.10057469212934794</v>
      </c>
      <c r="K58" s="195">
        <f t="shared" si="49"/>
        <v>0.10583870055098983</v>
      </c>
      <c r="L58" s="195">
        <f t="shared" si="49"/>
        <v>0.10849020031447559</v>
      </c>
      <c r="M58" s="195">
        <f t="shared" si="49"/>
        <v>0.11431675712086596</v>
      </c>
      <c r="N58" s="195">
        <f t="shared" si="49"/>
        <v>0.11262672423788991</v>
      </c>
      <c r="O58" s="195">
        <f t="shared" si="49"/>
        <v>0.11848452984428055</v>
      </c>
      <c r="P58" s="195">
        <f t="shared" si="49"/>
        <v>0.12348740022051154</v>
      </c>
      <c r="Q58" s="195">
        <f t="shared" si="49"/>
        <v>0.12435502470678311</v>
      </c>
      <c r="R58" s="195">
        <f t="shared" ref="R58:V58" si="50">IF(R50=0,0,R50/R$44)</f>
        <v>0.12517923925718272</v>
      </c>
      <c r="S58" s="195">
        <f t="shared" si="50"/>
        <v>0.12311206229338974</v>
      </c>
      <c r="T58" s="195">
        <f t="shared" si="50"/>
        <v>0.12330167381555839</v>
      </c>
      <c r="U58" s="195">
        <f t="shared" si="50"/>
        <v>0.12460994772092325</v>
      </c>
      <c r="V58" s="195">
        <f t="shared" si="50"/>
        <v>0.12576777329953881</v>
      </c>
      <c r="W58" s="195">
        <f t="shared" ref="W58" si="51">IF(W50=0,0,W50/W$44)</f>
        <v>0.11888032761338865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6770.2464992704872</v>
      </c>
      <c r="C62" s="22">
        <v>5978.0667609668608</v>
      </c>
      <c r="D62" s="22">
        <v>6690.4107911594147</v>
      </c>
      <c r="E62" s="22">
        <v>7400.2541188622208</v>
      </c>
      <c r="F62" s="22">
        <v>7741.5336788806217</v>
      </c>
      <c r="G62" s="22">
        <v>7592.1210681900602</v>
      </c>
      <c r="H62" s="22">
        <v>7436.3219276815744</v>
      </c>
      <c r="I62" s="22">
        <v>6840.9633097667947</v>
      </c>
      <c r="J62" s="22">
        <v>6381.7011941106211</v>
      </c>
      <c r="K62" s="22">
        <v>6016.3762663042153</v>
      </c>
      <c r="L62" s="22">
        <v>5909.9395959269514</v>
      </c>
      <c r="M62" s="22">
        <v>6269.7354796744094</v>
      </c>
      <c r="N62" s="22">
        <v>6704.2725414445858</v>
      </c>
      <c r="O62" s="22">
        <v>6452.0851683967494</v>
      </c>
      <c r="P62" s="22">
        <v>6037.1857265689905</v>
      </c>
      <c r="Q62" s="22">
        <v>6340.8102101910572</v>
      </c>
      <c r="R62" s="22">
        <v>6317.2959113509805</v>
      </c>
      <c r="S62" s="22">
        <v>6766.1624579575018</v>
      </c>
      <c r="T62" s="22">
        <v>6954.3692119659254</v>
      </c>
      <c r="U62" s="22">
        <v>7031.4591246769687</v>
      </c>
      <c r="V62" s="22">
        <v>7428.6187727944571</v>
      </c>
      <c r="W62" s="22">
        <v>8606.3924268010742</v>
      </c>
      <c r="DA62" s="57" t="s">
        <v>250</v>
      </c>
    </row>
    <row r="63" spans="1:105" ht="12" customHeight="1" x14ac:dyDescent="0.25">
      <c r="A63" s="30" t="s">
        <v>51</v>
      </c>
      <c r="B63" s="31">
        <v>171.76346804408172</v>
      </c>
      <c r="C63" s="31">
        <v>29.909859038317681</v>
      </c>
      <c r="D63" s="31">
        <v>98.769623326530677</v>
      </c>
      <c r="E63" s="31">
        <v>66.361806926631601</v>
      </c>
      <c r="F63" s="31">
        <v>153.80283395476627</v>
      </c>
      <c r="G63" s="31">
        <v>57.080860183936146</v>
      </c>
      <c r="H63" s="31">
        <v>42.227150453984706</v>
      </c>
      <c r="I63" s="31">
        <v>44.331098746367957</v>
      </c>
      <c r="J63" s="31">
        <v>182.40038594199655</v>
      </c>
      <c r="K63" s="31">
        <v>57.072402404692831</v>
      </c>
      <c r="L63" s="31">
        <v>41.269684335371011</v>
      </c>
      <c r="M63" s="31">
        <v>76.848471696099693</v>
      </c>
      <c r="N63" s="31">
        <v>114.61318113230801</v>
      </c>
      <c r="O63" s="31">
        <v>104.60723361071945</v>
      </c>
      <c r="P63" s="31">
        <v>281.93516692744004</v>
      </c>
      <c r="Q63" s="31">
        <v>322.14312426378069</v>
      </c>
      <c r="R63" s="31">
        <v>227.07226237863927</v>
      </c>
      <c r="S63" s="31">
        <v>140.92136185580486</v>
      </c>
      <c r="T63" s="31">
        <v>137.41386748113663</v>
      </c>
      <c r="U63" s="31">
        <v>164.96653026290039</v>
      </c>
      <c r="V63" s="31">
        <v>181.36733619858677</v>
      </c>
      <c r="W63" s="31">
        <v>186.2833478662067</v>
      </c>
      <c r="DA63" s="59" t="s">
        <v>251</v>
      </c>
    </row>
    <row r="64" spans="1:105" ht="12" customHeight="1" x14ac:dyDescent="0.25">
      <c r="A64" s="73" t="s">
        <v>75</v>
      </c>
      <c r="B64" s="98">
        <v>1391.4998212264063</v>
      </c>
      <c r="C64" s="98">
        <v>1262.735391928542</v>
      </c>
      <c r="D64" s="98">
        <v>1067.6817378328826</v>
      </c>
      <c r="E64" s="98">
        <v>1318.2107719355877</v>
      </c>
      <c r="F64" s="98">
        <v>1613.5520849258542</v>
      </c>
      <c r="G64" s="98">
        <v>2131.2469780061219</v>
      </c>
      <c r="H64" s="98">
        <v>1410.3229172275885</v>
      </c>
      <c r="I64" s="98">
        <v>1940.7564610204258</v>
      </c>
      <c r="J64" s="98">
        <v>1058.7624381686232</v>
      </c>
      <c r="K64" s="98">
        <v>916.867563899522</v>
      </c>
      <c r="L64" s="98">
        <v>687.94150159157903</v>
      </c>
      <c r="M64" s="98">
        <v>715.5803379783074</v>
      </c>
      <c r="N64" s="98">
        <v>615.12717031227726</v>
      </c>
      <c r="O64" s="98">
        <v>605.45219478602962</v>
      </c>
      <c r="P64" s="98">
        <v>650.71155964155162</v>
      </c>
      <c r="Q64" s="98">
        <v>750.74244592727723</v>
      </c>
      <c r="R64" s="98">
        <v>716.97686897234178</v>
      </c>
      <c r="S64" s="98">
        <v>814.46756622169812</v>
      </c>
      <c r="T64" s="98">
        <v>852.88145112478799</v>
      </c>
      <c r="U64" s="98">
        <v>923.79212785406878</v>
      </c>
      <c r="V64" s="98">
        <v>797.53099591586988</v>
      </c>
      <c r="W64" s="98">
        <v>813.83238465486738</v>
      </c>
      <c r="DA64" s="63"/>
    </row>
    <row r="65" spans="1:105" ht="12" customHeight="1" x14ac:dyDescent="0.25">
      <c r="A65" s="97" t="s">
        <v>74</v>
      </c>
      <c r="B65" s="98">
        <v>761.08072572000003</v>
      </c>
      <c r="C65" s="98">
        <v>820.77314904000013</v>
      </c>
      <c r="D65" s="98">
        <v>862.55809524000017</v>
      </c>
      <c r="E65" s="98">
        <v>1002.8357557200004</v>
      </c>
      <c r="F65" s="98">
        <v>656.61870095999996</v>
      </c>
      <c r="G65" s="98">
        <v>1457.94309228</v>
      </c>
      <c r="H65" s="98">
        <v>765.48376800000017</v>
      </c>
      <c r="I65" s="98">
        <v>1163.3172537600003</v>
      </c>
      <c r="J65" s="98">
        <v>558.87811344000011</v>
      </c>
      <c r="K65" s="98">
        <v>811.09885896000003</v>
      </c>
      <c r="L65" s="98">
        <v>616.58856576000017</v>
      </c>
      <c r="M65" s="98">
        <v>604.43891316000008</v>
      </c>
      <c r="N65" s="98">
        <v>510.28018452000003</v>
      </c>
      <c r="O65" s="98">
        <v>540.65397528000005</v>
      </c>
      <c r="P65" s="98">
        <v>552.80340072000013</v>
      </c>
      <c r="Q65" s="98">
        <v>631.77534756</v>
      </c>
      <c r="R65" s="98">
        <v>640.88741664000008</v>
      </c>
      <c r="S65" s="98">
        <v>718.82464968000033</v>
      </c>
      <c r="T65" s="98">
        <v>732.47787432000007</v>
      </c>
      <c r="U65" s="98">
        <v>755.72542872000031</v>
      </c>
      <c r="V65" s="98">
        <v>661.06990116000009</v>
      </c>
      <c r="W65" s="98">
        <v>678.40357212000015</v>
      </c>
      <c r="DA65" s="63" t="s">
        <v>252</v>
      </c>
    </row>
    <row r="66" spans="1:105" ht="12" customHeight="1" x14ac:dyDescent="0.25">
      <c r="A66" s="97" t="s">
        <v>201</v>
      </c>
      <c r="B66" s="98">
        <v>630.41909550640628</v>
      </c>
      <c r="C66" s="98">
        <v>441.96224288854182</v>
      </c>
      <c r="D66" s="98">
        <v>205.12364259288245</v>
      </c>
      <c r="E66" s="98">
        <v>315.37501621558727</v>
      </c>
      <c r="F66" s="98">
        <v>956.9333839658542</v>
      </c>
      <c r="G66" s="98">
        <v>673.30388572612196</v>
      </c>
      <c r="H66" s="98">
        <v>644.83914922758834</v>
      </c>
      <c r="I66" s="98">
        <v>777.43920726042552</v>
      </c>
      <c r="J66" s="98">
        <v>499.88432472862314</v>
      </c>
      <c r="K66" s="98">
        <v>105.76870493952197</v>
      </c>
      <c r="L66" s="98">
        <v>71.352935831578861</v>
      </c>
      <c r="M66" s="98">
        <v>111.14142481830731</v>
      </c>
      <c r="N66" s="98">
        <v>104.84698579227722</v>
      </c>
      <c r="O66" s="98">
        <v>64.798219506029568</v>
      </c>
      <c r="P66" s="98">
        <v>97.90815892155149</v>
      </c>
      <c r="Q66" s="98">
        <v>118.96709836727723</v>
      </c>
      <c r="R66" s="98">
        <v>76.089452332341693</v>
      </c>
      <c r="S66" s="98">
        <v>95.642916541697787</v>
      </c>
      <c r="T66" s="98">
        <v>120.40357680478792</v>
      </c>
      <c r="U66" s="98">
        <v>168.06669913406847</v>
      </c>
      <c r="V66" s="98">
        <v>136.46109475586979</v>
      </c>
      <c r="W66" s="98">
        <v>135.42881253486723</v>
      </c>
      <c r="DA66" s="63" t="s">
        <v>253</v>
      </c>
    </row>
    <row r="67" spans="1:105" ht="12" customHeight="1" x14ac:dyDescent="0.25">
      <c r="A67" s="73" t="s">
        <v>192</v>
      </c>
      <c r="B67" s="98">
        <v>5206.9832099999994</v>
      </c>
      <c r="C67" s="98">
        <v>4685.421510000001</v>
      </c>
      <c r="D67" s="98">
        <v>5523.9594300000008</v>
      </c>
      <c r="E67" s="98">
        <v>6015.6815400000014</v>
      </c>
      <c r="F67" s="98">
        <v>5974.1787600000016</v>
      </c>
      <c r="G67" s="98">
        <v>5403.793230000002</v>
      </c>
      <c r="H67" s="98">
        <v>5983.7718600000017</v>
      </c>
      <c r="I67" s="98">
        <v>4855.8757500000011</v>
      </c>
      <c r="J67" s="98">
        <v>5140.5383700000011</v>
      </c>
      <c r="K67" s="98">
        <v>5042.4363000000003</v>
      </c>
      <c r="L67" s="98">
        <v>5180.7284100000015</v>
      </c>
      <c r="M67" s="98">
        <v>5477.3066700000018</v>
      </c>
      <c r="N67" s="98">
        <v>5974.5321900000008</v>
      </c>
      <c r="O67" s="98">
        <v>5742.02574</v>
      </c>
      <c r="P67" s="98">
        <v>5104.5389999999989</v>
      </c>
      <c r="Q67" s="98">
        <v>5267.9246399999993</v>
      </c>
      <c r="R67" s="98">
        <v>5373.2467799999995</v>
      </c>
      <c r="S67" s="98">
        <v>5810.7735298799989</v>
      </c>
      <c r="T67" s="98">
        <v>5964.0738933600005</v>
      </c>
      <c r="U67" s="98">
        <v>5942.7004665599998</v>
      </c>
      <c r="V67" s="98">
        <v>6449.7204406800001</v>
      </c>
      <c r="W67" s="98">
        <v>7606.2766942800008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6770.2464992704872</v>
      </c>
      <c r="C78" s="203">
        <f t="shared" si="52"/>
        <v>5978.0667609668599</v>
      </c>
      <c r="D78" s="203">
        <f t="shared" si="52"/>
        <v>6690.4107911594137</v>
      </c>
      <c r="E78" s="203">
        <f t="shared" si="52"/>
        <v>7400.2541188622208</v>
      </c>
      <c r="F78" s="203">
        <f t="shared" si="52"/>
        <v>7741.5336788806189</v>
      </c>
      <c r="G78" s="203">
        <f t="shared" si="52"/>
        <v>7592.1210681900611</v>
      </c>
      <c r="H78" s="203">
        <f t="shared" si="52"/>
        <v>7436.3219276815771</v>
      </c>
      <c r="I78" s="203">
        <f t="shared" si="52"/>
        <v>6840.9633097667966</v>
      </c>
      <c r="J78" s="203">
        <f t="shared" si="52"/>
        <v>6381.7011941106211</v>
      </c>
      <c r="K78" s="203">
        <f t="shared" si="52"/>
        <v>6016.3762663042125</v>
      </c>
      <c r="L78" s="203">
        <f t="shared" si="52"/>
        <v>5909.9395959269496</v>
      </c>
      <c r="M78" s="203">
        <f t="shared" si="52"/>
        <v>6269.7354796744066</v>
      </c>
      <c r="N78" s="203">
        <f t="shared" si="52"/>
        <v>6704.272541444584</v>
      </c>
      <c r="O78" s="203">
        <f t="shared" si="52"/>
        <v>6452.0851683967503</v>
      </c>
      <c r="P78" s="203">
        <f t="shared" si="52"/>
        <v>6037.185726568986</v>
      </c>
      <c r="Q78" s="203">
        <f t="shared" si="52"/>
        <v>6340.8102101910554</v>
      </c>
      <c r="R78" s="203">
        <f t="shared" ref="R78:V78" si="53">R79+R84</f>
        <v>6317.2959113509824</v>
      </c>
      <c r="S78" s="203">
        <f t="shared" si="53"/>
        <v>6766.1624579575064</v>
      </c>
      <c r="T78" s="203">
        <f t="shared" si="53"/>
        <v>6954.3692119659245</v>
      </c>
      <c r="U78" s="203">
        <f t="shared" si="53"/>
        <v>7031.4591246769633</v>
      </c>
      <c r="V78" s="203">
        <f t="shared" si="53"/>
        <v>7428.6187727944525</v>
      </c>
      <c r="W78" s="203">
        <f t="shared" ref="W78" si="54">W79+W84</f>
        <v>8606.392426801076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6770.2464992704872</v>
      </c>
      <c r="C79" s="192">
        <f t="shared" si="55"/>
        <v>5978.0667609668599</v>
      </c>
      <c r="D79" s="192">
        <f t="shared" si="55"/>
        <v>6690.4107911594137</v>
      </c>
      <c r="E79" s="192">
        <f t="shared" si="55"/>
        <v>7400.2541188622208</v>
      </c>
      <c r="F79" s="192">
        <f t="shared" si="55"/>
        <v>7741.5336788806189</v>
      </c>
      <c r="G79" s="192">
        <f t="shared" si="55"/>
        <v>7592.1210681900611</v>
      </c>
      <c r="H79" s="192">
        <f t="shared" si="55"/>
        <v>7436.3219276815771</v>
      </c>
      <c r="I79" s="192">
        <f t="shared" si="55"/>
        <v>6840.9633097667966</v>
      </c>
      <c r="J79" s="192">
        <f t="shared" si="55"/>
        <v>6381.7011941106211</v>
      </c>
      <c r="K79" s="192">
        <f t="shared" si="55"/>
        <v>6016.3762663042125</v>
      </c>
      <c r="L79" s="192">
        <f t="shared" si="55"/>
        <v>5909.9395959269496</v>
      </c>
      <c r="M79" s="192">
        <f t="shared" si="55"/>
        <v>6269.7354796744066</v>
      </c>
      <c r="N79" s="192">
        <f t="shared" si="55"/>
        <v>6704.272541444584</v>
      </c>
      <c r="O79" s="192">
        <f t="shared" si="55"/>
        <v>6452.0851683967503</v>
      </c>
      <c r="P79" s="192">
        <f t="shared" si="55"/>
        <v>6037.185726568986</v>
      </c>
      <c r="Q79" s="192">
        <f t="shared" si="55"/>
        <v>6340.8102101910554</v>
      </c>
      <c r="R79" s="192">
        <f t="shared" ref="R79:V79" si="56">SUM(R80:R83)</f>
        <v>6317.2959113509824</v>
      </c>
      <c r="S79" s="192">
        <f t="shared" si="56"/>
        <v>6766.1624579575064</v>
      </c>
      <c r="T79" s="192">
        <f t="shared" si="56"/>
        <v>6954.3692119659245</v>
      </c>
      <c r="U79" s="192">
        <f t="shared" si="56"/>
        <v>7031.4591246769633</v>
      </c>
      <c r="V79" s="192">
        <f t="shared" si="56"/>
        <v>7428.6187727944525</v>
      </c>
      <c r="W79" s="192">
        <f t="shared" ref="W79" si="57">SUM(W80:W83)</f>
        <v>8606.392426801076</v>
      </c>
      <c r="DA79" s="213" t="s">
        <v>264</v>
      </c>
    </row>
    <row r="80" spans="1:105" ht="12" customHeight="1" x14ac:dyDescent="0.25">
      <c r="A80" s="97" t="s">
        <v>57</v>
      </c>
      <c r="B80" s="74">
        <v>5480.6590919764076</v>
      </c>
      <c r="C80" s="74">
        <v>4388.5614905612365</v>
      </c>
      <c r="D80" s="74">
        <v>4797.7222288129642</v>
      </c>
      <c r="E80" s="74">
        <v>5203.9794078839686</v>
      </c>
      <c r="F80" s="74">
        <v>6233.0358633115966</v>
      </c>
      <c r="G80" s="74">
        <v>4893.3309319327682</v>
      </c>
      <c r="H80" s="74">
        <v>5458.7061877828692</v>
      </c>
      <c r="I80" s="74">
        <v>4492.7812155094725</v>
      </c>
      <c r="J80" s="74">
        <v>4935.8501581525888</v>
      </c>
      <c r="K80" s="74">
        <v>4226.6099245195328</v>
      </c>
      <c r="L80" s="74">
        <v>4377.3358950608335</v>
      </c>
      <c r="M80" s="74">
        <v>4641.0193544425965</v>
      </c>
      <c r="N80" s="74">
        <v>5090.9178600838441</v>
      </c>
      <c r="O80" s="74">
        <v>4787.1053434022015</v>
      </c>
      <c r="P80" s="74">
        <v>4383.8408968788171</v>
      </c>
      <c r="Q80" s="74">
        <v>4509.1027564018623</v>
      </c>
      <c r="R80" s="74">
        <v>4479.7449750226533</v>
      </c>
      <c r="S80" s="74">
        <v>4727.5886492144327</v>
      </c>
      <c r="T80" s="74">
        <v>4893.0553057636125</v>
      </c>
      <c r="U80" s="74">
        <v>4949.8194225693669</v>
      </c>
      <c r="V80" s="74">
        <v>5392.0236638532306</v>
      </c>
      <c r="W80" s="74">
        <v>6336.7155997403997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454.51256733255195</v>
      </c>
      <c r="C82" s="74">
        <v>700.87897147686317</v>
      </c>
      <c r="D82" s="74">
        <v>883.57519893461824</v>
      </c>
      <c r="E82" s="74">
        <v>1010.2094129278717</v>
      </c>
      <c r="F82" s="74">
        <v>728.51817849513441</v>
      </c>
      <c r="G82" s="74">
        <v>1049.5438178633242</v>
      </c>
      <c r="H82" s="74">
        <v>1019.627869173274</v>
      </c>
      <c r="I82" s="74">
        <v>1041.5851297528477</v>
      </c>
      <c r="J82" s="74">
        <v>796.03275667275807</v>
      </c>
      <c r="K82" s="74">
        <v>876.1253137766256</v>
      </c>
      <c r="L82" s="74">
        <v>817.32628303496654</v>
      </c>
      <c r="M82" s="74">
        <v>894.16132731155244</v>
      </c>
      <c r="N82" s="74">
        <v>951.95770366356498</v>
      </c>
      <c r="O82" s="74">
        <v>972.03198488658006</v>
      </c>
      <c r="P82" s="74">
        <v>954.49998529035406</v>
      </c>
      <c r="Q82" s="74">
        <v>1020.9158793153215</v>
      </c>
      <c r="R82" s="74">
        <v>1014.0477862085785</v>
      </c>
      <c r="S82" s="74">
        <v>1100.8920655660602</v>
      </c>
      <c r="T82" s="74">
        <v>1094.0513063081742</v>
      </c>
      <c r="U82" s="74">
        <v>1081.8561375759496</v>
      </c>
      <c r="V82" s="74">
        <v>1121.8199921195167</v>
      </c>
      <c r="W82" s="74">
        <v>1283.3988819591395</v>
      </c>
      <c r="DA82" s="90" t="s">
        <v>267</v>
      </c>
    </row>
    <row r="83" spans="1:105" ht="12" customHeight="1" x14ac:dyDescent="0.25">
      <c r="A83" s="107" t="s">
        <v>54</v>
      </c>
      <c r="B83" s="193">
        <v>835.07483996152791</v>
      </c>
      <c r="C83" s="193">
        <v>888.62629892876032</v>
      </c>
      <c r="D83" s="193">
        <v>1009.1133634118312</v>
      </c>
      <c r="E83" s="193">
        <v>1186.0652980503812</v>
      </c>
      <c r="F83" s="193">
        <v>779.97963707388772</v>
      </c>
      <c r="G83" s="193">
        <v>1649.2463183939685</v>
      </c>
      <c r="H83" s="193">
        <v>957.98787072543382</v>
      </c>
      <c r="I83" s="193">
        <v>1306.5969645044759</v>
      </c>
      <c r="J83" s="193">
        <v>649.81827928527446</v>
      </c>
      <c r="K83" s="193">
        <v>913.64102800805483</v>
      </c>
      <c r="L83" s="193">
        <v>715.27741783114925</v>
      </c>
      <c r="M83" s="193">
        <v>734.55479792025778</v>
      </c>
      <c r="N83" s="193">
        <v>661.39697769717566</v>
      </c>
      <c r="O83" s="193">
        <v>692.94784010796877</v>
      </c>
      <c r="P83" s="193">
        <v>698.84484439981509</v>
      </c>
      <c r="Q83" s="193">
        <v>810.79157447387104</v>
      </c>
      <c r="R83" s="193">
        <v>823.50315011975079</v>
      </c>
      <c r="S83" s="193">
        <v>937.68174317701323</v>
      </c>
      <c r="T83" s="193">
        <v>967.26259989413768</v>
      </c>
      <c r="U83" s="193">
        <v>999.78356453164588</v>
      </c>
      <c r="V83" s="193">
        <v>914.77511682170586</v>
      </c>
      <c r="W83" s="193">
        <v>986.27794510153694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0.8095213508942346</v>
      </c>
      <c r="C88" s="196">
        <f t="shared" si="64"/>
        <v>0.73411048521837763</v>
      </c>
      <c r="D88" s="196">
        <f t="shared" si="64"/>
        <v>0.71710428231889534</v>
      </c>
      <c r="E88" s="196">
        <f t="shared" si="64"/>
        <v>0.70321631180471855</v>
      </c>
      <c r="F88" s="196">
        <f t="shared" si="64"/>
        <v>0.80514225240867998</v>
      </c>
      <c r="G88" s="196">
        <f t="shared" si="64"/>
        <v>0.64452751582626222</v>
      </c>
      <c r="H88" s="196">
        <f t="shared" si="64"/>
        <v>0.73405996147946895</v>
      </c>
      <c r="I88" s="196">
        <f t="shared" si="64"/>
        <v>0.65674686620452405</v>
      </c>
      <c r="J88" s="196">
        <f t="shared" si="64"/>
        <v>0.77343799216228715</v>
      </c>
      <c r="K88" s="196">
        <f t="shared" si="64"/>
        <v>0.70251755166833807</v>
      </c>
      <c r="L88" s="196">
        <f t="shared" si="64"/>
        <v>0.74067354226050541</v>
      </c>
      <c r="M88" s="196">
        <f t="shared" si="64"/>
        <v>0.74022570321955738</v>
      </c>
      <c r="N88" s="196">
        <f t="shared" si="64"/>
        <v>0.75935425187635541</v>
      </c>
      <c r="O88" s="196">
        <f t="shared" si="64"/>
        <v>0.7419470168884531</v>
      </c>
      <c r="P88" s="196">
        <f t="shared" si="64"/>
        <v>0.72613981007508499</v>
      </c>
      <c r="Q88" s="196">
        <f t="shared" si="64"/>
        <v>0.71112406883819945</v>
      </c>
      <c r="R88" s="196">
        <f t="shared" ref="R88:V88" si="65">IF(R80=0,0,R80/R$78)</f>
        <v>0.70912381466465757</v>
      </c>
      <c r="S88" s="196">
        <f t="shared" si="65"/>
        <v>0.69871048450136453</v>
      </c>
      <c r="T88" s="196">
        <f t="shared" si="65"/>
        <v>0.70359441045270577</v>
      </c>
      <c r="U88" s="196">
        <f t="shared" si="65"/>
        <v>0.7039533807709889</v>
      </c>
      <c r="V88" s="196">
        <f t="shared" si="65"/>
        <v>0.72584471336720535</v>
      </c>
      <c r="W88" s="196">
        <f t="shared" ref="W88" si="66">IF(W80=0,0,W80/W$78)</f>
        <v>0.736280114302864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6.7133828492290049E-2</v>
      </c>
      <c r="C90" s="197">
        <f t="shared" si="70"/>
        <v>0.11724174377796792</v>
      </c>
      <c r="D90" s="197">
        <f t="shared" si="70"/>
        <v>0.13206591142387825</v>
      </c>
      <c r="E90" s="197">
        <f t="shared" si="70"/>
        <v>0.13651009772123746</v>
      </c>
      <c r="F90" s="197">
        <f t="shared" si="70"/>
        <v>9.4105148761746901E-2</v>
      </c>
      <c r="G90" s="197">
        <f t="shared" si="70"/>
        <v>0.13824118562344426</v>
      </c>
      <c r="H90" s="197">
        <f t="shared" si="70"/>
        <v>0.13711454117898356</v>
      </c>
      <c r="I90" s="197">
        <f t="shared" si="70"/>
        <v>0.1522570846514823</v>
      </c>
      <c r="J90" s="197">
        <f t="shared" si="70"/>
        <v>0.12473676414172762</v>
      </c>
      <c r="K90" s="197">
        <f t="shared" si="70"/>
        <v>0.14562342430002617</v>
      </c>
      <c r="L90" s="197">
        <f t="shared" si="70"/>
        <v>0.13829689284781468</v>
      </c>
      <c r="M90" s="197">
        <f t="shared" si="70"/>
        <v>0.14261547878858633</v>
      </c>
      <c r="N90" s="197">
        <f t="shared" si="70"/>
        <v>0.14199269164234254</v>
      </c>
      <c r="O90" s="197">
        <f t="shared" si="70"/>
        <v>0.1506539296238267</v>
      </c>
      <c r="P90" s="197">
        <f t="shared" si="70"/>
        <v>0.15810346550872292</v>
      </c>
      <c r="Q90" s="197">
        <f t="shared" si="70"/>
        <v>0.1610071655629258</v>
      </c>
      <c r="R90" s="197">
        <f t="shared" ref="R90:V90" si="71">IF(R82=0,0,R82/R$78)</f>
        <v>0.16051927920402256</v>
      </c>
      <c r="S90" s="197">
        <f t="shared" si="71"/>
        <v>0.16270553247968941</v>
      </c>
      <c r="T90" s="197">
        <f t="shared" si="71"/>
        <v>0.15731855369797051</v>
      </c>
      <c r="U90" s="197">
        <f t="shared" si="71"/>
        <v>0.15385940789716981</v>
      </c>
      <c r="V90" s="197">
        <f t="shared" si="71"/>
        <v>0.15101326726146122</v>
      </c>
      <c r="W90" s="197">
        <f t="shared" ref="W90" si="72">IF(W82=0,0,W82/W$78)</f>
        <v>0.14912158524895061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0.12334482061347538</v>
      </c>
      <c r="C91" s="198">
        <f t="shared" si="73"/>
        <v>0.14864777100365451</v>
      </c>
      <c r="D91" s="198">
        <f t="shared" si="73"/>
        <v>0.15082980625722639</v>
      </c>
      <c r="E91" s="198">
        <f t="shared" si="73"/>
        <v>0.16027359047404405</v>
      </c>
      <c r="F91" s="198">
        <f t="shared" si="73"/>
        <v>0.10075259882957303</v>
      </c>
      <c r="G91" s="198">
        <f t="shared" si="73"/>
        <v>0.21723129855029352</v>
      </c>
      <c r="H91" s="198">
        <f t="shared" si="73"/>
        <v>0.12882549734154741</v>
      </c>
      <c r="I91" s="198">
        <f t="shared" si="73"/>
        <v>0.19099604914399354</v>
      </c>
      <c r="J91" s="198">
        <f t="shared" si="73"/>
        <v>0.10182524369598531</v>
      </c>
      <c r="K91" s="198">
        <f t="shared" si="73"/>
        <v>0.15185902403163581</v>
      </c>
      <c r="L91" s="198">
        <f t="shared" si="73"/>
        <v>0.1210295648916799</v>
      </c>
      <c r="M91" s="198">
        <f t="shared" si="73"/>
        <v>0.11715881799185632</v>
      </c>
      <c r="N91" s="198">
        <f t="shared" si="73"/>
        <v>9.8653056481302154E-2</v>
      </c>
      <c r="O91" s="198">
        <f t="shared" si="73"/>
        <v>0.10739905348772021</v>
      </c>
      <c r="P91" s="198">
        <f t="shared" si="73"/>
        <v>0.11575672441619218</v>
      </c>
      <c r="Q91" s="198">
        <f t="shared" si="73"/>
        <v>0.12786876559887464</v>
      </c>
      <c r="R91" s="198">
        <f t="shared" ref="R91:V91" si="74">IF(R83=0,0,R83/R$78)</f>
        <v>0.13035690613131987</v>
      </c>
      <c r="S91" s="198">
        <f t="shared" si="74"/>
        <v>0.13858398301894603</v>
      </c>
      <c r="T91" s="198">
        <f t="shared" si="74"/>
        <v>0.13908703584932372</v>
      </c>
      <c r="U91" s="198">
        <f t="shared" si="74"/>
        <v>0.14218721133184112</v>
      </c>
      <c r="V91" s="198">
        <f t="shared" si="74"/>
        <v>0.12314201937133346</v>
      </c>
      <c r="W91" s="198">
        <f t="shared" ref="W91" si="75">IF(W83=0,0,W83/W$78)</f>
        <v>0.11459830044818538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13264.71259911814</v>
      </c>
      <c r="C96" s="203">
        <f t="shared" si="79"/>
        <v>11563.202510676982</v>
      </c>
      <c r="D96" s="203">
        <f t="shared" si="79"/>
        <v>11582.40047294517</v>
      </c>
      <c r="E96" s="203">
        <f t="shared" si="79"/>
        <v>12442.094647630491</v>
      </c>
      <c r="F96" s="203">
        <f t="shared" si="79"/>
        <v>12750.08802980833</v>
      </c>
      <c r="G96" s="203">
        <f t="shared" si="79"/>
        <v>12535.59146995385</v>
      </c>
      <c r="H96" s="203">
        <f t="shared" si="79"/>
        <v>12229.114908425858</v>
      </c>
      <c r="I96" s="203">
        <f t="shared" si="79"/>
        <v>11777.678749455607</v>
      </c>
      <c r="J96" s="203">
        <f t="shared" si="79"/>
        <v>12643.069129729944</v>
      </c>
      <c r="K96" s="203">
        <f t="shared" si="79"/>
        <v>12447.764279141422</v>
      </c>
      <c r="L96" s="203">
        <f t="shared" si="79"/>
        <v>12599.463435911957</v>
      </c>
      <c r="M96" s="203">
        <f t="shared" si="79"/>
        <v>12207.273867861157</v>
      </c>
      <c r="N96" s="203">
        <f t="shared" si="79"/>
        <v>12516.691818105912</v>
      </c>
      <c r="O96" s="203">
        <f t="shared" si="79"/>
        <v>11924.083333420391</v>
      </c>
      <c r="P96" s="203">
        <f t="shared" si="79"/>
        <v>11406.361085322149</v>
      </c>
      <c r="Q96" s="203">
        <f t="shared" si="79"/>
        <v>11365.600894277863</v>
      </c>
      <c r="R96" s="203">
        <f t="shared" si="79"/>
        <v>11420.063618060063</v>
      </c>
      <c r="S96" s="203">
        <f t="shared" si="79"/>
        <v>11929.915856187214</v>
      </c>
      <c r="T96" s="203">
        <f t="shared" si="79"/>
        <v>11960.79709984596</v>
      </c>
      <c r="U96" s="203">
        <f t="shared" si="79"/>
        <v>11946.631188577829</v>
      </c>
      <c r="V96" s="203">
        <f t="shared" si="79"/>
        <v>12249.314310676387</v>
      </c>
      <c r="W96" s="203">
        <f t="shared" si="79"/>
        <v>13316.108545848441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12300.330298671637</v>
      </c>
      <c r="C97" s="192">
        <f t="shared" si="80"/>
        <v>10576.526926684975</v>
      </c>
      <c r="D97" s="192">
        <f t="shared" si="80"/>
        <v>10571.115571126295</v>
      </c>
      <c r="E97" s="192">
        <f t="shared" si="80"/>
        <v>11400.27941764776</v>
      </c>
      <c r="F97" s="192">
        <f t="shared" si="80"/>
        <v>11664.115073486037</v>
      </c>
      <c r="G97" s="192">
        <f t="shared" si="80"/>
        <v>11390.882340532815</v>
      </c>
      <c r="H97" s="192">
        <f t="shared" si="80"/>
        <v>11041.265673751521</v>
      </c>
      <c r="I97" s="192">
        <f t="shared" si="80"/>
        <v>10541.309188889991</v>
      </c>
      <c r="J97" s="192">
        <f t="shared" si="80"/>
        <v>11371.496344437293</v>
      </c>
      <c r="K97" s="192">
        <f t="shared" si="80"/>
        <v>11130.309083072065</v>
      </c>
      <c r="L97" s="192">
        <f t="shared" si="80"/>
        <v>11232.545123894959</v>
      </c>
      <c r="M97" s="192">
        <f t="shared" si="80"/>
        <v>10811.777906000978</v>
      </c>
      <c r="N97" s="192">
        <f t="shared" si="80"/>
        <v>11106.977820337444</v>
      </c>
      <c r="O97" s="192">
        <f t="shared" si="80"/>
        <v>10511.263925836052</v>
      </c>
      <c r="P97" s="192">
        <f t="shared" si="80"/>
        <v>9997.8192089193071</v>
      </c>
      <c r="Q97" s="192">
        <f t="shared" si="80"/>
        <v>9952.2313142625026</v>
      </c>
      <c r="R97" s="192">
        <f t="shared" si="80"/>
        <v>9990.5087420826767</v>
      </c>
      <c r="S97" s="192">
        <f t="shared" si="80"/>
        <v>10461.199312145396</v>
      </c>
      <c r="T97" s="192">
        <f t="shared" si="80"/>
        <v>10486.010797266676</v>
      </c>
      <c r="U97" s="192">
        <f t="shared" si="80"/>
        <v>10457.962100727993</v>
      </c>
      <c r="V97" s="192">
        <f t="shared" si="80"/>
        <v>10708.745325376442</v>
      </c>
      <c r="W97" s="192">
        <f t="shared" si="80"/>
        <v>11733.085199382534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11021.802289918685</v>
      </c>
      <c r="C98" s="74">
        <f t="shared" si="81"/>
        <v>8791.9372946320182</v>
      </c>
      <c r="D98" s="74">
        <f t="shared" si="81"/>
        <v>8586.2488503641944</v>
      </c>
      <c r="E98" s="74">
        <f t="shared" si="81"/>
        <v>9136.4716008323867</v>
      </c>
      <c r="F98" s="74">
        <f t="shared" si="81"/>
        <v>10035.836750483968</v>
      </c>
      <c r="G98" s="74">
        <f t="shared" si="81"/>
        <v>8782.8541818556387</v>
      </c>
      <c r="H98" s="74">
        <f t="shared" si="81"/>
        <v>8832.0403323097926</v>
      </c>
      <c r="I98" s="74">
        <f t="shared" si="81"/>
        <v>7986.1067818551319</v>
      </c>
      <c r="J98" s="74">
        <f t="shared" si="81"/>
        <v>9492.6575923296077</v>
      </c>
      <c r="K98" s="74">
        <f t="shared" si="81"/>
        <v>9005.2577852279901</v>
      </c>
      <c r="L98" s="74">
        <f t="shared" si="81"/>
        <v>9275.912335848896</v>
      </c>
      <c r="M98" s="74">
        <f t="shared" si="81"/>
        <v>8840.748508929928</v>
      </c>
      <c r="N98" s="74">
        <f t="shared" si="81"/>
        <v>9104.8870132739685</v>
      </c>
      <c r="O98" s="74">
        <f t="shared" si="81"/>
        <v>8515.7667696168537</v>
      </c>
      <c r="P98" s="74">
        <f t="shared" si="81"/>
        <v>7986.2890242967587</v>
      </c>
      <c r="Q98" s="74">
        <f t="shared" si="81"/>
        <v>7830.9137130038689</v>
      </c>
      <c r="R98" s="74">
        <f t="shared" si="81"/>
        <v>7871.5520477961281</v>
      </c>
      <c r="S98" s="74">
        <f t="shared" si="81"/>
        <v>8164.958050431238</v>
      </c>
      <c r="T98" s="74">
        <f t="shared" si="81"/>
        <v>8221.6024131296017</v>
      </c>
      <c r="U98" s="74">
        <f t="shared" si="81"/>
        <v>8205.5768521501668</v>
      </c>
      <c r="V98" s="74">
        <f t="shared" si="81"/>
        <v>8494.2356755698984</v>
      </c>
      <c r="W98" s="74">
        <f t="shared" si="81"/>
        <v>9336.951995341753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6.480794133644924</v>
      </c>
      <c r="C99" s="74">
        <f t="shared" si="82"/>
        <v>8.0823257411124452</v>
      </c>
      <c r="D99" s="74">
        <f t="shared" si="82"/>
        <v>9.8797362867139</v>
      </c>
      <c r="E99" s="74">
        <f t="shared" si="82"/>
        <v>12.756428883141698</v>
      </c>
      <c r="F99" s="74">
        <f t="shared" si="82"/>
        <v>9.4212779401942797</v>
      </c>
      <c r="G99" s="74">
        <f t="shared" si="82"/>
        <v>10.792821245014288</v>
      </c>
      <c r="H99" s="74">
        <f t="shared" si="82"/>
        <v>14.38140881544806</v>
      </c>
      <c r="I99" s="74">
        <f t="shared" si="82"/>
        <v>30.787192001046474</v>
      </c>
      <c r="J99" s="74">
        <f t="shared" si="82"/>
        <v>18.932208789978858</v>
      </c>
      <c r="K99" s="74">
        <f t="shared" si="82"/>
        <v>16.9876721598065</v>
      </c>
      <c r="L99" s="74">
        <f t="shared" si="82"/>
        <v>27.900697482797927</v>
      </c>
      <c r="M99" s="74">
        <f t="shared" si="82"/>
        <v>19.364967809698815</v>
      </c>
      <c r="N99" s="74">
        <f t="shared" si="82"/>
        <v>45.034132453519433</v>
      </c>
      <c r="O99" s="74">
        <f t="shared" si="82"/>
        <v>22.378706591101988</v>
      </c>
      <c r="P99" s="74">
        <f t="shared" si="82"/>
        <v>19.61551745691866</v>
      </c>
      <c r="Q99" s="74">
        <f t="shared" si="82"/>
        <v>36.319631174910917</v>
      </c>
      <c r="R99" s="74">
        <f t="shared" si="82"/>
        <v>36.229853430950854</v>
      </c>
      <c r="S99" s="74">
        <f t="shared" si="82"/>
        <v>37.870955127765377</v>
      </c>
      <c r="T99" s="74">
        <f t="shared" si="82"/>
        <v>38.312047396129614</v>
      </c>
      <c r="U99" s="74">
        <f t="shared" si="82"/>
        <v>38.996359631160857</v>
      </c>
      <c r="V99" s="74">
        <f t="shared" si="82"/>
        <v>40.622005712557886</v>
      </c>
      <c r="W99" s="74">
        <f t="shared" si="82"/>
        <v>42.159214341531793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718.98173087779503</v>
      </c>
      <c r="C100" s="74">
        <f t="shared" si="83"/>
        <v>1191.0483519623529</v>
      </c>
      <c r="D100" s="74">
        <f t="shared" si="83"/>
        <v>1299.5902734488673</v>
      </c>
      <c r="E100" s="74">
        <f t="shared" si="83"/>
        <v>1449.0627996627231</v>
      </c>
      <c r="F100" s="74">
        <f t="shared" si="83"/>
        <v>1088.2249002146689</v>
      </c>
      <c r="G100" s="74">
        <f t="shared" si="83"/>
        <v>1493.4502430734851</v>
      </c>
      <c r="H100" s="74">
        <f t="shared" si="83"/>
        <v>1513.5234029474141</v>
      </c>
      <c r="I100" s="74">
        <f t="shared" si="83"/>
        <v>1640.6167299829224</v>
      </c>
      <c r="J100" s="74">
        <f t="shared" si="83"/>
        <v>1389.5525645619207</v>
      </c>
      <c r="K100" s="74">
        <f t="shared" si="83"/>
        <v>1475.389083069266</v>
      </c>
      <c r="L100" s="74">
        <f t="shared" si="83"/>
        <v>1412.9793021873268</v>
      </c>
      <c r="M100" s="74">
        <f t="shared" si="83"/>
        <v>1429.3641559401005</v>
      </c>
      <c r="N100" s="74">
        <f t="shared" si="83"/>
        <v>1474.170853630053</v>
      </c>
      <c r="O100" s="74">
        <f t="shared" si="83"/>
        <v>1481.4656494918563</v>
      </c>
      <c r="P100" s="74">
        <f t="shared" si="83"/>
        <v>1493.9860378115266</v>
      </c>
      <c r="Q100" s="74">
        <f t="shared" si="83"/>
        <v>1517.9151834202426</v>
      </c>
      <c r="R100" s="74">
        <f t="shared" si="83"/>
        <v>1506.0606119151435</v>
      </c>
      <c r="S100" s="74">
        <f t="shared" si="83"/>
        <v>1607.986378449117</v>
      </c>
      <c r="T100" s="74">
        <f t="shared" si="83"/>
        <v>1560.2836642872414</v>
      </c>
      <c r="U100" s="74">
        <f t="shared" si="83"/>
        <v>1526.717182069631</v>
      </c>
      <c r="V100" s="74">
        <f t="shared" si="83"/>
        <v>1541.3891284869712</v>
      </c>
      <c r="W100" s="74">
        <f t="shared" si="83"/>
        <v>1676.5090097653861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553.06548374151237</v>
      </c>
      <c r="C101" s="193">
        <f t="shared" si="84"/>
        <v>585.45895434949296</v>
      </c>
      <c r="D101" s="193">
        <f t="shared" si="84"/>
        <v>675.3967110265196</v>
      </c>
      <c r="E101" s="193">
        <f t="shared" si="84"/>
        <v>801.98858826950902</v>
      </c>
      <c r="F101" s="193">
        <f t="shared" si="84"/>
        <v>530.63214484720652</v>
      </c>
      <c r="G101" s="193">
        <f t="shared" si="84"/>
        <v>1103.7850943586757</v>
      </c>
      <c r="H101" s="193">
        <f t="shared" si="84"/>
        <v>681.3205296788683</v>
      </c>
      <c r="I101" s="193">
        <f t="shared" si="84"/>
        <v>883.79848505088978</v>
      </c>
      <c r="J101" s="193">
        <f t="shared" si="84"/>
        <v>470.35397875578565</v>
      </c>
      <c r="K101" s="193">
        <f t="shared" si="84"/>
        <v>632.67454261500325</v>
      </c>
      <c r="L101" s="193">
        <f t="shared" si="84"/>
        <v>515.75278837593794</v>
      </c>
      <c r="M101" s="193">
        <f t="shared" si="84"/>
        <v>522.30027332124905</v>
      </c>
      <c r="N101" s="193">
        <f t="shared" si="84"/>
        <v>482.88582097990371</v>
      </c>
      <c r="O101" s="193">
        <f t="shared" si="84"/>
        <v>491.65280013623965</v>
      </c>
      <c r="P101" s="193">
        <f t="shared" si="84"/>
        <v>497.92862935410147</v>
      </c>
      <c r="Q101" s="193">
        <f t="shared" si="84"/>
        <v>567.08278666347974</v>
      </c>
      <c r="R101" s="193">
        <f t="shared" si="84"/>
        <v>576.66622894045395</v>
      </c>
      <c r="S101" s="193">
        <f t="shared" si="84"/>
        <v>650.38392813727341</v>
      </c>
      <c r="T101" s="193">
        <f t="shared" si="84"/>
        <v>665.8126724537035</v>
      </c>
      <c r="U101" s="193">
        <f t="shared" si="84"/>
        <v>686.67170687703606</v>
      </c>
      <c r="V101" s="193">
        <f t="shared" si="84"/>
        <v>632.49851560701427</v>
      </c>
      <c r="W101" s="193">
        <f t="shared" si="84"/>
        <v>677.46497993386367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964.38230044650186</v>
      </c>
      <c r="C102" s="77">
        <f t="shared" si="85"/>
        <v>986.67558399200664</v>
      </c>
      <c r="D102" s="77">
        <f t="shared" si="85"/>
        <v>1011.2849018188753</v>
      </c>
      <c r="E102" s="77">
        <f t="shared" si="85"/>
        <v>1041.8152299827318</v>
      </c>
      <c r="F102" s="77">
        <f t="shared" si="85"/>
        <v>1085.9729563222957</v>
      </c>
      <c r="G102" s="77">
        <f t="shared" si="85"/>
        <v>1144.7091294210322</v>
      </c>
      <c r="H102" s="77">
        <f t="shared" si="85"/>
        <v>1187.8492346743374</v>
      </c>
      <c r="I102" s="77">
        <f t="shared" si="85"/>
        <v>1236.3695605656146</v>
      </c>
      <c r="J102" s="77">
        <f t="shared" si="85"/>
        <v>1271.5727852926518</v>
      </c>
      <c r="K102" s="77">
        <f t="shared" si="85"/>
        <v>1317.4551960693566</v>
      </c>
      <c r="L102" s="77">
        <f t="shared" si="85"/>
        <v>1366.9183120169992</v>
      </c>
      <c r="M102" s="77">
        <f t="shared" si="85"/>
        <v>1395.4959618601777</v>
      </c>
      <c r="N102" s="77">
        <f t="shared" si="85"/>
        <v>1409.7139977684676</v>
      </c>
      <c r="O102" s="77">
        <f t="shared" si="85"/>
        <v>1412.8194075843367</v>
      </c>
      <c r="P102" s="77">
        <f t="shared" si="85"/>
        <v>1408.5418764028448</v>
      </c>
      <c r="Q102" s="77">
        <f t="shared" si="85"/>
        <v>1413.3695800153598</v>
      </c>
      <c r="R102" s="77">
        <f t="shared" si="85"/>
        <v>1429.5548759773883</v>
      </c>
      <c r="S102" s="77">
        <f t="shared" si="85"/>
        <v>1468.7165440418182</v>
      </c>
      <c r="T102" s="77">
        <f t="shared" si="85"/>
        <v>1474.7863025792831</v>
      </c>
      <c r="U102" s="77">
        <f t="shared" si="85"/>
        <v>1488.6690878498346</v>
      </c>
      <c r="V102" s="77">
        <f t="shared" si="85"/>
        <v>1540.5689852999442</v>
      </c>
      <c r="W102" s="77">
        <f t="shared" si="85"/>
        <v>1583.0233464659073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6269.7263363181792</v>
      </c>
      <c r="C104" s="153">
        <f t="shared" si="86"/>
        <v>5594.3956635118293</v>
      </c>
      <c r="D104" s="153">
        <f t="shared" si="86"/>
        <v>5562.8505729112994</v>
      </c>
      <c r="E104" s="153">
        <f t="shared" si="86"/>
        <v>5976.5944376182024</v>
      </c>
      <c r="F104" s="153">
        <f t="shared" si="86"/>
        <v>6026.118949353744</v>
      </c>
      <c r="G104" s="153">
        <f t="shared" si="86"/>
        <v>6023.669599200286</v>
      </c>
      <c r="H104" s="153">
        <f t="shared" si="86"/>
        <v>5895.8693207767774</v>
      </c>
      <c r="I104" s="153">
        <f t="shared" si="86"/>
        <v>5740.0293171737221</v>
      </c>
      <c r="J104" s="153">
        <f t="shared" si="86"/>
        <v>6199.3390436606696</v>
      </c>
      <c r="K104" s="153">
        <f t="shared" si="86"/>
        <v>6211.1303163296416</v>
      </c>
      <c r="L104" s="153">
        <f t="shared" si="86"/>
        <v>6395.6977296020204</v>
      </c>
      <c r="M104" s="153">
        <f t="shared" si="86"/>
        <v>6287.9140000005018</v>
      </c>
      <c r="N104" s="153">
        <f t="shared" si="86"/>
        <v>6619.762441431777</v>
      </c>
      <c r="O104" s="153">
        <f t="shared" si="86"/>
        <v>6376.8834173194564</v>
      </c>
      <c r="P104" s="153">
        <f t="shared" si="86"/>
        <v>6098.4315681119197</v>
      </c>
      <c r="Q104" s="153">
        <f t="shared" si="86"/>
        <v>6182.7951999790075</v>
      </c>
      <c r="R104" s="153">
        <f t="shared" ref="R104:V104" si="87">SUM(R105:R108)</f>
        <v>6296.5128531291703</v>
      </c>
      <c r="S104" s="153">
        <f t="shared" si="87"/>
        <v>6707.1280702907397</v>
      </c>
      <c r="T104" s="153">
        <f t="shared" si="87"/>
        <v>6851.9940747558676</v>
      </c>
      <c r="U104" s="153">
        <f t="shared" si="87"/>
        <v>6942.4215296654502</v>
      </c>
      <c r="V104" s="153">
        <f t="shared" si="87"/>
        <v>7244.1953600804918</v>
      </c>
      <c r="W104" s="153">
        <f t="shared" ref="W104" si="88">SUM(W105:W108)</f>
        <v>8055.756831113049</v>
      </c>
      <c r="DA104" s="217" t="s">
        <v>277</v>
      </c>
    </row>
    <row r="105" spans="1:105" ht="12" customHeight="1" x14ac:dyDescent="0.25">
      <c r="A105" s="97" t="s">
        <v>57</v>
      </c>
      <c r="B105" s="74">
        <v>5548.8299761529242</v>
      </c>
      <c r="C105" s="74">
        <v>4577.2202776602899</v>
      </c>
      <c r="D105" s="74">
        <v>4438.8918839419684</v>
      </c>
      <c r="E105" s="74">
        <v>4693.5033801078034</v>
      </c>
      <c r="F105" s="74">
        <v>5110.8130401647131</v>
      </c>
      <c r="G105" s="74">
        <v>4542.4459982059207</v>
      </c>
      <c r="H105" s="74">
        <v>4626.0797190595094</v>
      </c>
      <c r="I105" s="74">
        <v>4233.9227399759566</v>
      </c>
      <c r="J105" s="74">
        <v>5093.2720988104384</v>
      </c>
      <c r="K105" s="74">
        <v>4951.4756355562558</v>
      </c>
      <c r="L105" s="74">
        <v>5197.9599998298627</v>
      </c>
      <c r="M105" s="74">
        <v>5080.2391319011012</v>
      </c>
      <c r="N105" s="74">
        <v>5325.7100236753331</v>
      </c>
      <c r="O105" s="74">
        <v>5111.6335156020677</v>
      </c>
      <c r="P105" s="74">
        <v>4817.0703563152374</v>
      </c>
      <c r="Q105" s="74">
        <v>4780.5396523881736</v>
      </c>
      <c r="R105" s="74">
        <v>4874.2584960407457</v>
      </c>
      <c r="S105" s="74">
        <v>5142.616906279065</v>
      </c>
      <c r="T105" s="74">
        <v>5277.1007039989527</v>
      </c>
      <c r="U105" s="74">
        <v>5346.8139275863905</v>
      </c>
      <c r="V105" s="74">
        <v>5636.3393676069127</v>
      </c>
      <c r="W105" s="74">
        <v>6291.7066394703324</v>
      </c>
      <c r="DA105" s="90" t="s">
        <v>278</v>
      </c>
    </row>
    <row r="106" spans="1:105" ht="12" customHeight="1" x14ac:dyDescent="0.25">
      <c r="A106" s="97" t="s">
        <v>56</v>
      </c>
      <c r="B106" s="74">
        <v>10.536448670428367</v>
      </c>
      <c r="C106" s="74">
        <v>14.407470441004607</v>
      </c>
      <c r="D106" s="74">
        <v>18.933218249140143</v>
      </c>
      <c r="E106" s="74">
        <v>25.724883933610013</v>
      </c>
      <c r="F106" s="74">
        <v>19.622756122509873</v>
      </c>
      <c r="G106" s="74">
        <v>23.301693790968383</v>
      </c>
      <c r="H106" s="74">
        <v>32.114397950736482</v>
      </c>
      <c r="I106" s="74">
        <v>70.626220792705482</v>
      </c>
      <c r="J106" s="74">
        <v>44.361427221358603</v>
      </c>
      <c r="K106" s="74">
        <v>41.07472439297382</v>
      </c>
      <c r="L106" s="74">
        <v>69.774331101450485</v>
      </c>
      <c r="M106" s="74">
        <v>49.717920340577585</v>
      </c>
      <c r="N106" s="74">
        <v>118.66727575552888</v>
      </c>
      <c r="O106" s="74">
        <v>60.536485417964762</v>
      </c>
      <c r="P106" s="74">
        <v>55.007826075608193</v>
      </c>
      <c r="Q106" s="74">
        <v>105.98097538023367</v>
      </c>
      <c r="R106" s="74">
        <v>109.10122239655433</v>
      </c>
      <c r="S106" s="74">
        <v>117.87628830553503</v>
      </c>
      <c r="T106" s="74">
        <v>122.73998239448598</v>
      </c>
      <c r="U106" s="74">
        <v>127.52806595255947</v>
      </c>
      <c r="V106" s="74">
        <v>135.10814137324761</v>
      </c>
      <c r="W106" s="74">
        <v>142.26355068308777</v>
      </c>
      <c r="DA106" s="90" t="s">
        <v>279</v>
      </c>
    </row>
    <row r="107" spans="1:105" ht="12" customHeight="1" x14ac:dyDescent="0.25">
      <c r="A107" s="97" t="s">
        <v>55</v>
      </c>
      <c r="B107" s="74">
        <v>394.71155006638014</v>
      </c>
      <c r="C107" s="74">
        <v>667.4817974605844</v>
      </c>
      <c r="D107" s="74">
        <v>718.33919863233859</v>
      </c>
      <c r="E107" s="74">
        <v>795.89161696543874</v>
      </c>
      <c r="F107" s="74">
        <v>590.2604344693591</v>
      </c>
      <c r="G107" s="74">
        <v>822.28606882195299</v>
      </c>
      <c r="H107" s="74">
        <v>841.01416846570874</v>
      </c>
      <c r="I107" s="74">
        <v>923.41300622214771</v>
      </c>
      <c r="J107" s="74">
        <v>789.29084809189851</v>
      </c>
      <c r="K107" s="74">
        <v>852.25893231414341</v>
      </c>
      <c r="L107" s="74">
        <v>828.88926812170268</v>
      </c>
      <c r="M107" s="74">
        <v>854.68914710667218</v>
      </c>
      <c r="N107" s="74">
        <v>894.29133962350011</v>
      </c>
      <c r="O107" s="74">
        <v>919.8515841666574</v>
      </c>
      <c r="P107" s="74">
        <v>937.38774426323903</v>
      </c>
      <c r="Q107" s="74">
        <v>966.46490461830001</v>
      </c>
      <c r="R107" s="74">
        <v>977.58438443748287</v>
      </c>
      <c r="S107" s="74">
        <v>1067.4197786029315</v>
      </c>
      <c r="T107" s="74">
        <v>1062.9556428562012</v>
      </c>
      <c r="U107" s="74">
        <v>1065.290558087162</v>
      </c>
      <c r="V107" s="74">
        <v>1100.1447980068294</v>
      </c>
      <c r="W107" s="74">
        <v>1220.8058976955974</v>
      </c>
      <c r="DA107" s="90" t="s">
        <v>280</v>
      </c>
    </row>
    <row r="108" spans="1:105" ht="12" customHeight="1" x14ac:dyDescent="0.25">
      <c r="A108" s="109" t="s">
        <v>54</v>
      </c>
      <c r="B108" s="77">
        <v>315.64836142844661</v>
      </c>
      <c r="C108" s="77">
        <v>335.2861179499493</v>
      </c>
      <c r="D108" s="77">
        <v>386.68627208785261</v>
      </c>
      <c r="E108" s="77">
        <v>461.47455661135086</v>
      </c>
      <c r="F108" s="77">
        <v>305.42271859716192</v>
      </c>
      <c r="G108" s="77">
        <v>635.63583838144427</v>
      </c>
      <c r="H108" s="77">
        <v>396.66103530082216</v>
      </c>
      <c r="I108" s="77">
        <v>512.06735018291204</v>
      </c>
      <c r="J108" s="77">
        <v>272.41466953697346</v>
      </c>
      <c r="K108" s="77">
        <v>366.32102406626802</v>
      </c>
      <c r="L108" s="77">
        <v>299.07413054900474</v>
      </c>
      <c r="M108" s="77">
        <v>303.26780065215064</v>
      </c>
      <c r="N108" s="77">
        <v>281.09380237741522</v>
      </c>
      <c r="O108" s="77">
        <v>284.86183213276604</v>
      </c>
      <c r="P108" s="77">
        <v>288.96564145783498</v>
      </c>
      <c r="Q108" s="77">
        <v>329.80966759229955</v>
      </c>
      <c r="R108" s="77">
        <v>335.56875025438706</v>
      </c>
      <c r="S108" s="77">
        <v>379.21509710320811</v>
      </c>
      <c r="T108" s="77">
        <v>389.19774550622782</v>
      </c>
      <c r="U108" s="77">
        <v>402.78897803933836</v>
      </c>
      <c r="V108" s="77">
        <v>372.60305309350247</v>
      </c>
      <c r="W108" s="77">
        <v>400.98074326403167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912.22314284739173</v>
      </c>
      <c r="C110" s="203">
        <f t="shared" si="89"/>
        <v>805.26836851013672</v>
      </c>
      <c r="D110" s="203">
        <f t="shared" si="89"/>
        <v>912.96246469439041</v>
      </c>
      <c r="E110" s="203">
        <f t="shared" si="89"/>
        <v>1005.0361608912872</v>
      </c>
      <c r="F110" s="203">
        <f t="shared" si="89"/>
        <v>1041.4354970471088</v>
      </c>
      <c r="G110" s="203">
        <f t="shared" si="89"/>
        <v>1013.0142053482697</v>
      </c>
      <c r="H110" s="203">
        <f t="shared" si="89"/>
        <v>991.42260954726601</v>
      </c>
      <c r="I110" s="203">
        <f t="shared" si="89"/>
        <v>911.35136237392203</v>
      </c>
      <c r="J110" s="203">
        <f t="shared" si="89"/>
        <v>852.31777236689277</v>
      </c>
      <c r="K110" s="203">
        <f t="shared" si="89"/>
        <v>801.19098677947261</v>
      </c>
      <c r="L110" s="203">
        <f t="shared" si="89"/>
        <v>788.29549244121597</v>
      </c>
      <c r="M110" s="203">
        <f t="shared" si="89"/>
        <v>834.03776976000074</v>
      </c>
      <c r="N110" s="203">
        <f t="shared" si="89"/>
        <v>892.07947613279896</v>
      </c>
      <c r="O110" s="203">
        <f t="shared" si="89"/>
        <v>854.36637670369498</v>
      </c>
      <c r="P110" s="203">
        <f t="shared" si="89"/>
        <v>797.19753828021453</v>
      </c>
      <c r="Q110" s="203">
        <f t="shared" si="89"/>
        <v>838.28719489432717</v>
      </c>
      <c r="R110" s="203">
        <f t="shared" ref="R110:V110" si="90">R78*1000000/R$6</f>
        <v>835.03486062312106</v>
      </c>
      <c r="S110" s="203">
        <f t="shared" si="90"/>
        <v>895.54408793718187</v>
      </c>
      <c r="T110" s="203">
        <f t="shared" si="90"/>
        <v>917.82742381419587</v>
      </c>
      <c r="U110" s="203">
        <f t="shared" si="90"/>
        <v>929.70694058421645</v>
      </c>
      <c r="V110" s="203">
        <f t="shared" si="90"/>
        <v>975.42518953021226</v>
      </c>
      <c r="W110" s="203">
        <f t="shared" ref="W110" si="91">W78*1000000/W$6</f>
        <v>1121.4234661820865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912.22314284739173</v>
      </c>
      <c r="C111" s="192">
        <f t="shared" si="92"/>
        <v>805.26836851013672</v>
      </c>
      <c r="D111" s="192">
        <f t="shared" si="92"/>
        <v>912.96246469439041</v>
      </c>
      <c r="E111" s="192">
        <f t="shared" si="92"/>
        <v>1005.0361608912872</v>
      </c>
      <c r="F111" s="192">
        <f t="shared" si="92"/>
        <v>1041.4354970471088</v>
      </c>
      <c r="G111" s="192">
        <f t="shared" si="92"/>
        <v>1013.0142053482697</v>
      </c>
      <c r="H111" s="192">
        <f t="shared" si="92"/>
        <v>991.42260954726601</v>
      </c>
      <c r="I111" s="192">
        <f t="shared" si="92"/>
        <v>911.35136237392203</v>
      </c>
      <c r="J111" s="192">
        <f t="shared" si="92"/>
        <v>852.31777236689277</v>
      </c>
      <c r="K111" s="192">
        <f t="shared" si="92"/>
        <v>801.19098677947261</v>
      </c>
      <c r="L111" s="192">
        <f t="shared" si="92"/>
        <v>788.29549244121597</v>
      </c>
      <c r="M111" s="192">
        <f t="shared" si="92"/>
        <v>834.03776976000074</v>
      </c>
      <c r="N111" s="192">
        <f t="shared" si="92"/>
        <v>892.07947613279896</v>
      </c>
      <c r="O111" s="192">
        <f t="shared" si="92"/>
        <v>854.36637670369498</v>
      </c>
      <c r="P111" s="192">
        <f t="shared" si="92"/>
        <v>797.19753828021453</v>
      </c>
      <c r="Q111" s="192">
        <f t="shared" si="92"/>
        <v>838.28719489432717</v>
      </c>
      <c r="R111" s="192">
        <f t="shared" ref="R111:V111" si="93">R79*1000000/R$6</f>
        <v>835.03486062312106</v>
      </c>
      <c r="S111" s="192">
        <f t="shared" si="93"/>
        <v>895.54408793718187</v>
      </c>
      <c r="T111" s="192">
        <f t="shared" si="93"/>
        <v>917.82742381419587</v>
      </c>
      <c r="U111" s="192">
        <f t="shared" si="93"/>
        <v>929.70694058421645</v>
      </c>
      <c r="V111" s="192">
        <f t="shared" si="93"/>
        <v>975.42518953021226</v>
      </c>
      <c r="W111" s="192">
        <f t="shared" ref="W111" si="94">W79*1000000/W$6</f>
        <v>1121.4234661820865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738.46411091480502</v>
      </c>
      <c r="C112" s="74">
        <f t="shared" si="95"/>
        <v>591.15595273798783</v>
      </c>
      <c r="D112" s="74">
        <f t="shared" si="95"/>
        <v>654.68929302876074</v>
      </c>
      <c r="E112" s="74">
        <f t="shared" si="95"/>
        <v>706.75782229234471</v>
      </c>
      <c r="F112" s="74">
        <f t="shared" si="95"/>
        <v>838.50372183086256</v>
      </c>
      <c r="G112" s="74">
        <f t="shared" si="95"/>
        <v>652.91552926983525</v>
      </c>
      <c r="H112" s="74">
        <f t="shared" si="95"/>
        <v>727.7636425741407</v>
      </c>
      <c r="I112" s="74">
        <f t="shared" si="95"/>
        <v>598.52715125029692</v>
      </c>
      <c r="J112" s="74">
        <f t="shared" si="95"/>
        <v>659.2149465436828</v>
      </c>
      <c r="K112" s="74">
        <f t="shared" si="95"/>
        <v>562.85073045105491</v>
      </c>
      <c r="L112" s="74">
        <f t="shared" si="95"/>
        <v>583.86961473442489</v>
      </c>
      <c r="M112" s="74">
        <f t="shared" si="95"/>
        <v>617.37619463226781</v>
      </c>
      <c r="N112" s="74">
        <f t="shared" si="95"/>
        <v>677.40434321307259</v>
      </c>
      <c r="O112" s="74">
        <f t="shared" si="95"/>
        <v>633.89458452510291</v>
      </c>
      <c r="P112" s="74">
        <f t="shared" si="95"/>
        <v>578.87686903912027</v>
      </c>
      <c r="Q112" s="74">
        <f t="shared" si="95"/>
        <v>596.12620088821473</v>
      </c>
      <c r="R112" s="74">
        <f t="shared" ref="R112:V112" si="96">R80*1000000/R$6</f>
        <v>592.14310574303829</v>
      </c>
      <c r="S112" s="74">
        <f t="shared" si="96"/>
        <v>625.72604357492094</v>
      </c>
      <c r="T112" s="74">
        <f t="shared" si="96"/>
        <v>645.77824515587497</v>
      </c>
      <c r="U112" s="74">
        <f t="shared" si="96"/>
        <v>654.47034395051207</v>
      </c>
      <c r="V112" s="74">
        <f t="shared" si="96"/>
        <v>708.00721710570895</v>
      </c>
      <c r="W112" s="74">
        <f t="shared" ref="W112" si="97">W80*1000000/W$6</f>
        <v>825.68179786246048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61.241032018614597</v>
      </c>
      <c r="C114" s="74">
        <f t="shared" si="101"/>
        <v>94.411067733367702</v>
      </c>
      <c r="D114" s="74">
        <f t="shared" si="101"/>
        <v>120.57121999565493</v>
      </c>
      <c r="E114" s="74">
        <f t="shared" si="101"/>
        <v>137.19758453664693</v>
      </c>
      <c r="F114" s="74">
        <f t="shared" si="101"/>
        <v>98.004442375381998</v>
      </c>
      <c r="G114" s="74">
        <f t="shared" si="101"/>
        <v>140.04028480073603</v>
      </c>
      <c r="H114" s="74">
        <f t="shared" si="101"/>
        <v>135.93845622254395</v>
      </c>
      <c r="I114" s="74">
        <f t="shared" si="101"/>
        <v>138.75970152820997</v>
      </c>
      <c r="J114" s="74">
        <f t="shared" si="101"/>
        <v>106.31536094553179</v>
      </c>
      <c r="K114" s="74">
        <f t="shared" si="101"/>
        <v>116.6721750131438</v>
      </c>
      <c r="L114" s="74">
        <f t="shared" si="101"/>
        <v>109.01881725055816</v>
      </c>
      <c r="M114" s="74">
        <f t="shared" si="101"/>
        <v>118.94669586208722</v>
      </c>
      <c r="N114" s="74">
        <f t="shared" si="101"/>
        <v>126.668765974987</v>
      </c>
      <c r="O114" s="74">
        <f t="shared" si="101"/>
        <v>128.71365198888228</v>
      </c>
      <c r="P114" s="74">
        <f t="shared" si="101"/>
        <v>126.03969349712473</v>
      </c>
      <c r="Q114" s="74">
        <f t="shared" si="101"/>
        <v>134.97024517763157</v>
      </c>
      <c r="R114" s="74">
        <f t="shared" ref="R114:V114" si="102">R82*1000000/R$6</f>
        <v>134.03919393745483</v>
      </c>
      <c r="S114" s="74">
        <f t="shared" si="102"/>
        <v>145.70997768685697</v>
      </c>
      <c r="T114" s="74">
        <f t="shared" si="102"/>
        <v>144.39128285878351</v>
      </c>
      <c r="U114" s="74">
        <f t="shared" si="102"/>
        <v>143.04415939617681</v>
      </c>
      <c r="V114" s="74">
        <f t="shared" si="102"/>
        <v>147.30214484008741</v>
      </c>
      <c r="W114" s="74">
        <f t="shared" ref="W114" si="103">W82*1000000/W$6</f>
        <v>167.22844501244566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112.51799991397226</v>
      </c>
      <c r="C115" s="193">
        <f t="shared" si="104"/>
        <v>119.70134803878126</v>
      </c>
      <c r="D115" s="193">
        <f t="shared" si="104"/>
        <v>137.70195166997479</v>
      </c>
      <c r="E115" s="193">
        <f t="shared" si="104"/>
        <v>161.0807540622956</v>
      </c>
      <c r="F115" s="193">
        <f t="shared" si="104"/>
        <v>104.92733284086435</v>
      </c>
      <c r="G115" s="193">
        <f t="shared" si="104"/>
        <v>220.05839127769832</v>
      </c>
      <c r="H115" s="193">
        <f t="shared" si="104"/>
        <v>127.72051075058133</v>
      </c>
      <c r="I115" s="193">
        <f t="shared" si="104"/>
        <v>174.06450959541507</v>
      </c>
      <c r="J115" s="193">
        <f t="shared" si="104"/>
        <v>86.78746487767819</v>
      </c>
      <c r="K115" s="193">
        <f t="shared" si="104"/>
        <v>121.66808131527395</v>
      </c>
      <c r="L115" s="193">
        <f t="shared" si="104"/>
        <v>95.407060456232912</v>
      </c>
      <c r="M115" s="193">
        <f t="shared" si="104"/>
        <v>97.714879265645692</v>
      </c>
      <c r="N115" s="193">
        <f t="shared" si="104"/>
        <v>88.00636694473944</v>
      </c>
      <c r="O115" s="193">
        <f t="shared" si="104"/>
        <v>91.758140189709849</v>
      </c>
      <c r="P115" s="193">
        <f t="shared" si="104"/>
        <v>92.28097574396962</v>
      </c>
      <c r="Q115" s="193">
        <f t="shared" si="104"/>
        <v>107.19074882848085</v>
      </c>
      <c r="R115" s="193">
        <f t="shared" ref="R115:V115" si="105">R83*1000000/R$6</f>
        <v>108.85256094262795</v>
      </c>
      <c r="S115" s="193">
        <f t="shared" si="105"/>
        <v>124.10806667540393</v>
      </c>
      <c r="T115" s="193">
        <f t="shared" si="105"/>
        <v>127.6578957995375</v>
      </c>
      <c r="U115" s="193">
        <f t="shared" si="105"/>
        <v>132.19243723752743</v>
      </c>
      <c r="V115" s="193">
        <f t="shared" si="105"/>
        <v>120.11582758441601</v>
      </c>
      <c r="W115" s="193">
        <f t="shared" ref="W115" si="106">W83*1000000/W$6</f>
        <v>128.51322330718017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0.50972016068505677</v>
      </c>
      <c r="C118" s="206">
        <f t="shared" si="110"/>
        <v>0.52894449210893213</v>
      </c>
      <c r="D118" s="206">
        <f t="shared" si="110"/>
        <v>0.52623117545943243</v>
      </c>
      <c r="E118" s="206">
        <f t="shared" si="110"/>
        <v>0.52424982043566115</v>
      </c>
      <c r="F118" s="206">
        <f t="shared" si="110"/>
        <v>0.51663747411510463</v>
      </c>
      <c r="G118" s="206">
        <f t="shared" si="110"/>
        <v>0.52881501354516891</v>
      </c>
      <c r="H118" s="206">
        <f t="shared" si="110"/>
        <v>0.5339849157685852</v>
      </c>
      <c r="I118" s="206">
        <f t="shared" si="110"/>
        <v>0.54452717535535566</v>
      </c>
      <c r="J118" s="206">
        <f t="shared" si="110"/>
        <v>0.54516475720394186</v>
      </c>
      <c r="K118" s="206">
        <f t="shared" si="110"/>
        <v>0.55803754145300999</v>
      </c>
      <c r="L118" s="206">
        <f t="shared" si="110"/>
        <v>0.56938989864340472</v>
      </c>
      <c r="M118" s="206">
        <f t="shared" si="110"/>
        <v>0.58158001900043221</v>
      </c>
      <c r="N118" s="206">
        <f t="shared" si="110"/>
        <v>0.59600032956855764</v>
      </c>
      <c r="O118" s="206">
        <f t="shared" si="110"/>
        <v>0.60667142051732348</v>
      </c>
      <c r="P118" s="206">
        <f t="shared" si="110"/>
        <v>0.60997617987244201</v>
      </c>
      <c r="Q118" s="206">
        <f t="shared" si="110"/>
        <v>0.62124713591799952</v>
      </c>
      <c r="R118" s="206">
        <f t="shared" ref="R118:V118" si="111">IF(R104=0,"",R104/R97)</f>
        <v>0.63024947134139275</v>
      </c>
      <c r="S118" s="206">
        <f t="shared" si="111"/>
        <v>0.64114332115857886</v>
      </c>
      <c r="T118" s="206">
        <f t="shared" si="111"/>
        <v>0.65344144758480838</v>
      </c>
      <c r="U118" s="206">
        <f t="shared" si="111"/>
        <v>0.66384076197619601</v>
      </c>
      <c r="V118" s="206">
        <f t="shared" si="111"/>
        <v>0.6764747073510069</v>
      </c>
      <c r="W118" s="206">
        <f t="shared" ref="W118" si="112">IF(W104=0,"",W104/W97)</f>
        <v>0.68658470421206785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0.50344125490513236</v>
      </c>
      <c r="C119" s="199">
        <f t="shared" si="113"/>
        <v>0.52061566458793396</v>
      </c>
      <c r="D119" s="199">
        <f t="shared" si="113"/>
        <v>0.51697684999587312</v>
      </c>
      <c r="E119" s="199">
        <f t="shared" si="113"/>
        <v>0.5137107173495945</v>
      </c>
      <c r="F119" s="199">
        <f t="shared" si="113"/>
        <v>0.50925629493905922</v>
      </c>
      <c r="G119" s="199">
        <f t="shared" si="113"/>
        <v>0.51719474149873612</v>
      </c>
      <c r="H119" s="199">
        <f t="shared" si="113"/>
        <v>0.52378380815768733</v>
      </c>
      <c r="I119" s="199">
        <f t="shared" si="113"/>
        <v>0.53016104788326379</v>
      </c>
      <c r="J119" s="199">
        <f t="shared" si="113"/>
        <v>0.53654859550880429</v>
      </c>
      <c r="K119" s="199">
        <f t="shared" si="113"/>
        <v>0.54984274227868724</v>
      </c>
      <c r="L119" s="199">
        <f t="shared" si="113"/>
        <v>0.56037183315555394</v>
      </c>
      <c r="M119" s="199">
        <f t="shared" si="113"/>
        <v>0.57463902821911694</v>
      </c>
      <c r="N119" s="199">
        <f t="shared" si="113"/>
        <v>0.58492873287839897</v>
      </c>
      <c r="O119" s="199">
        <f t="shared" si="113"/>
        <v>0.60025522702661493</v>
      </c>
      <c r="P119" s="199">
        <f t="shared" si="113"/>
        <v>0.60316754648626181</v>
      </c>
      <c r="Q119" s="199">
        <f t="shared" si="113"/>
        <v>0.61047022449624222</v>
      </c>
      <c r="R119" s="199">
        <f t="shared" ref="R119:V119" si="114">IF(R105=0,"",R105/R98)</f>
        <v>0.6192245781320137</v>
      </c>
      <c r="S119" s="199">
        <f t="shared" si="114"/>
        <v>0.62983996666185615</v>
      </c>
      <c r="T119" s="199">
        <f t="shared" si="114"/>
        <v>0.64185792973540212</v>
      </c>
      <c r="U119" s="199">
        <f t="shared" si="114"/>
        <v>0.6516073182819957</v>
      </c>
      <c r="V119" s="199">
        <f t="shared" si="114"/>
        <v>0.66354873856602259</v>
      </c>
      <c r="W119" s="199">
        <f t="shared" ref="W119" si="115">IF(W105=0,"",W105/W98)</f>
        <v>0.67385016465858372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1.6257959214795277</v>
      </c>
      <c r="C120" s="200">
        <f t="shared" si="116"/>
        <v>1.7825896780821375</v>
      </c>
      <c r="D120" s="200">
        <f t="shared" si="116"/>
        <v>1.9163687875557176</v>
      </c>
      <c r="E120" s="200">
        <f t="shared" si="116"/>
        <v>2.0166211225154731</v>
      </c>
      <c r="F120" s="200">
        <f t="shared" si="116"/>
        <v>2.0828125703406672</v>
      </c>
      <c r="G120" s="200">
        <f t="shared" si="116"/>
        <v>2.1589993257539155</v>
      </c>
      <c r="H120" s="200">
        <f t="shared" si="116"/>
        <v>2.2330495129406378</v>
      </c>
      <c r="I120" s="200">
        <f t="shared" si="116"/>
        <v>2.2940130684963038</v>
      </c>
      <c r="J120" s="200">
        <f t="shared" si="116"/>
        <v>2.3431723003625371</v>
      </c>
      <c r="K120" s="200">
        <f t="shared" si="116"/>
        <v>2.4179136497676375</v>
      </c>
      <c r="L120" s="200">
        <f t="shared" si="116"/>
        <v>2.5008095637920733</v>
      </c>
      <c r="M120" s="200">
        <f t="shared" si="116"/>
        <v>2.5674155944466222</v>
      </c>
      <c r="N120" s="200">
        <f t="shared" si="116"/>
        <v>2.6350518882096283</v>
      </c>
      <c r="O120" s="200">
        <f t="shared" si="116"/>
        <v>2.705093128216566</v>
      </c>
      <c r="P120" s="200">
        <f t="shared" si="116"/>
        <v>2.8043015534217366</v>
      </c>
      <c r="Q120" s="200">
        <f t="shared" si="116"/>
        <v>2.9180080290419861</v>
      </c>
      <c r="R120" s="200">
        <f t="shared" ref="R120:V120" si="117">IF(R106=0,"",R106/R99)</f>
        <v>3.0113625108775652</v>
      </c>
      <c r="S120" s="200">
        <f t="shared" si="117"/>
        <v>3.1125776444733271</v>
      </c>
      <c r="T120" s="200">
        <f t="shared" si="117"/>
        <v>3.2036915470846252</v>
      </c>
      <c r="U120" s="200">
        <f t="shared" si="117"/>
        <v>3.2702556638301052</v>
      </c>
      <c r="V120" s="200">
        <f t="shared" si="117"/>
        <v>3.3259840080097343</v>
      </c>
      <c r="W120" s="200">
        <f t="shared" ref="W120" si="118">IF(W106=0,"",W106/W99)</f>
        <v>3.3744355274415399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0.54898689787914667</v>
      </c>
      <c r="C121" s="200">
        <f t="shared" si="119"/>
        <v>0.56041536547265414</v>
      </c>
      <c r="D121" s="200">
        <f t="shared" si="119"/>
        <v>0.55274282464888103</v>
      </c>
      <c r="E121" s="200">
        <f t="shared" si="119"/>
        <v>0.54924577261295138</v>
      </c>
      <c r="F121" s="200">
        <f t="shared" si="119"/>
        <v>0.54240666093279177</v>
      </c>
      <c r="G121" s="200">
        <f t="shared" si="119"/>
        <v>0.55059488766743769</v>
      </c>
      <c r="H121" s="200">
        <f t="shared" si="119"/>
        <v>0.55566644481871219</v>
      </c>
      <c r="I121" s="200">
        <f t="shared" si="119"/>
        <v>0.56284505049010425</v>
      </c>
      <c r="J121" s="200">
        <f t="shared" si="119"/>
        <v>0.56801798522874547</v>
      </c>
      <c r="K121" s="200">
        <f t="shared" si="119"/>
        <v>0.57765029041775273</v>
      </c>
      <c r="L121" s="200">
        <f t="shared" si="119"/>
        <v>0.58662520168452692</v>
      </c>
      <c r="M121" s="200">
        <f t="shared" si="119"/>
        <v>0.59795059471359036</v>
      </c>
      <c r="N121" s="200">
        <f t="shared" si="119"/>
        <v>0.60664022587433741</v>
      </c>
      <c r="O121" s="200">
        <f t="shared" si="119"/>
        <v>0.62090645468706418</v>
      </c>
      <c r="P121" s="200">
        <f t="shared" si="119"/>
        <v>0.62744076620446632</v>
      </c>
      <c r="Q121" s="200">
        <f t="shared" si="119"/>
        <v>0.63670547285824819</v>
      </c>
      <c r="R121" s="200">
        <f t="shared" ref="R121:V121" si="120">IF(R107=0,"",R107/R100)</f>
        <v>0.64910029297848959</v>
      </c>
      <c r="S121" s="200">
        <f t="shared" si="120"/>
        <v>0.66382389360315641</v>
      </c>
      <c r="T121" s="200">
        <f t="shared" si="120"/>
        <v>0.68125794506845239</v>
      </c>
      <c r="U121" s="200">
        <f t="shared" si="120"/>
        <v>0.69776548701904628</v>
      </c>
      <c r="V121" s="200">
        <f t="shared" si="120"/>
        <v>0.71373592668759278</v>
      </c>
      <c r="W121" s="200">
        <f t="shared" ref="W121" si="121">IF(W107=0,"",W107/W100)</f>
        <v>0.72818332056947277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0.57072511430847483</v>
      </c>
      <c r="C122" s="201">
        <f t="shared" si="122"/>
        <v>0.57268936696422679</v>
      </c>
      <c r="D122" s="201">
        <f t="shared" si="122"/>
        <v>0.57253206267489398</v>
      </c>
      <c r="E122" s="201">
        <f t="shared" si="122"/>
        <v>0.57541287165581456</v>
      </c>
      <c r="F122" s="201">
        <f t="shared" si="122"/>
        <v>0.57558276776674966</v>
      </c>
      <c r="G122" s="201">
        <f t="shared" si="122"/>
        <v>0.57586919920382074</v>
      </c>
      <c r="H122" s="201">
        <f t="shared" si="122"/>
        <v>0.58219445623895005</v>
      </c>
      <c r="I122" s="201">
        <f t="shared" si="122"/>
        <v>0.57939378585088519</v>
      </c>
      <c r="J122" s="201">
        <f t="shared" si="122"/>
        <v>0.57916948052099915</v>
      </c>
      <c r="K122" s="201">
        <f t="shared" si="122"/>
        <v>0.5790038944070216</v>
      </c>
      <c r="L122" s="201">
        <f t="shared" si="122"/>
        <v>0.57987884368160947</v>
      </c>
      <c r="M122" s="201">
        <f t="shared" si="122"/>
        <v>0.58063879370329374</v>
      </c>
      <c r="N122" s="201">
        <f t="shared" si="122"/>
        <v>0.58211235485647761</v>
      </c>
      <c r="O122" s="201">
        <f t="shared" si="122"/>
        <v>0.57939633833841542</v>
      </c>
      <c r="P122" s="201">
        <f t="shared" si="122"/>
        <v>0.58033546259967572</v>
      </c>
      <c r="Q122" s="201">
        <f t="shared" si="122"/>
        <v>0.58158998183102384</v>
      </c>
      <c r="R122" s="201">
        <f t="shared" ref="R122:V122" si="123">IF(R108=0,"",R108/R101)</f>
        <v>0.58191156931618682</v>
      </c>
      <c r="S122" s="201">
        <f t="shared" si="123"/>
        <v>0.58306345021362371</v>
      </c>
      <c r="T122" s="201">
        <f t="shared" si="123"/>
        <v>0.58454541586288333</v>
      </c>
      <c r="U122" s="201">
        <f t="shared" si="123"/>
        <v>0.58658158477391109</v>
      </c>
      <c r="V122" s="201">
        <f t="shared" si="123"/>
        <v>0.58909711864843206</v>
      </c>
      <c r="W122" s="201">
        <f t="shared" ref="W122" si="124">IF(W108=0,"",W108/W101)</f>
        <v>0.59188409016090648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348.24714113488403</v>
      </c>
      <c r="C126" s="203">
        <f t="shared" si="125"/>
        <v>302.79869336347576</v>
      </c>
      <c r="D126" s="203">
        <f t="shared" si="125"/>
        <v>301.8676419415462</v>
      </c>
      <c r="E126" s="203">
        <f t="shared" si="125"/>
        <v>322.24386130647144</v>
      </c>
      <c r="F126" s="203">
        <f t="shared" si="125"/>
        <v>326.65820955369907</v>
      </c>
      <c r="G126" s="203">
        <f t="shared" si="125"/>
        <v>317.30341193591255</v>
      </c>
      <c r="H126" s="203">
        <f t="shared" si="125"/>
        <v>305.790207669832</v>
      </c>
      <c r="I126" s="203">
        <f t="shared" si="125"/>
        <v>290.49440927147407</v>
      </c>
      <c r="J126" s="203">
        <f t="shared" si="125"/>
        <v>306.86888341319406</v>
      </c>
      <c r="K126" s="203">
        <f t="shared" si="125"/>
        <v>296.53149688643992</v>
      </c>
      <c r="L126" s="203">
        <f t="shared" si="125"/>
        <v>294.54046007747712</v>
      </c>
      <c r="M126" s="203">
        <f t="shared" si="125"/>
        <v>279.27531288966145</v>
      </c>
      <c r="N126" s="203">
        <f t="shared" si="125"/>
        <v>280.64331430730743</v>
      </c>
      <c r="O126" s="203">
        <f t="shared" si="125"/>
        <v>261.0623985223815</v>
      </c>
      <c r="P126" s="203">
        <f t="shared" si="125"/>
        <v>243.93088544249724</v>
      </c>
      <c r="Q126" s="203">
        <f t="shared" si="125"/>
        <v>237.51560481758676</v>
      </c>
      <c r="R126" s="203">
        <f t="shared" ref="R126:V126" si="126">IF(R96=0,0,R96/R$19)</f>
        <v>233.20173750858581</v>
      </c>
      <c r="S126" s="203">
        <f t="shared" si="126"/>
        <v>237.91017257599842</v>
      </c>
      <c r="T126" s="203">
        <f t="shared" si="126"/>
        <v>232.52177132714795</v>
      </c>
      <c r="U126" s="203">
        <f t="shared" si="126"/>
        <v>226.71075815971753</v>
      </c>
      <c r="V126" s="203">
        <f t="shared" si="126"/>
        <v>226.10127700897249</v>
      </c>
      <c r="W126" s="203">
        <f t="shared" ref="W126" si="127">IF(W96=0,0,W96/W$19)</f>
        <v>238.98771034816357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322.92858435635986</v>
      </c>
      <c r="C127" s="192">
        <f t="shared" si="128"/>
        <v>276.96120782860277</v>
      </c>
      <c r="D127" s="192">
        <f t="shared" si="128"/>
        <v>275.51091309624087</v>
      </c>
      <c r="E127" s="192">
        <f t="shared" si="128"/>
        <v>295.26138191008943</v>
      </c>
      <c r="F127" s="192">
        <f t="shared" si="128"/>
        <v>298.83550113736271</v>
      </c>
      <c r="G127" s="192">
        <f t="shared" si="128"/>
        <v>288.32830427465279</v>
      </c>
      <c r="H127" s="192">
        <f t="shared" si="128"/>
        <v>276.0879220284362</v>
      </c>
      <c r="I127" s="192">
        <f t="shared" si="128"/>
        <v>259.99956790433782</v>
      </c>
      <c r="J127" s="192">
        <f t="shared" si="128"/>
        <v>276.00563993983536</v>
      </c>
      <c r="K127" s="192">
        <f t="shared" si="128"/>
        <v>265.14698858353927</v>
      </c>
      <c r="L127" s="192">
        <f t="shared" si="128"/>
        <v>262.58570656295387</v>
      </c>
      <c r="M127" s="192">
        <f t="shared" si="128"/>
        <v>247.34946477620014</v>
      </c>
      <c r="N127" s="192">
        <f t="shared" si="128"/>
        <v>249.03537713761085</v>
      </c>
      <c r="O127" s="192">
        <f t="shared" si="128"/>
        <v>230.13054297343689</v>
      </c>
      <c r="P127" s="192">
        <f t="shared" si="128"/>
        <v>213.8084945657159</v>
      </c>
      <c r="Q127" s="192">
        <f t="shared" si="128"/>
        <v>207.97934591224922</v>
      </c>
      <c r="R127" s="192">
        <f t="shared" ref="R127:V127" si="129">IF(R97=0,0,R97/R$19)</f>
        <v>204.00972141380788</v>
      </c>
      <c r="S127" s="192">
        <f t="shared" si="129"/>
        <v>208.62056058959101</v>
      </c>
      <c r="T127" s="192">
        <f t="shared" si="129"/>
        <v>203.85144772395208</v>
      </c>
      <c r="U127" s="192">
        <f t="shared" si="129"/>
        <v>198.46034243766422</v>
      </c>
      <c r="V127" s="192">
        <f t="shared" si="129"/>
        <v>197.66502285937179</v>
      </c>
      <c r="W127" s="192">
        <f t="shared" ref="W127" si="130">IF(W97=0,0,W97/W$19)</f>
        <v>210.57677304640026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289.36255564807925</v>
      </c>
      <c r="C128" s="74">
        <f t="shared" si="131"/>
        <v>230.22922261285609</v>
      </c>
      <c r="D128" s="74">
        <f t="shared" si="131"/>
        <v>223.78009633124702</v>
      </c>
      <c r="E128" s="74">
        <f t="shared" si="131"/>
        <v>236.62992211121326</v>
      </c>
      <c r="F128" s="74">
        <f t="shared" si="131"/>
        <v>257.11888863998598</v>
      </c>
      <c r="G128" s="74">
        <f t="shared" si="131"/>
        <v>222.31337110163912</v>
      </c>
      <c r="H128" s="74">
        <f t="shared" si="131"/>
        <v>220.84602749987459</v>
      </c>
      <c r="I128" s="74">
        <f t="shared" si="131"/>
        <v>196.975942486218</v>
      </c>
      <c r="J128" s="74">
        <f t="shared" si="131"/>
        <v>230.40301418048068</v>
      </c>
      <c r="K128" s="74">
        <f t="shared" si="131"/>
        <v>214.52387039306214</v>
      </c>
      <c r="L128" s="74">
        <f t="shared" si="131"/>
        <v>216.84506653290876</v>
      </c>
      <c r="M128" s="74">
        <f t="shared" si="131"/>
        <v>202.25668996503057</v>
      </c>
      <c r="N128" s="74">
        <f t="shared" si="131"/>
        <v>204.14544872811587</v>
      </c>
      <c r="O128" s="74">
        <f t="shared" si="131"/>
        <v>186.44171094497585</v>
      </c>
      <c r="P128" s="74">
        <f t="shared" si="131"/>
        <v>170.79088926995735</v>
      </c>
      <c r="Q128" s="74">
        <f t="shared" si="131"/>
        <v>163.64855885049312</v>
      </c>
      <c r="R128" s="74">
        <f t="shared" ref="R128:V128" si="132">IF(R98=0,0,R98/R$19)</f>
        <v>160.73987639896782</v>
      </c>
      <c r="S128" s="74">
        <f t="shared" si="132"/>
        <v>162.82818774840149</v>
      </c>
      <c r="T128" s="74">
        <f t="shared" si="132"/>
        <v>159.83061499079099</v>
      </c>
      <c r="U128" s="74">
        <f t="shared" si="132"/>
        <v>155.71691466188545</v>
      </c>
      <c r="V128" s="74">
        <f t="shared" si="132"/>
        <v>156.78898301985657</v>
      </c>
      <c r="W128" s="74">
        <f t="shared" ref="W128" si="133">IF(W98=0,0,W98/W$19)</f>
        <v>167.57273878584678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0.17014451029083102</v>
      </c>
      <c r="C129" s="74">
        <f t="shared" si="134"/>
        <v>0.21164704773500964</v>
      </c>
      <c r="D129" s="74">
        <f t="shared" si="134"/>
        <v>0.25749176112853706</v>
      </c>
      <c r="E129" s="74">
        <f t="shared" si="134"/>
        <v>0.33038495656901545</v>
      </c>
      <c r="F129" s="74">
        <f t="shared" si="134"/>
        <v>0.24137384592613589</v>
      </c>
      <c r="G129" s="74">
        <f t="shared" si="134"/>
        <v>0.27319006156715836</v>
      </c>
      <c r="H129" s="74">
        <f t="shared" si="134"/>
        <v>0.35960852614367084</v>
      </c>
      <c r="I129" s="74">
        <f t="shared" si="134"/>
        <v>0.75936076570986777</v>
      </c>
      <c r="J129" s="74">
        <f t="shared" si="134"/>
        <v>0.45951704545100164</v>
      </c>
      <c r="K129" s="74">
        <f t="shared" si="134"/>
        <v>0.40468149470058684</v>
      </c>
      <c r="L129" s="74">
        <f t="shared" si="134"/>
        <v>0.65224081286212277</v>
      </c>
      <c r="M129" s="74">
        <f t="shared" si="134"/>
        <v>0.44302745254124659</v>
      </c>
      <c r="N129" s="74">
        <f t="shared" si="134"/>
        <v>1.0097339115138886</v>
      </c>
      <c r="O129" s="74">
        <f t="shared" si="134"/>
        <v>0.48995286724701903</v>
      </c>
      <c r="P129" s="74">
        <f t="shared" si="134"/>
        <v>0.41948790730780139</v>
      </c>
      <c r="Q129" s="74">
        <f t="shared" si="134"/>
        <v>0.75899895179354238</v>
      </c>
      <c r="R129" s="74">
        <f t="shared" ref="R129:V129" si="135">IF(R99=0,0,R99/R$19)</f>
        <v>0.73982641886668887</v>
      </c>
      <c r="S129" s="74">
        <f t="shared" si="135"/>
        <v>0.75523462014962628</v>
      </c>
      <c r="T129" s="74">
        <f t="shared" si="135"/>
        <v>0.74479861579061757</v>
      </c>
      <c r="U129" s="74">
        <f t="shared" si="135"/>
        <v>0.74003240896080036</v>
      </c>
      <c r="V129" s="74">
        <f t="shared" si="135"/>
        <v>0.74981236772329585</v>
      </c>
      <c r="W129" s="74">
        <f t="shared" ref="W129" si="136">IF(W99=0,0,W99/W$19)</f>
        <v>0.75664253343003796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18.875895759931399</v>
      </c>
      <c r="C130" s="74">
        <f t="shared" si="137"/>
        <v>31.189273419185938</v>
      </c>
      <c r="D130" s="74">
        <f t="shared" si="137"/>
        <v>33.870720689769392</v>
      </c>
      <c r="E130" s="74">
        <f t="shared" si="137"/>
        <v>37.529982295047837</v>
      </c>
      <c r="F130" s="74">
        <f t="shared" si="137"/>
        <v>27.880403387396878</v>
      </c>
      <c r="G130" s="74">
        <f t="shared" si="137"/>
        <v>37.802512854663043</v>
      </c>
      <c r="H130" s="74">
        <f t="shared" si="137"/>
        <v>37.84579989362576</v>
      </c>
      <c r="I130" s="74">
        <f t="shared" si="137"/>
        <v>40.465527881656286</v>
      </c>
      <c r="J130" s="74">
        <f t="shared" si="137"/>
        <v>33.726814237562031</v>
      </c>
      <c r="K130" s="74">
        <f t="shared" si="137"/>
        <v>35.146820222612526</v>
      </c>
      <c r="L130" s="74">
        <f t="shared" si="137"/>
        <v>33.031531530142857</v>
      </c>
      <c r="M130" s="74">
        <f t="shared" si="137"/>
        <v>32.700677170387756</v>
      </c>
      <c r="N130" s="74">
        <f t="shared" si="137"/>
        <v>33.053158153140203</v>
      </c>
      <c r="O130" s="74">
        <f t="shared" si="137"/>
        <v>32.434776323717806</v>
      </c>
      <c r="P130" s="74">
        <f t="shared" si="137"/>
        <v>31.949658117613527</v>
      </c>
      <c r="Q130" s="74">
        <f t="shared" si="137"/>
        <v>31.721027881013235</v>
      </c>
      <c r="R130" s="74">
        <f t="shared" ref="R130:V130" si="138">IF(R100=0,0,R100/R$19)</f>
        <v>30.754290277020086</v>
      </c>
      <c r="S130" s="74">
        <f t="shared" si="138"/>
        <v>32.066975275293238</v>
      </c>
      <c r="T130" s="74">
        <f t="shared" si="138"/>
        <v>30.332420018859349</v>
      </c>
      <c r="U130" s="74">
        <f t="shared" si="138"/>
        <v>28.972452934966459</v>
      </c>
      <c r="V130" s="74">
        <f t="shared" si="138"/>
        <v>28.451392582431598</v>
      </c>
      <c r="W130" s="74">
        <f t="shared" ref="W130" si="139">IF(W100=0,0,W100/W$19)</f>
        <v>30.088749144870242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14.519988438058428</v>
      </c>
      <c r="C131" s="193">
        <f t="shared" si="140"/>
        <v>15.331064748825751</v>
      </c>
      <c r="D131" s="193">
        <f t="shared" si="140"/>
        <v>17.602604314095927</v>
      </c>
      <c r="E131" s="193">
        <f t="shared" si="140"/>
        <v>20.771092547259297</v>
      </c>
      <c r="F131" s="193">
        <f t="shared" si="140"/>
        <v>13.594835264053726</v>
      </c>
      <c r="G131" s="193">
        <f t="shared" si="140"/>
        <v>27.939230256783439</v>
      </c>
      <c r="H131" s="193">
        <f t="shared" si="140"/>
        <v>17.036486108792229</v>
      </c>
      <c r="I131" s="193">
        <f t="shared" si="140"/>
        <v>21.798736770753663</v>
      </c>
      <c r="J131" s="193">
        <f t="shared" si="140"/>
        <v>11.416294476341614</v>
      </c>
      <c r="K131" s="193">
        <f t="shared" si="140"/>
        <v>15.071616473164031</v>
      </c>
      <c r="L131" s="193">
        <f t="shared" si="140"/>
        <v>12.056867687040128</v>
      </c>
      <c r="M131" s="193">
        <f t="shared" si="140"/>
        <v>11.949070188240539</v>
      </c>
      <c r="N131" s="193">
        <f t="shared" si="140"/>
        <v>10.82703634484089</v>
      </c>
      <c r="O131" s="193">
        <f t="shared" si="140"/>
        <v>10.764102837496218</v>
      </c>
      <c r="P131" s="193">
        <f t="shared" si="140"/>
        <v>10.648459270837172</v>
      </c>
      <c r="Q131" s="193">
        <f t="shared" si="140"/>
        <v>11.850760228949319</v>
      </c>
      <c r="R131" s="193">
        <f t="shared" ref="R131:V131" si="141">IF(R101=0,0,R101/R$19)</f>
        <v>11.775728318953266</v>
      </c>
      <c r="S131" s="193">
        <f t="shared" si="141"/>
        <v>12.970162945746621</v>
      </c>
      <c r="T131" s="193">
        <f t="shared" si="141"/>
        <v>12.943614098511137</v>
      </c>
      <c r="U131" s="193">
        <f t="shared" si="141"/>
        <v>13.030942431851569</v>
      </c>
      <c r="V131" s="193">
        <f t="shared" si="141"/>
        <v>11.674834889360328</v>
      </c>
      <c r="W131" s="193">
        <f t="shared" ref="W131" si="142">IF(W101=0,0,W101/W$19)</f>
        <v>12.158642582253204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25.318556778524133</v>
      </c>
      <c r="C132" s="77">
        <f t="shared" si="143"/>
        <v>25.837485534873029</v>
      </c>
      <c r="D132" s="77">
        <f t="shared" si="143"/>
        <v>26.356728845305316</v>
      </c>
      <c r="E132" s="77">
        <f t="shared" si="143"/>
        <v>26.982479396382047</v>
      </c>
      <c r="F132" s="77">
        <f t="shared" si="143"/>
        <v>27.822708416336425</v>
      </c>
      <c r="G132" s="77">
        <f t="shared" si="143"/>
        <v>28.97510766125971</v>
      </c>
      <c r="H132" s="77">
        <f t="shared" si="143"/>
        <v>29.702285641395797</v>
      </c>
      <c r="I132" s="77">
        <f t="shared" si="143"/>
        <v>30.494841367136239</v>
      </c>
      <c r="J132" s="77">
        <f t="shared" si="143"/>
        <v>30.863243473358754</v>
      </c>
      <c r="K132" s="77">
        <f t="shared" si="143"/>
        <v>31.384508302900688</v>
      </c>
      <c r="L132" s="77">
        <f t="shared" si="143"/>
        <v>31.954753514523297</v>
      </c>
      <c r="M132" s="77">
        <f t="shared" si="143"/>
        <v>31.925848113461267</v>
      </c>
      <c r="N132" s="77">
        <f t="shared" si="143"/>
        <v>31.607937169696584</v>
      </c>
      <c r="O132" s="77">
        <f t="shared" si="143"/>
        <v>30.931855548944576</v>
      </c>
      <c r="P132" s="77">
        <f t="shared" si="143"/>
        <v>30.122390876781413</v>
      </c>
      <c r="Q132" s="77">
        <f t="shared" si="143"/>
        <v>29.536258905337533</v>
      </c>
      <c r="R132" s="77">
        <f t="shared" ref="R132:V132" si="144">IF(R102=0,0,R102/R$19)</f>
        <v>29.192016094777983</v>
      </c>
      <c r="S132" s="77">
        <f t="shared" si="144"/>
        <v>29.289611986407422</v>
      </c>
      <c r="T132" s="77">
        <f t="shared" si="144"/>
        <v>28.670323603195847</v>
      </c>
      <c r="U132" s="77">
        <f t="shared" si="144"/>
        <v>28.25041572205328</v>
      </c>
      <c r="V132" s="77">
        <f t="shared" si="144"/>
        <v>28.436254149600675</v>
      </c>
      <c r="W132" s="77">
        <f t="shared" ref="W132" si="145">IF(W102=0,0,W102/W$19)</f>
        <v>28.410937301763322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164.60320990792167</v>
      </c>
      <c r="C134" s="153">
        <f t="shared" si="146"/>
        <v>146.49710540877669</v>
      </c>
      <c r="D134" s="153">
        <f t="shared" si="146"/>
        <v>144.98243165053637</v>
      </c>
      <c r="E134" s="153">
        <f t="shared" si="146"/>
        <v>154.79072644794957</v>
      </c>
      <c r="F134" s="153">
        <f t="shared" si="146"/>
        <v>154.38961848352855</v>
      </c>
      <c r="G134" s="153">
        <f t="shared" si="146"/>
        <v>152.47233613045611</v>
      </c>
      <c r="H134" s="153">
        <f t="shared" si="146"/>
        <v>147.42678578907825</v>
      </c>
      <c r="I134" s="153">
        <f t="shared" si="146"/>
        <v>141.57683030456207</v>
      </c>
      <c r="J134" s="153">
        <f t="shared" si="146"/>
        <v>150.46854768471894</v>
      </c>
      <c r="K134" s="153">
        <f t="shared" si="146"/>
        <v>147.96197363282755</v>
      </c>
      <c r="L134" s="153">
        <f t="shared" si="146"/>
        <v>149.51364884508712</v>
      </c>
      <c r="M134" s="153">
        <f t="shared" si="146"/>
        <v>143.85350642428921</v>
      </c>
      <c r="N134" s="153">
        <f t="shared" si="146"/>
        <v>148.42516684824611</v>
      </c>
      <c r="O134" s="153">
        <f t="shared" si="146"/>
        <v>139.61362341011792</v>
      </c>
      <c r="P134" s="153">
        <f t="shared" si="146"/>
        <v>130.41808873947318</v>
      </c>
      <c r="Q134" s="153">
        <f t="shared" si="146"/>
        <v>129.20657297808373</v>
      </c>
      <c r="R134" s="153">
        <f t="shared" ref="R134:V134" si="147">IF(R104=0,0,R104/R$19)</f>
        <v>128.57701906955722</v>
      </c>
      <c r="S134" s="153">
        <f t="shared" si="147"/>
        <v>133.75567907837492</v>
      </c>
      <c r="T134" s="153">
        <f t="shared" si="147"/>
        <v>133.20498509299813</v>
      </c>
      <c r="U134" s="153">
        <f t="shared" si="147"/>
        <v>131.74606494587582</v>
      </c>
      <c r="V134" s="153">
        <f t="shared" si="147"/>
        <v>133.71538849232363</v>
      </c>
      <c r="W134" s="153">
        <f t="shared" ref="W134" si="148">IF(W104=0,0,W104/W$19)</f>
        <v>144.57879143599448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145.67704813802519</v>
      </c>
      <c r="C135" s="74">
        <f t="shared" si="149"/>
        <v>119.86093973815547</v>
      </c>
      <c r="D135" s="74">
        <f t="shared" si="149"/>
        <v>115.68912929310113</v>
      </c>
      <c r="E135" s="74">
        <f t="shared" si="149"/>
        <v>121.55932703413005</v>
      </c>
      <c r="F135" s="74">
        <f t="shared" si="149"/>
        <v>130.93941258764781</v>
      </c>
      <c r="G135" s="74">
        <f t="shared" si="149"/>
        <v>114.97930649862484</v>
      </c>
      <c r="H135" s="74">
        <f t="shared" si="149"/>
        <v>115.67557330038166</v>
      </c>
      <c r="I135" s="74">
        <f t="shared" si="149"/>
        <v>104.42897207628684</v>
      </c>
      <c r="J135" s="74">
        <f t="shared" si="149"/>
        <v>123.62241365953201</v>
      </c>
      <c r="K135" s="74">
        <f t="shared" si="149"/>
        <v>117.95439318115896</v>
      </c>
      <c r="L135" s="74">
        <f t="shared" si="149"/>
        <v>121.51386744378415</v>
      </c>
      <c r="M135" s="74">
        <f t="shared" si="149"/>
        <v>116.22458777232039</v>
      </c>
      <c r="N135" s="74">
        <f t="shared" si="149"/>
        <v>119.41053864742899</v>
      </c>
      <c r="O135" s="74">
        <f t="shared" si="149"/>
        <v>111.91261153050699</v>
      </c>
      <c r="P135" s="74">
        <f t="shared" si="149"/>
        <v>103.01552164316699</v>
      </c>
      <c r="Q135" s="74">
        <f t="shared" si="149"/>
        <v>99.902572459947038</v>
      </c>
      <c r="R135" s="74">
        <f t="shared" ref="R135:V135" si="150">IF(R105=0,0,R105/R$19)</f>
        <v>99.534082152142872</v>
      </c>
      <c r="S135" s="74">
        <f t="shared" si="150"/>
        <v>102.55570034306365</v>
      </c>
      <c r="T135" s="74">
        <f t="shared" si="150"/>
        <v>102.58854764632522</v>
      </c>
      <c r="U135" s="74">
        <f t="shared" si="150"/>
        <v>101.46628117397755</v>
      </c>
      <c r="V135" s="74">
        <f t="shared" si="150"/>
        <v>104.03713190387536</v>
      </c>
      <c r="W135" s="74">
        <f t="shared" ref="W135" si="151">IF(W105=0,0,W105/W$19)</f>
        <v>112.91891762313269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0.2766202508929646</v>
      </c>
      <c r="C136" s="74">
        <f t="shared" si="152"/>
        <v>0.37727984268898562</v>
      </c>
      <c r="D136" s="74">
        <f t="shared" si="152"/>
        <v>0.49344917407948102</v>
      </c>
      <c r="E136" s="74">
        <f t="shared" si="152"/>
        <v>0.66626128197843382</v>
      </c>
      <c r="F136" s="74">
        <f t="shared" si="152"/>
        <v>0.50273648044642727</v>
      </c>
      <c r="G136" s="74">
        <f t="shared" si="152"/>
        <v>0.58981715872616558</v>
      </c>
      <c r="H136" s="74">
        <f t="shared" si="152"/>
        <v>0.80302364415442473</v>
      </c>
      <c r="I136" s="74">
        <f t="shared" si="152"/>
        <v>1.7419835202417968</v>
      </c>
      <c r="J136" s="74">
        <f t="shared" si="152"/>
        <v>1.0767276124452199</v>
      </c>
      <c r="K136" s="74">
        <f t="shared" si="152"/>
        <v>0.97848490984491887</v>
      </c>
      <c r="L136" s="74">
        <f t="shared" si="152"/>
        <v>1.6311300627011127</v>
      </c>
      <c r="M136" s="74">
        <f t="shared" si="152"/>
        <v>1.1374355904223572</v>
      </c>
      <c r="N136" s="74">
        <f t="shared" si="152"/>
        <v>2.660701250123966</v>
      </c>
      <c r="O136" s="74">
        <f t="shared" si="152"/>
        <v>1.3253681343399146</v>
      </c>
      <c r="P136" s="74">
        <f t="shared" si="152"/>
        <v>1.1763705901049009</v>
      </c>
      <c r="Q136" s="74">
        <f t="shared" si="152"/>
        <v>2.214765035368008</v>
      </c>
      <c r="R136" s="74">
        <f t="shared" ref="R136:V136" si="153">IF(R106=0,0,R106/R$19)</f>
        <v>2.2278855423319492</v>
      </c>
      <c r="S136" s="74">
        <f t="shared" si="153"/>
        <v>2.3507263950100317</v>
      </c>
      <c r="T136" s="74">
        <f t="shared" si="153"/>
        <v>2.3861050296887312</v>
      </c>
      <c r="U136" s="74">
        <f t="shared" si="153"/>
        <v>2.4200951768218943</v>
      </c>
      <c r="V136" s="74">
        <f t="shared" si="153"/>
        <v>2.4938639440555965</v>
      </c>
      <c r="W136" s="74">
        <f t="shared" ref="W136" si="154">IF(W106=0,0,W106/W$19)</f>
        <v>2.5532414463796931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10.362619457934874</v>
      </c>
      <c r="C137" s="74">
        <f t="shared" si="155"/>
        <v>17.478948062039624</v>
      </c>
      <c r="D137" s="74">
        <f t="shared" si="155"/>
        <v>18.721797826956429</v>
      </c>
      <c r="E137" s="74">
        <f t="shared" si="155"/>
        <v>20.613184121793935</v>
      </c>
      <c r="F137" s="74">
        <f t="shared" si="155"/>
        <v>15.122516506817238</v>
      </c>
      <c r="G137" s="74">
        <f t="shared" si="155"/>
        <v>20.813870318760067</v>
      </c>
      <c r="H137" s="74">
        <f t="shared" si="155"/>
        <v>21.029641078211423</v>
      </c>
      <c r="I137" s="74">
        <f t="shared" si="155"/>
        <v>22.775822083659552</v>
      </c>
      <c r="J137" s="74">
        <f t="shared" si="155"/>
        <v>19.157437071404154</v>
      </c>
      <c r="K137" s="74">
        <f t="shared" si="155"/>
        <v>20.302570908852669</v>
      </c>
      <c r="L137" s="74">
        <f t="shared" si="155"/>
        <v>19.377128845818863</v>
      </c>
      <c r="M137" s="74">
        <f t="shared" si="155"/>
        <v>19.553389361570485</v>
      </c>
      <c r="N137" s="74">
        <f t="shared" si="155"/>
        <v>20.051375327881168</v>
      </c>
      <c r="O137" s="74">
        <f t="shared" si="155"/>
        <v>20.13896197572755</v>
      </c>
      <c r="P137" s="74">
        <f t="shared" si="155"/>
        <v>20.046517969286178</v>
      </c>
      <c r="Q137" s="74">
        <f t="shared" si="155"/>
        <v>20.196952056530208</v>
      </c>
      <c r="R137" s="74">
        <f t="shared" ref="R137:V137" si="156">IF(R107=0,0,R107/R$19)</f>
        <v>19.962618829159251</v>
      </c>
      <c r="S137" s="74">
        <f t="shared" si="156"/>
        <v>21.286824383321306</v>
      </c>
      <c r="T137" s="74">
        <f t="shared" si="156"/>
        <v>20.664202131001307</v>
      </c>
      <c r="U137" s="74">
        <f t="shared" si="156"/>
        <v>20.215977732303269</v>
      </c>
      <c r="V137" s="74">
        <f t="shared" si="156"/>
        <v>20.306781050374319</v>
      </c>
      <c r="W137" s="74">
        <f t="shared" ref="W137" si="157">IF(W107=0,0,W107/W$19)</f>
        <v>21.910125264093494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8.2869220610686316</v>
      </c>
      <c r="C138" s="77">
        <f t="shared" si="158"/>
        <v>8.7799377658925923</v>
      </c>
      <c r="D138" s="77">
        <f t="shared" si="158"/>
        <v>10.078055356399329</v>
      </c>
      <c r="E138" s="77">
        <f t="shared" si="158"/>
        <v>11.95195401004716</v>
      </c>
      <c r="F138" s="77">
        <f t="shared" si="158"/>
        <v>7.8249529086170542</v>
      </c>
      <c r="G138" s="77">
        <f t="shared" si="158"/>
        <v>16.08934215434504</v>
      </c>
      <c r="H138" s="77">
        <f t="shared" si="158"/>
        <v>9.9185477663307182</v>
      </c>
      <c r="I138" s="77">
        <f t="shared" si="158"/>
        <v>12.630052624373866</v>
      </c>
      <c r="J138" s="77">
        <f t="shared" si="158"/>
        <v>6.6119693413375256</v>
      </c>
      <c r="K138" s="77">
        <f t="shared" si="158"/>
        <v>8.7265246329709942</v>
      </c>
      <c r="L138" s="77">
        <f t="shared" si="158"/>
        <v>6.9915224927829911</v>
      </c>
      <c r="M138" s="77">
        <f t="shared" si="158"/>
        <v>6.9380936999759744</v>
      </c>
      <c r="N138" s="77">
        <f t="shared" si="158"/>
        <v>6.3025516228120004</v>
      </c>
      <c r="O138" s="77">
        <f t="shared" si="158"/>
        <v>6.2366817695434555</v>
      </c>
      <c r="P138" s="77">
        <f t="shared" si="158"/>
        <v>6.1796785369150973</v>
      </c>
      <c r="Q138" s="77">
        <f t="shared" si="158"/>
        <v>6.8922834262384542</v>
      </c>
      <c r="R138" s="77">
        <f t="shared" ref="R138:V138" si="159">IF(R108=0,0,R108/R$19)</f>
        <v>6.8524325459231585</v>
      </c>
      <c r="S138" s="77">
        <f t="shared" si="159"/>
        <v>7.5624279569799215</v>
      </c>
      <c r="T138" s="77">
        <f t="shared" si="159"/>
        <v>7.5661302859828723</v>
      </c>
      <c r="U138" s="77">
        <f t="shared" si="159"/>
        <v>7.6437108627730961</v>
      </c>
      <c r="V138" s="77">
        <f t="shared" si="159"/>
        <v>6.8776115940183562</v>
      </c>
      <c r="W138" s="77">
        <f t="shared" ref="W138" si="160">IF(W108=0,0,W108/W$19)</f>
        <v>7.1965071023885923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23.949188435096811</v>
      </c>
      <c r="C140" s="203">
        <f t="shared" si="161"/>
        <v>21.087082887864405</v>
      </c>
      <c r="D140" s="203">
        <f t="shared" si="161"/>
        <v>23.794189040707536</v>
      </c>
      <c r="E140" s="203">
        <f t="shared" si="161"/>
        <v>26.029920396074029</v>
      </c>
      <c r="F140" s="203">
        <f t="shared" si="161"/>
        <v>26.681655376475803</v>
      </c>
      <c r="G140" s="203">
        <f t="shared" si="161"/>
        <v>25.641619262001726</v>
      </c>
      <c r="H140" s="203">
        <f t="shared" si="161"/>
        <v>24.790618775946164</v>
      </c>
      <c r="I140" s="203">
        <f t="shared" si="161"/>
        <v>22.478323724341916</v>
      </c>
      <c r="J140" s="203">
        <f t="shared" si="161"/>
        <v>20.687208179888835</v>
      </c>
      <c r="K140" s="203">
        <f t="shared" si="161"/>
        <v>19.086026797579088</v>
      </c>
      <c r="L140" s="203">
        <f t="shared" si="161"/>
        <v>18.428159119764249</v>
      </c>
      <c r="M140" s="203">
        <f t="shared" si="161"/>
        <v>19.080931716028644</v>
      </c>
      <c r="N140" s="203">
        <f t="shared" si="161"/>
        <v>20.001781976071726</v>
      </c>
      <c r="O140" s="203">
        <f t="shared" si="161"/>
        <v>18.70524796602238</v>
      </c>
      <c r="P140" s="203">
        <f t="shared" si="161"/>
        <v>17.048478470097432</v>
      </c>
      <c r="Q140" s="203">
        <f t="shared" si="161"/>
        <v>17.518324984155182</v>
      </c>
      <c r="R140" s="203">
        <f t="shared" ref="R140:V140" si="162">IF(R110=0,0,R110/R$19)</f>
        <v>17.051707143697232</v>
      </c>
      <c r="S140" s="203">
        <f t="shared" si="162"/>
        <v>17.859224748852792</v>
      </c>
      <c r="T140" s="203">
        <f t="shared" si="162"/>
        <v>17.842862526332652</v>
      </c>
      <c r="U140" s="203">
        <f t="shared" si="162"/>
        <v>17.64301266517047</v>
      </c>
      <c r="V140" s="203">
        <f t="shared" si="162"/>
        <v>18.004671558413289</v>
      </c>
      <c r="W140" s="203">
        <f t="shared" ref="W140" si="163">IF(W110=0,0,W110/W$19)</f>
        <v>20.126482567394987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23.949188435096811</v>
      </c>
      <c r="C141" s="192">
        <f t="shared" si="164"/>
        <v>21.087082887864405</v>
      </c>
      <c r="D141" s="192">
        <f t="shared" si="164"/>
        <v>23.794189040707536</v>
      </c>
      <c r="E141" s="192">
        <f t="shared" si="164"/>
        <v>26.029920396074029</v>
      </c>
      <c r="F141" s="192">
        <f t="shared" si="164"/>
        <v>26.681655376475803</v>
      </c>
      <c r="G141" s="192">
        <f t="shared" si="164"/>
        <v>25.641619262001726</v>
      </c>
      <c r="H141" s="192">
        <f t="shared" si="164"/>
        <v>24.790618775946164</v>
      </c>
      <c r="I141" s="192">
        <f t="shared" si="164"/>
        <v>22.478323724341916</v>
      </c>
      <c r="J141" s="192">
        <f t="shared" si="164"/>
        <v>20.687208179888835</v>
      </c>
      <c r="K141" s="192">
        <f t="shared" si="164"/>
        <v>19.086026797579088</v>
      </c>
      <c r="L141" s="192">
        <f t="shared" si="164"/>
        <v>18.428159119764249</v>
      </c>
      <c r="M141" s="192">
        <f t="shared" si="164"/>
        <v>19.080931716028644</v>
      </c>
      <c r="N141" s="192">
        <f t="shared" si="164"/>
        <v>20.001781976071726</v>
      </c>
      <c r="O141" s="192">
        <f t="shared" si="164"/>
        <v>18.70524796602238</v>
      </c>
      <c r="P141" s="192">
        <f t="shared" si="164"/>
        <v>17.048478470097432</v>
      </c>
      <c r="Q141" s="192">
        <f t="shared" si="164"/>
        <v>17.518324984155182</v>
      </c>
      <c r="R141" s="192">
        <f t="shared" ref="R141:V141" si="165">IF(R111=0,0,R111/R$19)</f>
        <v>17.051707143697232</v>
      </c>
      <c r="S141" s="192">
        <f t="shared" si="165"/>
        <v>17.859224748852792</v>
      </c>
      <c r="T141" s="192">
        <f t="shared" si="165"/>
        <v>17.842862526332652</v>
      </c>
      <c r="U141" s="192">
        <f t="shared" si="165"/>
        <v>17.64301266517047</v>
      </c>
      <c r="V141" s="192">
        <f t="shared" si="165"/>
        <v>18.004671558413289</v>
      </c>
      <c r="W141" s="192">
        <f t="shared" ref="W141" si="166">IF(W111=0,0,W111/W$19)</f>
        <v>20.126482567394987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19.387379374800155</v>
      </c>
      <c r="C142" s="74">
        <f t="shared" si="167"/>
        <v>15.480248650650287</v>
      </c>
      <c r="D142" s="74">
        <f t="shared" si="167"/>
        <v>17.062914855396706</v>
      </c>
      <c r="E142" s="74">
        <f t="shared" si="167"/>
        <v>18.3046646174976</v>
      </c>
      <c r="F142" s="74">
        <f t="shared" si="167"/>
        <v>21.482528107807898</v>
      </c>
      <c r="G142" s="74">
        <f t="shared" si="167"/>
        <v>16.526729164700804</v>
      </c>
      <c r="H142" s="74">
        <f t="shared" si="167"/>
        <v>18.197800663723243</v>
      </c>
      <c r="I142" s="74">
        <f t="shared" si="167"/>
        <v>14.762568663492361</v>
      </c>
      <c r="J142" s="74">
        <f t="shared" si="167"/>
        <v>16.000272758096461</v>
      </c>
      <c r="K142" s="74">
        <f t="shared" si="167"/>
        <v>13.408268816911553</v>
      </c>
      <c r="L142" s="74">
        <f t="shared" si="167"/>
        <v>13.649249892576025</v>
      </c>
      <c r="M142" s="74">
        <f t="shared" si="167"/>
        <v>14.124196097581658</v>
      </c>
      <c r="N142" s="74">
        <f t="shared" si="167"/>
        <v>15.188438188633913</v>
      </c>
      <c r="O142" s="74">
        <f t="shared" si="167"/>
        <v>13.878302928549113</v>
      </c>
      <c r="P142" s="74">
        <f t="shared" si="167"/>
        <v>12.379578918345723</v>
      </c>
      <c r="Q142" s="74">
        <f t="shared" si="167"/>
        <v>12.45770254196232</v>
      </c>
      <c r="R142" s="74">
        <f t="shared" ref="R142:V142" si="168">IF(R112=0,0,R112/R$19)</f>
        <v>12.091771616283173</v>
      </c>
      <c r="S142" s="74">
        <f t="shared" si="168"/>
        <v>12.478427577089695</v>
      </c>
      <c r="T142" s="74">
        <f t="shared" si="168"/>
        <v>12.554138340003702</v>
      </c>
      <c r="U142" s="74">
        <f t="shared" si="168"/>
        <v>12.419858412632127</v>
      </c>
      <c r="V142" s="74">
        <f t="shared" si="168"/>
        <v>13.068595666587168</v>
      </c>
      <c r="W142" s="74">
        <f t="shared" ref="W142" si="169">IF(W112=0,0,W112/W$19)</f>
        <v>14.81872888523618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1.6078007089313253</v>
      </c>
      <c r="C144" s="74">
        <f t="shared" si="173"/>
        <v>2.4722863689637706</v>
      </c>
      <c r="D144" s="74">
        <f t="shared" si="173"/>
        <v>3.1424012622530957</v>
      </c>
      <c r="E144" s="74">
        <f t="shared" si="173"/>
        <v>3.5533469769440975</v>
      </c>
      <c r="F144" s="74">
        <f t="shared" si="173"/>
        <v>2.5108811484129197</v>
      </c>
      <c r="G144" s="74">
        <f t="shared" si="173"/>
        <v>3.5447278480840643</v>
      </c>
      <c r="H144" s="74">
        <f t="shared" si="173"/>
        <v>3.3991543190069535</v>
      </c>
      <c r="I144" s="74">
        <f t="shared" si="173"/>
        <v>3.4224840381205501</v>
      </c>
      <c r="J144" s="74">
        <f t="shared" si="173"/>
        <v>2.5804554074856116</v>
      </c>
      <c r="K144" s="74">
        <f t="shared" si="173"/>
        <v>2.7793725785455292</v>
      </c>
      <c r="L144" s="74">
        <f t="shared" si="173"/>
        <v>2.5485571471685158</v>
      </c>
      <c r="M144" s="74">
        <f t="shared" si="173"/>
        <v>2.7212362124137472</v>
      </c>
      <c r="N144" s="74">
        <f t="shared" si="173"/>
        <v>2.8401068604257174</v>
      </c>
      <c r="O144" s="74">
        <f t="shared" si="173"/>
        <v>2.8180191106693635</v>
      </c>
      <c r="P144" s="74">
        <f t="shared" si="173"/>
        <v>2.6954235277732548</v>
      </c>
      <c r="Q144" s="74">
        <f t="shared" si="173"/>
        <v>2.8205758511090124</v>
      </c>
      <c r="R144" s="74">
        <f t="shared" ref="R144:V144" si="174">IF(R114=0,0,R114/R$19)</f>
        <v>2.7371277399043614</v>
      </c>
      <c r="S144" s="74">
        <f t="shared" si="174"/>
        <v>2.9057946724365413</v>
      </c>
      <c r="T144" s="74">
        <f t="shared" si="174"/>
        <v>2.8070133264743693</v>
      </c>
      <c r="U144" s="74">
        <f t="shared" si="174"/>
        <v>2.7145434821853969</v>
      </c>
      <c r="V144" s="74">
        <f t="shared" si="174"/>
        <v>2.7189442780054951</v>
      </c>
      <c r="W144" s="74">
        <f t="shared" ref="W144" si="175">IF(W114=0,0,W114/W$19)</f>
        <v>3.0012929859353097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2.954008351365335</v>
      </c>
      <c r="C145" s="193">
        <f t="shared" si="176"/>
        <v>3.1345478682503494</v>
      </c>
      <c r="D145" s="193">
        <f t="shared" si="176"/>
        <v>3.5888729230577368</v>
      </c>
      <c r="E145" s="193">
        <f t="shared" si="176"/>
        <v>4.1719088016323358</v>
      </c>
      <c r="F145" s="193">
        <f t="shared" si="176"/>
        <v>2.6882461202549872</v>
      </c>
      <c r="G145" s="193">
        <f t="shared" si="176"/>
        <v>5.5701622492168532</v>
      </c>
      <c r="H145" s="193">
        <f t="shared" si="176"/>
        <v>3.1936637932159684</v>
      </c>
      <c r="I145" s="193">
        <f t="shared" si="176"/>
        <v>4.2932710227290043</v>
      </c>
      <c r="J145" s="193">
        <f t="shared" si="176"/>
        <v>2.106480014306761</v>
      </c>
      <c r="K145" s="193">
        <f t="shared" si="176"/>
        <v>2.8983854021220083</v>
      </c>
      <c r="L145" s="193">
        <f t="shared" si="176"/>
        <v>2.2303520800197103</v>
      </c>
      <c r="M145" s="193">
        <f t="shared" si="176"/>
        <v>2.2354994060332385</v>
      </c>
      <c r="N145" s="193">
        <f t="shared" si="176"/>
        <v>1.9732369270120951</v>
      </c>
      <c r="O145" s="193">
        <f t="shared" si="176"/>
        <v>2.0089259268039075</v>
      </c>
      <c r="P145" s="193">
        <f t="shared" si="176"/>
        <v>1.9734760239784541</v>
      </c>
      <c r="Q145" s="193">
        <f t="shared" si="176"/>
        <v>2.2400465910838476</v>
      </c>
      <c r="R145" s="193">
        <f t="shared" ref="R145:V145" si="177">IF(R115=0,0,R115/R$19)</f>
        <v>2.2228077875096961</v>
      </c>
      <c r="S145" s="193">
        <f t="shared" si="177"/>
        <v>2.4750024993265565</v>
      </c>
      <c r="T145" s="193">
        <f t="shared" si="177"/>
        <v>2.4817108598545845</v>
      </c>
      <c r="U145" s="193">
        <f t="shared" si="177"/>
        <v>2.5086107703529428</v>
      </c>
      <c r="V145" s="193">
        <f t="shared" si="177"/>
        <v>2.2171316138206256</v>
      </c>
      <c r="W145" s="193">
        <f t="shared" ref="W145" si="178">IF(W115=0,0,W115/W$19)</f>
        <v>2.3064606962234957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4384.0833318396426</v>
      </c>
      <c r="C150" s="203">
        <f t="shared" si="182"/>
        <v>3827.0146998119635</v>
      </c>
      <c r="D150" s="203">
        <f t="shared" si="182"/>
        <v>3887.5448864048458</v>
      </c>
      <c r="E150" s="203">
        <f t="shared" si="182"/>
        <v>4235.9609204547178</v>
      </c>
      <c r="F150" s="203">
        <f t="shared" si="182"/>
        <v>4403.9512341639156</v>
      </c>
      <c r="G150" s="203">
        <f t="shared" si="182"/>
        <v>4393.7658031872488</v>
      </c>
      <c r="H150" s="203">
        <f t="shared" si="182"/>
        <v>4315.1121761776758</v>
      </c>
      <c r="I150" s="203">
        <f t="shared" si="182"/>
        <v>4183.899875763479</v>
      </c>
      <c r="J150" s="203">
        <f t="shared" si="182"/>
        <v>4587.4704459009718</v>
      </c>
      <c r="K150" s="203">
        <f t="shared" si="182"/>
        <v>4573.021433232022</v>
      </c>
      <c r="L150" s="203">
        <f t="shared" si="182"/>
        <v>4654.4007865969998</v>
      </c>
      <c r="M150" s="203">
        <f t="shared" si="182"/>
        <v>4543.0869651175817</v>
      </c>
      <c r="N150" s="203">
        <f t="shared" si="182"/>
        <v>4680.8867815289041</v>
      </c>
      <c r="O150" s="203">
        <f t="shared" si="182"/>
        <v>4497.9566661562185</v>
      </c>
      <c r="P150" s="203">
        <f t="shared" si="182"/>
        <v>4330.4332082212268</v>
      </c>
      <c r="Q150" s="203">
        <f t="shared" si="182"/>
        <v>4326.456240882545</v>
      </c>
      <c r="R150" s="203">
        <f t="shared" ref="R150:V150" si="183">IF(R96=0,0,R96/R$17)</f>
        <v>4372.1528816185719</v>
      </c>
      <c r="S150" s="203">
        <f t="shared" si="183"/>
        <v>4588.4291754566202</v>
      </c>
      <c r="T150" s="203">
        <f t="shared" si="183"/>
        <v>4639.5642444663008</v>
      </c>
      <c r="U150" s="203">
        <f t="shared" si="183"/>
        <v>4653.9270253788936</v>
      </c>
      <c r="V150" s="203">
        <f t="shared" si="183"/>
        <v>4826.3647144433344</v>
      </c>
      <c r="W150" s="203">
        <f t="shared" ref="W150" si="184">IF(W96=0,0,W96/W$17)</f>
        <v>5322.1855450756038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4065.3480153134656</v>
      </c>
      <c r="C151" s="192">
        <f t="shared" si="185"/>
        <v>3500.4596679861056</v>
      </c>
      <c r="D151" s="192">
        <f t="shared" si="185"/>
        <v>3548.1147779443741</v>
      </c>
      <c r="E151" s="192">
        <f t="shared" si="185"/>
        <v>3881.270755693607</v>
      </c>
      <c r="F151" s="192">
        <f t="shared" si="185"/>
        <v>4028.850142306113</v>
      </c>
      <c r="G151" s="192">
        <f t="shared" si="185"/>
        <v>3992.5415099816478</v>
      </c>
      <c r="H151" s="192">
        <f t="shared" si="185"/>
        <v>3895.9728734244604</v>
      </c>
      <c r="I151" s="192">
        <f t="shared" si="185"/>
        <v>3744.6922389371366</v>
      </c>
      <c r="J151" s="192">
        <f t="shared" si="185"/>
        <v>4126.0870181519995</v>
      </c>
      <c r="K151" s="192">
        <f t="shared" si="185"/>
        <v>4089.0187871469197</v>
      </c>
      <c r="L151" s="192">
        <f t="shared" si="185"/>
        <v>4149.4439129152388</v>
      </c>
      <c r="M151" s="192">
        <f t="shared" si="185"/>
        <v>4023.7359959472628</v>
      </c>
      <c r="N151" s="192">
        <f t="shared" si="185"/>
        <v>4153.6938367968642</v>
      </c>
      <c r="O151" s="192">
        <f t="shared" si="185"/>
        <v>3965.0183853067506</v>
      </c>
      <c r="P151" s="192">
        <f t="shared" si="185"/>
        <v>3795.6792695094196</v>
      </c>
      <c r="Q151" s="192">
        <f t="shared" si="185"/>
        <v>3788.4396681547796</v>
      </c>
      <c r="R151" s="192">
        <f t="shared" ref="R151:V151" si="186">IF(R97=0,0,R97/R$17)</f>
        <v>3824.8501099814607</v>
      </c>
      <c r="S151" s="192">
        <f t="shared" si="186"/>
        <v>4023.5381969789983</v>
      </c>
      <c r="T151" s="192">
        <f t="shared" si="186"/>
        <v>4067.4982073487886</v>
      </c>
      <c r="U151" s="192">
        <f t="shared" si="186"/>
        <v>4074.0014220494372</v>
      </c>
      <c r="V151" s="192">
        <f t="shared" si="186"/>
        <v>4219.3635711763309</v>
      </c>
      <c r="W151" s="192">
        <f t="shared" ref="W151" si="187">IF(W97=0,0,W97/W$17)</f>
        <v>4689.482383857774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3642.7852729562292</v>
      </c>
      <c r="C152" s="74">
        <f t="shared" si="188"/>
        <v>2909.8230559668596</v>
      </c>
      <c r="D152" s="74">
        <f t="shared" si="188"/>
        <v>2881.9093148784118</v>
      </c>
      <c r="E152" s="74">
        <f t="shared" si="188"/>
        <v>3110.5483238982447</v>
      </c>
      <c r="F152" s="74">
        <f t="shared" si="188"/>
        <v>3466.4337642087526</v>
      </c>
      <c r="G152" s="74">
        <f t="shared" si="188"/>
        <v>3078.4191117836017</v>
      </c>
      <c r="H152" s="74">
        <f t="shared" si="188"/>
        <v>3116.4352501245753</v>
      </c>
      <c r="I152" s="74">
        <f t="shared" si="188"/>
        <v>2836.9827266669163</v>
      </c>
      <c r="J152" s="74">
        <f t="shared" si="188"/>
        <v>3444.360361478125</v>
      </c>
      <c r="K152" s="74">
        <f t="shared" si="188"/>
        <v>3308.3239640578722</v>
      </c>
      <c r="L152" s="74">
        <f t="shared" si="188"/>
        <v>3426.6390701466385</v>
      </c>
      <c r="M152" s="74">
        <f t="shared" si="188"/>
        <v>3290.1931870755566</v>
      </c>
      <c r="N152" s="74">
        <f t="shared" si="188"/>
        <v>3404.9688118148147</v>
      </c>
      <c r="O152" s="74">
        <f t="shared" si="188"/>
        <v>3212.2846543242381</v>
      </c>
      <c r="P152" s="74">
        <f t="shared" si="188"/>
        <v>3032.0003849229915</v>
      </c>
      <c r="Q152" s="74">
        <f t="shared" si="188"/>
        <v>2980.9339445040341</v>
      </c>
      <c r="R152" s="74">
        <f t="shared" ref="R152:V152" si="189">IF(R98=0,0,R98/R$17)</f>
        <v>3013.6109674692539</v>
      </c>
      <c r="S152" s="74">
        <f t="shared" si="189"/>
        <v>3140.3684809350916</v>
      </c>
      <c r="T152" s="74">
        <f t="shared" si="189"/>
        <v>3189.1396760392508</v>
      </c>
      <c r="U152" s="74">
        <f t="shared" si="189"/>
        <v>3196.5627186647243</v>
      </c>
      <c r="V152" s="74">
        <f t="shared" si="189"/>
        <v>3346.8223853970603</v>
      </c>
      <c r="W152" s="74">
        <f t="shared" ref="W152" si="190">IF(W98=0,0,W98/W$17)</f>
        <v>3731.7952743908399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2.1419492752738378</v>
      </c>
      <c r="C153" s="74">
        <f t="shared" si="191"/>
        <v>2.674966506151335</v>
      </c>
      <c r="D153" s="74">
        <f t="shared" si="191"/>
        <v>3.3160585640393303</v>
      </c>
      <c r="E153" s="74">
        <f t="shared" si="191"/>
        <v>4.3429772690114348</v>
      </c>
      <c r="F153" s="74">
        <f t="shared" si="191"/>
        <v>3.2541617371675193</v>
      </c>
      <c r="G153" s="74">
        <f t="shared" si="191"/>
        <v>3.7829191402670355</v>
      </c>
      <c r="H153" s="74">
        <f t="shared" si="191"/>
        <v>5.0745612217096232</v>
      </c>
      <c r="I153" s="74">
        <f t="shared" si="191"/>
        <v>10.93683496794635</v>
      </c>
      <c r="J153" s="74">
        <f t="shared" si="191"/>
        <v>6.8694513498645842</v>
      </c>
      <c r="K153" s="74">
        <f t="shared" si="191"/>
        <v>6.2408788554656276</v>
      </c>
      <c r="L153" s="74">
        <f t="shared" si="191"/>
        <v>10.306869730690257</v>
      </c>
      <c r="M153" s="74">
        <f t="shared" si="191"/>
        <v>7.2069107147490179</v>
      </c>
      <c r="N153" s="74">
        <f t="shared" si="191"/>
        <v>16.841484825436901</v>
      </c>
      <c r="O153" s="74">
        <f t="shared" si="191"/>
        <v>8.4416092773588218</v>
      </c>
      <c r="P153" s="74">
        <f t="shared" si="191"/>
        <v>7.4470453421986074</v>
      </c>
      <c r="Q153" s="74">
        <f t="shared" si="191"/>
        <v>13.82551581961294</v>
      </c>
      <c r="R153" s="74">
        <f t="shared" ref="R153:V153" si="192">IF(R99=0,0,R99/R$17)</f>
        <v>13.870540775994229</v>
      </c>
      <c r="S153" s="74">
        <f t="shared" si="192"/>
        <v>14.565751972217452</v>
      </c>
      <c r="T153" s="74">
        <f t="shared" si="192"/>
        <v>14.86115045239505</v>
      </c>
      <c r="U153" s="74">
        <f t="shared" si="192"/>
        <v>15.191413304226964</v>
      </c>
      <c r="V153" s="74">
        <f t="shared" si="192"/>
        <v>16.005517535795764</v>
      </c>
      <c r="W153" s="74">
        <f t="shared" ref="W153" si="193">IF(W99=0,0,W99/W$17)</f>
        <v>16.850205177262481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237.62865562938106</v>
      </c>
      <c r="C154" s="74">
        <f t="shared" si="194"/>
        <v>394.19525403433192</v>
      </c>
      <c r="D154" s="74">
        <f t="shared" si="194"/>
        <v>436.19762015385942</v>
      </c>
      <c r="E154" s="74">
        <f t="shared" si="194"/>
        <v>493.33922980765709</v>
      </c>
      <c r="F154" s="74">
        <f t="shared" si="194"/>
        <v>375.87892578811784</v>
      </c>
      <c r="G154" s="74">
        <f t="shared" si="194"/>
        <v>523.45919396830186</v>
      </c>
      <c r="H154" s="74">
        <f t="shared" si="194"/>
        <v>534.05527005788315</v>
      </c>
      <c r="I154" s="74">
        <f t="shared" si="194"/>
        <v>582.81230782154876</v>
      </c>
      <c r="J154" s="74">
        <f t="shared" si="194"/>
        <v>504.19176368846394</v>
      </c>
      <c r="K154" s="74">
        <f t="shared" si="194"/>
        <v>542.02391272287684</v>
      </c>
      <c r="L154" s="74">
        <f t="shared" si="194"/>
        <v>521.97238469702802</v>
      </c>
      <c r="M154" s="74">
        <f t="shared" si="194"/>
        <v>531.95543374792283</v>
      </c>
      <c r="N154" s="74">
        <f t="shared" si="194"/>
        <v>551.29797575509076</v>
      </c>
      <c r="O154" s="74">
        <f t="shared" si="194"/>
        <v>558.83275112116485</v>
      </c>
      <c r="P154" s="74">
        <f t="shared" si="194"/>
        <v>567.19287618231385</v>
      </c>
      <c r="Q154" s="74">
        <f t="shared" si="194"/>
        <v>577.81314683900325</v>
      </c>
      <c r="R154" s="74">
        <f t="shared" ref="R154:V154" si="195">IF(R100=0,0,R100/R$17)</f>
        <v>576.59286887541691</v>
      </c>
      <c r="S154" s="74">
        <f t="shared" si="195"/>
        <v>618.45629940350648</v>
      </c>
      <c r="T154" s="74">
        <f t="shared" si="195"/>
        <v>605.23025678156318</v>
      </c>
      <c r="U154" s="74">
        <f t="shared" si="195"/>
        <v>594.7476105680297</v>
      </c>
      <c r="V154" s="74">
        <f t="shared" si="195"/>
        <v>607.32428871320997</v>
      </c>
      <c r="W154" s="74">
        <f t="shared" ref="W154" si="196">IF(W100=0,0,W100/W$17)</f>
        <v>670.06753416291247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182.79213745258153</v>
      </c>
      <c r="C155" s="193">
        <f t="shared" si="197"/>
        <v>193.76639147876296</v>
      </c>
      <c r="D155" s="193">
        <f t="shared" si="197"/>
        <v>226.69178434806372</v>
      </c>
      <c r="E155" s="193">
        <f t="shared" si="197"/>
        <v>273.04022471869399</v>
      </c>
      <c r="F155" s="193">
        <f t="shared" si="197"/>
        <v>183.2832905720754</v>
      </c>
      <c r="G155" s="193">
        <f t="shared" si="197"/>
        <v>386.88028508947684</v>
      </c>
      <c r="H155" s="193">
        <f t="shared" si="197"/>
        <v>240.40779202029299</v>
      </c>
      <c r="I155" s="193">
        <f t="shared" si="197"/>
        <v>313.96036948072526</v>
      </c>
      <c r="J155" s="193">
        <f t="shared" si="197"/>
        <v>170.66544163554607</v>
      </c>
      <c r="K155" s="193">
        <f t="shared" si="197"/>
        <v>232.43003151070559</v>
      </c>
      <c r="L155" s="193">
        <f t="shared" si="197"/>
        <v>190.52558834088242</v>
      </c>
      <c r="M155" s="193">
        <f t="shared" si="197"/>
        <v>194.38046440903403</v>
      </c>
      <c r="N155" s="193">
        <f t="shared" si="197"/>
        <v>180.58556440152162</v>
      </c>
      <c r="O155" s="193">
        <f t="shared" si="197"/>
        <v>185.45937058398823</v>
      </c>
      <c r="P155" s="193">
        <f t="shared" si="197"/>
        <v>189.03896306191513</v>
      </c>
      <c r="Q155" s="193">
        <f t="shared" si="197"/>
        <v>215.8670609921291</v>
      </c>
      <c r="R155" s="193">
        <f t="shared" ref="R155:V155" si="198">IF(R101=0,0,R101/R$17)</f>
        <v>220.77573286079576</v>
      </c>
      <c r="S155" s="193">
        <f t="shared" si="198"/>
        <v>250.14766466818207</v>
      </c>
      <c r="T155" s="193">
        <f t="shared" si="198"/>
        <v>258.26712407558011</v>
      </c>
      <c r="U155" s="193">
        <f t="shared" si="198"/>
        <v>267.49967951245696</v>
      </c>
      <c r="V155" s="193">
        <f t="shared" si="198"/>
        <v>249.21137953026505</v>
      </c>
      <c r="W155" s="193">
        <f t="shared" ref="W155" si="199">IF(W101=0,0,W101/W$17)</f>
        <v>270.76937012675961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318.73531652617629</v>
      </c>
      <c r="C156" s="77">
        <f t="shared" si="200"/>
        <v>326.55503182585801</v>
      </c>
      <c r="D156" s="77">
        <f t="shared" si="200"/>
        <v>339.43010846047144</v>
      </c>
      <c r="E156" s="77">
        <f t="shared" si="200"/>
        <v>354.69016476111102</v>
      </c>
      <c r="F156" s="77">
        <f t="shared" si="200"/>
        <v>375.10109185780306</v>
      </c>
      <c r="G156" s="77">
        <f t="shared" si="200"/>
        <v>401.22429320559968</v>
      </c>
      <c r="H156" s="77">
        <f t="shared" si="200"/>
        <v>419.13930275321547</v>
      </c>
      <c r="I156" s="77">
        <f t="shared" si="200"/>
        <v>439.20763682634185</v>
      </c>
      <c r="J156" s="77">
        <f t="shared" si="200"/>
        <v>461.38342774897268</v>
      </c>
      <c r="K156" s="77">
        <f t="shared" si="200"/>
        <v>484.0026460851023</v>
      </c>
      <c r="L156" s="77">
        <f t="shared" si="200"/>
        <v>504.95687368176129</v>
      </c>
      <c r="M156" s="77">
        <f t="shared" si="200"/>
        <v>519.35096917031854</v>
      </c>
      <c r="N156" s="77">
        <f t="shared" si="200"/>
        <v>527.1929447320399</v>
      </c>
      <c r="O156" s="77">
        <f t="shared" si="200"/>
        <v>532.93828084946711</v>
      </c>
      <c r="P156" s="77">
        <f t="shared" si="200"/>
        <v>534.75393871180847</v>
      </c>
      <c r="Q156" s="77">
        <f t="shared" si="200"/>
        <v>538.01657272776481</v>
      </c>
      <c r="R156" s="77">
        <f t="shared" ref="R156:V156" si="201">IF(R102=0,0,R102/R$17)</f>
        <v>547.30277163711207</v>
      </c>
      <c r="S156" s="77">
        <f t="shared" si="201"/>
        <v>564.89097847762241</v>
      </c>
      <c r="T156" s="77">
        <f t="shared" si="201"/>
        <v>572.06603711751131</v>
      </c>
      <c r="U156" s="77">
        <f t="shared" si="201"/>
        <v>579.92560332945584</v>
      </c>
      <c r="V156" s="77">
        <f t="shared" si="201"/>
        <v>607.00114326700259</v>
      </c>
      <c r="W156" s="77">
        <f t="shared" ref="W156" si="202">IF(W102=0,0,W102/W$17)</f>
        <v>632.70316121782923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2072.1898436062561</v>
      </c>
      <c r="C158" s="153">
        <f t="shared" si="203"/>
        <v>1851.5488612307117</v>
      </c>
      <c r="D158" s="153">
        <f t="shared" si="203"/>
        <v>1867.1286102626511</v>
      </c>
      <c r="E158" s="153">
        <f t="shared" si="203"/>
        <v>2034.7554967345566</v>
      </c>
      <c r="F158" s="153">
        <f t="shared" si="203"/>
        <v>2081.4549611093103</v>
      </c>
      <c r="G158" s="153">
        <f t="shared" si="203"/>
        <v>2111.3158926805945</v>
      </c>
      <c r="H158" s="153">
        <f t="shared" si="203"/>
        <v>2080.3907466522537</v>
      </c>
      <c r="I158" s="153">
        <f t="shared" si="203"/>
        <v>2039.0866874435617</v>
      </c>
      <c r="J158" s="153">
        <f t="shared" si="203"/>
        <v>2249.3972274531716</v>
      </c>
      <c r="K158" s="153">
        <f t="shared" si="203"/>
        <v>2281.8259909346361</v>
      </c>
      <c r="L158" s="153">
        <f t="shared" si="203"/>
        <v>2362.6514490013005</v>
      </c>
      <c r="M158" s="153">
        <f t="shared" si="203"/>
        <v>2340.1244569757323</v>
      </c>
      <c r="N158" s="153">
        <f t="shared" si="203"/>
        <v>2475.6028956578175</v>
      </c>
      <c r="O158" s="153">
        <f t="shared" si="203"/>
        <v>2405.4633361913507</v>
      </c>
      <c r="P158" s="153">
        <f t="shared" si="203"/>
        <v>2315.2739408363773</v>
      </c>
      <c r="Q158" s="153">
        <f t="shared" si="203"/>
        <v>2353.5572934392931</v>
      </c>
      <c r="R158" s="153">
        <f t="shared" ref="R158:V158" si="204">IF(R104=0,0,R104/R$17)</f>
        <v>2410.609759775884</v>
      </c>
      <c r="S158" s="153">
        <f t="shared" si="204"/>
        <v>2579.6646424195151</v>
      </c>
      <c r="T158" s="153">
        <f t="shared" si="204"/>
        <v>2657.8719166586056</v>
      </c>
      <c r="U158" s="153">
        <f t="shared" si="204"/>
        <v>2704.4882083054044</v>
      </c>
      <c r="V158" s="153">
        <f t="shared" si="204"/>
        <v>2854.2927370190082</v>
      </c>
      <c r="W158" s="153">
        <f t="shared" ref="W158" si="205">IF(W104=0,0,W104/W$17)</f>
        <v>3219.7268754286929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1833.9283891670191</v>
      </c>
      <c r="C159" s="74">
        <f t="shared" si="206"/>
        <v>1514.8994641154795</v>
      </c>
      <c r="D159" s="74">
        <f t="shared" si="206"/>
        <v>1489.8803995796063</v>
      </c>
      <c r="E159" s="74">
        <f t="shared" si="206"/>
        <v>1597.9220108203463</v>
      </c>
      <c r="F159" s="74">
        <f t="shared" si="206"/>
        <v>1765.3032154126058</v>
      </c>
      <c r="G159" s="74">
        <f t="shared" si="206"/>
        <v>1592.1421767436889</v>
      </c>
      <c r="H159" s="74">
        <f t="shared" si="206"/>
        <v>1632.3383231871048</v>
      </c>
      <c r="I159" s="74">
        <f t="shared" si="206"/>
        <v>1504.0577351964514</v>
      </c>
      <c r="J159" s="74">
        <f t="shared" si="206"/>
        <v>1848.0667143772853</v>
      </c>
      <c r="K159" s="74">
        <f t="shared" si="206"/>
        <v>1819.0579207438775</v>
      </c>
      <c r="L159" s="74">
        <f t="shared" si="206"/>
        <v>1920.1920173005146</v>
      </c>
      <c r="M159" s="74">
        <f t="shared" si="206"/>
        <v>1890.6734156742571</v>
      </c>
      <c r="N159" s="74">
        <f t="shared" si="206"/>
        <v>1991.6640925853073</v>
      </c>
      <c r="O159" s="74">
        <f t="shared" si="206"/>
        <v>1928.190654455507</v>
      </c>
      <c r="P159" s="74">
        <f t="shared" si="206"/>
        <v>1828.8042331194019</v>
      </c>
      <c r="Q159" s="74">
        <f t="shared" si="206"/>
        <v>1819.7714143098467</v>
      </c>
      <c r="R159" s="74">
        <f t="shared" ref="R159:V159" si="207">IF(R105=0,0,R105/R$17)</f>
        <v>1866.1019799851583</v>
      </c>
      <c r="S159" s="74">
        <f t="shared" si="207"/>
        <v>1977.9295793381018</v>
      </c>
      <c r="T159" s="74">
        <f t="shared" si="207"/>
        <v>2046.9745900995845</v>
      </c>
      <c r="U159" s="74">
        <f t="shared" si="207"/>
        <v>2082.9036608293268</v>
      </c>
      <c r="V159" s="74">
        <f t="shared" si="207"/>
        <v>2220.7797720347462</v>
      </c>
      <c r="W159" s="74">
        <f t="shared" ref="W159" si="208">IF(W105=0,0,W105/W$17)</f>
        <v>2514.6708601203923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3.482372395756236</v>
      </c>
      <c r="C160" s="74">
        <f t="shared" si="209"/>
        <v>4.7683676830808084</v>
      </c>
      <c r="D160" s="74">
        <f t="shared" si="209"/>
        <v>6.3547911298318054</v>
      </c>
      <c r="E160" s="74">
        <f t="shared" si="209"/>
        <v>8.7581396952930231</v>
      </c>
      <c r="F160" s="74">
        <f t="shared" si="209"/>
        <v>6.7778089720941308</v>
      </c>
      <c r="G160" s="74">
        <f t="shared" si="209"/>
        <v>8.167319873218112</v>
      </c>
      <c r="H160" s="74">
        <f t="shared" si="209"/>
        <v>11.331746464526121</v>
      </c>
      <c r="I160" s="74">
        <f t="shared" si="209"/>
        <v>25.089242344456281</v>
      </c>
      <c r="J160" s="74">
        <f t="shared" si="209"/>
        <v>16.096308121690733</v>
      </c>
      <c r="K160" s="74">
        <f t="shared" si="209"/>
        <v>15.089906171176573</v>
      </c>
      <c r="L160" s="74">
        <f t="shared" si="209"/>
        <v>25.775518395269227</v>
      </c>
      <c r="M160" s="74">
        <f t="shared" si="209"/>
        <v>18.503134956831079</v>
      </c>
      <c r="N160" s="74">
        <f t="shared" si="209"/>
        <v>44.378186389521304</v>
      </c>
      <c r="O160" s="74">
        <f t="shared" si="209"/>
        <v>22.835339247272564</v>
      </c>
      <c r="P160" s="74">
        <f t="shared" si="209"/>
        <v>20.883760821529663</v>
      </c>
      <c r="Q160" s="74">
        <f t="shared" si="209"/>
        <v>40.342966167277552</v>
      </c>
      <c r="R160" s="74">
        <f t="shared" ref="R160:V160" si="210">IF(R106=0,0,R106/R$17)</f>
        <v>41.769226498427635</v>
      </c>
      <c r="S160" s="74">
        <f t="shared" si="210"/>
        <v>45.337033963667317</v>
      </c>
      <c r="T160" s="74">
        <f t="shared" si="210"/>
        <v>47.610542084290877</v>
      </c>
      <c r="U160" s="74">
        <f t="shared" si="210"/>
        <v>49.679805399732246</v>
      </c>
      <c r="V160" s="74">
        <f t="shared" si="210"/>
        <v>53.234095363976088</v>
      </c>
      <c r="W160" s="74">
        <f t="shared" ref="W160" si="211">IF(W106=0,0,W106/W$17)</f>
        <v>56.859930994833888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130.45501850116591</v>
      </c>
      <c r="C161" s="74">
        <f t="shared" si="212"/>
        <v>220.91307735723586</v>
      </c>
      <c r="D161" s="74">
        <f t="shared" si="212"/>
        <v>241.10510466896395</v>
      </c>
      <c r="E161" s="74">
        <f t="shared" si="212"/>
        <v>270.96448643598501</v>
      </c>
      <c r="F161" s="74">
        <f t="shared" si="212"/>
        <v>203.87923305173763</v>
      </c>
      <c r="G161" s="74">
        <f t="shared" si="212"/>
        <v>288.21395610146465</v>
      </c>
      <c r="H161" s="74">
        <f t="shared" si="212"/>
        <v>296.75659324976118</v>
      </c>
      <c r="I161" s="74">
        <f t="shared" si="212"/>
        <v>328.0330228220738</v>
      </c>
      <c r="J161" s="74">
        <f t="shared" si="212"/>
        <v>286.38998977924905</v>
      </c>
      <c r="K161" s="74">
        <f t="shared" si="212"/>
        <v>313.10027059773648</v>
      </c>
      <c r="L161" s="74">
        <f t="shared" si="212"/>
        <v>306.20215544664751</v>
      </c>
      <c r="M161" s="74">
        <f t="shared" si="212"/>
        <v>318.08306797069639</v>
      </c>
      <c r="N161" s="74">
        <f t="shared" si="212"/>
        <v>334.4395285361332</v>
      </c>
      <c r="O161" s="74">
        <f t="shared" si="212"/>
        <v>346.98286226166096</v>
      </c>
      <c r="P161" s="74">
        <f t="shared" si="212"/>
        <v>355.87993281754598</v>
      </c>
      <c r="Q161" s="74">
        <f t="shared" si="212"/>
        <v>367.89679288183993</v>
      </c>
      <c r="R161" s="74">
        <f t="shared" ref="R161:V161" si="213">IF(R107=0,0,R107/R$17)</f>
        <v>374.2666001163409</v>
      </c>
      <c r="S161" s="74">
        <f t="shared" si="213"/>
        <v>410.54606869343519</v>
      </c>
      <c r="T161" s="74">
        <f t="shared" si="213"/>
        <v>412.31792102825949</v>
      </c>
      <c r="U161" s="74">
        <f t="shared" si="213"/>
        <v>414.99435614141532</v>
      </c>
      <c r="V161" s="74">
        <f t="shared" si="213"/>
        <v>433.46916400460606</v>
      </c>
      <c r="W161" s="74">
        <f t="shared" ref="W161" si="214">IF(W107=0,0,W107/W$17)</f>
        <v>487.93200203254827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104.32406354231505</v>
      </c>
      <c r="C162" s="77">
        <f t="shared" si="215"/>
        <v>110.96795207491532</v>
      </c>
      <c r="D162" s="77">
        <f t="shared" si="215"/>
        <v>129.78831488424916</v>
      </c>
      <c r="E162" s="77">
        <f t="shared" si="215"/>
        <v>157.11085978293264</v>
      </c>
      <c r="F162" s="77">
        <f t="shared" si="215"/>
        <v>105.49470367287257</v>
      </c>
      <c r="G162" s="77">
        <f t="shared" si="215"/>
        <v>222.79243996222289</v>
      </c>
      <c r="H162" s="77">
        <f t="shared" si="215"/>
        <v>139.96408375086108</v>
      </c>
      <c r="I162" s="77">
        <f t="shared" si="215"/>
        <v>181.90668708058016</v>
      </c>
      <c r="J162" s="77">
        <f t="shared" si="215"/>
        <v>98.844215174946129</v>
      </c>
      <c r="K162" s="77">
        <f t="shared" si="215"/>
        <v>134.57789342184529</v>
      </c>
      <c r="L162" s="77">
        <f t="shared" si="215"/>
        <v>110.48175785886924</v>
      </c>
      <c r="M162" s="77">
        <f t="shared" si="215"/>
        <v>112.86483837394753</v>
      </c>
      <c r="N162" s="77">
        <f t="shared" si="215"/>
        <v>105.12108814685584</v>
      </c>
      <c r="O162" s="77">
        <f t="shared" si="215"/>
        <v>107.45448022691001</v>
      </c>
      <c r="P162" s="77">
        <f t="shared" si="215"/>
        <v>109.70601407789954</v>
      </c>
      <c r="Q162" s="77">
        <f t="shared" si="215"/>
        <v>125.54612008032889</v>
      </c>
      <c r="R162" s="77">
        <f t="shared" ref="R162:V162" si="216">IF(R108=0,0,R108/R$17)</f>
        <v>128.47195317595691</v>
      </c>
      <c r="S162" s="77">
        <f t="shared" si="216"/>
        <v>145.85196042431082</v>
      </c>
      <c r="T162" s="77">
        <f t="shared" si="216"/>
        <v>150.96886344647086</v>
      </c>
      <c r="U162" s="77">
        <f t="shared" si="216"/>
        <v>156.91038593493033</v>
      </c>
      <c r="V162" s="77">
        <f t="shared" si="216"/>
        <v>146.80970561568</v>
      </c>
      <c r="W162" s="77">
        <f t="shared" ref="W162" si="217">IF(W108=0,0,W108/W$17)</f>
        <v>160.26408228091884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301.49633816728908</v>
      </c>
      <c r="C164" s="203">
        <f t="shared" si="218"/>
        <v>266.51560246707675</v>
      </c>
      <c r="D164" s="203">
        <f t="shared" si="218"/>
        <v>306.42892804411525</v>
      </c>
      <c r="E164" s="203">
        <f t="shared" si="218"/>
        <v>342.16858348606956</v>
      </c>
      <c r="F164" s="203">
        <f t="shared" si="218"/>
        <v>359.71760601182865</v>
      </c>
      <c r="G164" s="203">
        <f t="shared" si="218"/>
        <v>355.06479165905034</v>
      </c>
      <c r="H164" s="203">
        <f t="shared" si="218"/>
        <v>349.82906009392741</v>
      </c>
      <c r="I164" s="203">
        <f t="shared" si="218"/>
        <v>323.7482472502806</v>
      </c>
      <c r="J164" s="203">
        <f t="shared" si="218"/>
        <v>309.25897431463227</v>
      </c>
      <c r="K164" s="203">
        <f t="shared" si="218"/>
        <v>294.33908551709459</v>
      </c>
      <c r="L164" s="203">
        <f t="shared" si="218"/>
        <v>291.20630245502969</v>
      </c>
      <c r="M164" s="203">
        <f t="shared" si="218"/>
        <v>310.39740414018331</v>
      </c>
      <c r="N164" s="203">
        <f t="shared" si="218"/>
        <v>333.61235449313307</v>
      </c>
      <c r="O164" s="203">
        <f t="shared" si="218"/>
        <v>322.2807851957366</v>
      </c>
      <c r="P164" s="203">
        <f t="shared" si="218"/>
        <v>302.65662006116946</v>
      </c>
      <c r="Q164" s="203">
        <f t="shared" si="218"/>
        <v>319.10436586141634</v>
      </c>
      <c r="R164" s="203">
        <f t="shared" ref="R164:V164" si="219">IF(R110=0,0,R110/R$17)</f>
        <v>319.69174553035663</v>
      </c>
      <c r="S164" s="203">
        <f t="shared" si="219"/>
        <v>344.44003382199304</v>
      </c>
      <c r="T164" s="203">
        <f t="shared" si="219"/>
        <v>356.02303613810176</v>
      </c>
      <c r="U164" s="203">
        <f t="shared" si="219"/>
        <v>362.17643184666616</v>
      </c>
      <c r="V164" s="203">
        <f t="shared" si="219"/>
        <v>384.32826498905172</v>
      </c>
      <c r="W164" s="203">
        <f t="shared" ref="W164" si="220">IF(W110=0,0,W110/W$17)</f>
        <v>448.21080731454794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301.49633816728908</v>
      </c>
      <c r="C165" s="192">
        <f t="shared" si="221"/>
        <v>266.51560246707675</v>
      </c>
      <c r="D165" s="192">
        <f t="shared" si="221"/>
        <v>306.42892804411525</v>
      </c>
      <c r="E165" s="192">
        <f t="shared" si="221"/>
        <v>342.16858348606956</v>
      </c>
      <c r="F165" s="192">
        <f t="shared" si="221"/>
        <v>359.71760601182865</v>
      </c>
      <c r="G165" s="192">
        <f t="shared" si="221"/>
        <v>355.06479165905034</v>
      </c>
      <c r="H165" s="192">
        <f t="shared" si="221"/>
        <v>349.82906009392741</v>
      </c>
      <c r="I165" s="192">
        <f t="shared" si="221"/>
        <v>323.7482472502806</v>
      </c>
      <c r="J165" s="192">
        <f t="shared" si="221"/>
        <v>309.25897431463227</v>
      </c>
      <c r="K165" s="192">
        <f t="shared" si="221"/>
        <v>294.33908551709459</v>
      </c>
      <c r="L165" s="192">
        <f t="shared" si="221"/>
        <v>291.20630245502969</v>
      </c>
      <c r="M165" s="192">
        <f t="shared" si="221"/>
        <v>310.39740414018331</v>
      </c>
      <c r="N165" s="192">
        <f t="shared" si="221"/>
        <v>333.61235449313307</v>
      </c>
      <c r="O165" s="192">
        <f t="shared" si="221"/>
        <v>322.2807851957366</v>
      </c>
      <c r="P165" s="192">
        <f t="shared" si="221"/>
        <v>302.65662006116946</v>
      </c>
      <c r="Q165" s="192">
        <f t="shared" si="221"/>
        <v>319.10436586141634</v>
      </c>
      <c r="R165" s="192">
        <f t="shared" ref="R165:V165" si="222">IF(R111=0,0,R111/R$17)</f>
        <v>319.69174553035663</v>
      </c>
      <c r="S165" s="192">
        <f t="shared" si="222"/>
        <v>344.44003382199304</v>
      </c>
      <c r="T165" s="192">
        <f t="shared" si="222"/>
        <v>356.02303613810176</v>
      </c>
      <c r="U165" s="192">
        <f t="shared" si="222"/>
        <v>362.17643184666616</v>
      </c>
      <c r="V165" s="192">
        <f t="shared" si="222"/>
        <v>384.32826498905172</v>
      </c>
      <c r="W165" s="192">
        <f t="shared" ref="W165" si="223">IF(W111=0,0,W111/W$17)</f>
        <v>448.21080731454794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244.06772296284888</v>
      </c>
      <c r="C166" s="74">
        <f t="shared" si="224"/>
        <v>195.65189824537399</v>
      </c>
      <c r="D166" s="74">
        <f t="shared" si="224"/>
        <v>219.74149652682371</v>
      </c>
      <c r="E166" s="74">
        <f t="shared" si="224"/>
        <v>240.61852929451877</v>
      </c>
      <c r="F166" s="74">
        <f t="shared" si="224"/>
        <v>289.62384353542188</v>
      </c>
      <c r="G166" s="74">
        <f t="shared" si="224"/>
        <v>228.84902812537703</v>
      </c>
      <c r="H166" s="74">
        <f t="shared" si="224"/>
        <v>256.79550637694723</v>
      </c>
      <c r="I166" s="74">
        <f t="shared" si="224"/>
        <v>212.62064682082922</v>
      </c>
      <c r="J166" s="74">
        <f t="shared" si="224"/>
        <v>239.19264015207747</v>
      </c>
      <c r="K166" s="74">
        <f t="shared" si="224"/>
        <v>206.77837371776687</v>
      </c>
      <c r="L166" s="74">
        <f t="shared" si="224"/>
        <v>215.68880356795097</v>
      </c>
      <c r="M166" s="74">
        <f t="shared" si="224"/>
        <v>229.76413675719235</v>
      </c>
      <c r="N166" s="74">
        <f t="shared" si="224"/>
        <v>253.32995986284254</v>
      </c>
      <c r="O166" s="74">
        <f t="shared" si="224"/>
        <v>239.11526717644512</v>
      </c>
      <c r="P166" s="74">
        <f t="shared" si="224"/>
        <v>219.77102060918472</v>
      </c>
      <c r="Q166" s="74">
        <f t="shared" si="224"/>
        <v>226.92279503540385</v>
      </c>
      <c r="R166" s="74">
        <f t="shared" ref="R166:V166" si="225">IF(R112=0,0,R112/R$17)</f>
        <v>226.70103010728948</v>
      </c>
      <c r="S166" s="74">
        <f t="shared" si="225"/>
        <v>240.66386291343113</v>
      </c>
      <c r="T166" s="74">
        <f t="shared" si="225"/>
        <v>250.4958182191701</v>
      </c>
      <c r="U166" s="74">
        <f t="shared" si="225"/>
        <v>254.9553236340343</v>
      </c>
      <c r="V166" s="74">
        <f t="shared" si="225"/>
        <v>278.9626393398936</v>
      </c>
      <c r="W166" s="74">
        <f t="shared" ref="W166" si="226">IF(W112=0,0,W112/W$17)</f>
        <v>330.00870444133426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20.240603457576267</v>
      </c>
      <c r="C168" s="74">
        <f t="shared" si="230"/>
        <v>31.24675397727577</v>
      </c>
      <c r="D168" s="74">
        <f t="shared" si="230"/>
        <v>40.468815668788082</v>
      </c>
      <c r="E168" s="74">
        <f t="shared" si="230"/>
        <v>46.709466768820747</v>
      </c>
      <c r="F168" s="74">
        <f t="shared" si="230"/>
        <v>33.851278825962595</v>
      </c>
      <c r="G168" s="74">
        <f t="shared" si="230"/>
        <v>49.084577772088345</v>
      </c>
      <c r="H168" s="74">
        <f t="shared" si="230"/>
        <v>47.966651065853924</v>
      </c>
      <c r="I168" s="74">
        <f t="shared" si="230"/>
        <v>49.292964287354998</v>
      </c>
      <c r="J168" s="74">
        <f t="shared" si="230"/>
        <v>38.575963737796883</v>
      </c>
      <c r="K168" s="74">
        <f t="shared" si="230"/>
        <v>42.862665538337552</v>
      </c>
      <c r="L168" s="74">
        <f t="shared" si="230"/>
        <v>40.272926807231556</v>
      </c>
      <c r="M168" s="74">
        <f t="shared" si="230"/>
        <v>44.267474406186572</v>
      </c>
      <c r="N168" s="74">
        <f t="shared" si="230"/>
        <v>47.370516179619315</v>
      </c>
      <c r="O168" s="74">
        <f t="shared" si="230"/>
        <v>48.552866731990107</v>
      </c>
      <c r="P168" s="74">
        <f t="shared" si="230"/>
        <v>47.851060490827763</v>
      </c>
      <c r="Q168" s="74">
        <f t="shared" si="230"/>
        <v>51.3780894661015</v>
      </c>
      <c r="R168" s="74">
        <f t="shared" ref="R168:V168" si="231">IF(R114=0,0,R114/R$17)</f>
        <v>51.316688560008643</v>
      </c>
      <c r="S168" s="74">
        <f t="shared" si="231"/>
        <v>56.042299110329601</v>
      </c>
      <c r="T168" s="74">
        <f t="shared" si="231"/>
        <v>56.009029128406453</v>
      </c>
      <c r="U168" s="74">
        <f t="shared" si="231"/>
        <v>55.724251358237744</v>
      </c>
      <c r="V168" s="74">
        <f t="shared" si="231"/>
        <v>58.038666996925357</v>
      </c>
      <c r="W168" s="74">
        <f t="shared" ref="W168" si="232">IF(W114=0,0,W114/W$17)</f>
        <v>66.837906112457318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37.188011746863985</v>
      </c>
      <c r="C169" s="193">
        <f t="shared" si="233"/>
        <v>39.616950244427038</v>
      </c>
      <c r="D169" s="193">
        <f t="shared" si="233"/>
        <v>46.218615848503468</v>
      </c>
      <c r="E169" s="193">
        <f t="shared" si="233"/>
        <v>54.84058742273006</v>
      </c>
      <c r="F169" s="193">
        <f t="shared" si="233"/>
        <v>36.242483650444186</v>
      </c>
      <c r="G169" s="193">
        <f t="shared" si="233"/>
        <v>77.131185761584931</v>
      </c>
      <c r="H169" s="193">
        <f t="shared" si="233"/>
        <v>45.066902651126284</v>
      </c>
      <c r="I169" s="193">
        <f t="shared" si="233"/>
        <v>61.834636142096365</v>
      </c>
      <c r="J169" s="193">
        <f t="shared" si="233"/>
        <v>31.490370424757888</v>
      </c>
      <c r="K169" s="193">
        <f t="shared" si="233"/>
        <v>44.698046260990175</v>
      </c>
      <c r="L169" s="193">
        <f t="shared" si="233"/>
        <v>35.244572079847181</v>
      </c>
      <c r="M169" s="193">
        <f t="shared" si="233"/>
        <v>36.365792976804407</v>
      </c>
      <c r="N169" s="193">
        <f t="shared" si="233"/>
        <v>32.911878450671246</v>
      </c>
      <c r="O169" s="193">
        <f t="shared" si="233"/>
        <v>34.612651287301382</v>
      </c>
      <c r="P169" s="193">
        <f t="shared" si="233"/>
        <v>35.034538961156976</v>
      </c>
      <c r="Q169" s="193">
        <f t="shared" si="233"/>
        <v>40.803481359910975</v>
      </c>
      <c r="R169" s="193">
        <f t="shared" ref="R169:V169" si="234">IF(R115=0,0,R115/R$17)</f>
        <v>41.674026863058494</v>
      </c>
      <c r="S169" s="193">
        <f t="shared" si="234"/>
        <v>47.733871798232279</v>
      </c>
      <c r="T169" s="193">
        <f t="shared" si="234"/>
        <v>49.51818879052523</v>
      </c>
      <c r="U169" s="193">
        <f t="shared" si="234"/>
        <v>51.496856854394068</v>
      </c>
      <c r="V169" s="193">
        <f t="shared" si="234"/>
        <v>47.32695865223279</v>
      </c>
      <c r="W169" s="193">
        <f t="shared" ref="W169" si="235">IF(W115=0,0,W115/W$17)</f>
        <v>51.364196760756272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7421700</v>
      </c>
      <c r="C3" s="67">
        <f t="shared" si="0"/>
        <v>7423695</v>
      </c>
      <c r="D3" s="67">
        <f t="shared" si="0"/>
        <v>7328243</v>
      </c>
      <c r="E3" s="67">
        <f t="shared" si="0"/>
        <v>7363172</v>
      </c>
      <c r="F3" s="67">
        <f t="shared" si="0"/>
        <v>7433522</v>
      </c>
      <c r="G3" s="67">
        <f t="shared" si="0"/>
        <v>7494585</v>
      </c>
      <c r="H3" s="67">
        <f t="shared" si="0"/>
        <v>7500658</v>
      </c>
      <c r="I3" s="67">
        <f t="shared" si="0"/>
        <v>7506395</v>
      </c>
      <c r="J3" s="67">
        <f t="shared" si="0"/>
        <v>7487467</v>
      </c>
      <c r="K3" s="67">
        <f t="shared" si="0"/>
        <v>7509291</v>
      </c>
      <c r="L3" s="67">
        <f t="shared" si="0"/>
        <v>7497112</v>
      </c>
      <c r="M3" s="67">
        <f t="shared" si="0"/>
        <v>7517328</v>
      </c>
      <c r="N3" s="67">
        <f t="shared" si="0"/>
        <v>7515331</v>
      </c>
      <c r="O3" s="67">
        <f t="shared" si="0"/>
        <v>7551895</v>
      </c>
      <c r="P3" s="67">
        <f t="shared" si="0"/>
        <v>7573011</v>
      </c>
      <c r="Q3" s="67">
        <f t="shared" si="0"/>
        <v>7564007</v>
      </c>
      <c r="R3" s="67">
        <f t="shared" si="0"/>
        <v>7565308</v>
      </c>
      <c r="S3" s="67">
        <f t="shared" si="0"/>
        <v>7555365</v>
      </c>
      <c r="T3" s="67">
        <f t="shared" si="0"/>
        <v>7576990</v>
      </c>
      <c r="U3" s="67">
        <f t="shared" si="0"/>
        <v>7563092</v>
      </c>
      <c r="V3" s="67">
        <f t="shared" si="0"/>
        <v>7615775</v>
      </c>
      <c r="W3" s="67">
        <f t="shared" si="0"/>
        <v>7674525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7421700</v>
      </c>
      <c r="C4" s="71">
        <f t="shared" si="1"/>
        <v>7423695</v>
      </c>
      <c r="D4" s="71">
        <f t="shared" si="1"/>
        <v>7328243</v>
      </c>
      <c r="E4" s="71">
        <f t="shared" si="1"/>
        <v>7363172</v>
      </c>
      <c r="F4" s="71">
        <f t="shared" si="1"/>
        <v>7433522</v>
      </c>
      <c r="G4" s="71">
        <f t="shared" si="1"/>
        <v>7494585</v>
      </c>
      <c r="H4" s="71">
        <f t="shared" si="1"/>
        <v>7500658</v>
      </c>
      <c r="I4" s="71">
        <f t="shared" si="1"/>
        <v>7506395</v>
      </c>
      <c r="J4" s="71">
        <f t="shared" si="1"/>
        <v>7487467</v>
      </c>
      <c r="K4" s="71">
        <f t="shared" si="1"/>
        <v>7509291</v>
      </c>
      <c r="L4" s="71">
        <f t="shared" si="1"/>
        <v>7497112</v>
      </c>
      <c r="M4" s="71">
        <f t="shared" si="1"/>
        <v>7517328</v>
      </c>
      <c r="N4" s="71">
        <f t="shared" si="1"/>
        <v>7515331</v>
      </c>
      <c r="O4" s="71">
        <f t="shared" si="1"/>
        <v>7551895</v>
      </c>
      <c r="P4" s="71">
        <f t="shared" si="1"/>
        <v>7573011</v>
      </c>
      <c r="Q4" s="71">
        <f t="shared" si="1"/>
        <v>7564007</v>
      </c>
      <c r="R4" s="71">
        <f t="shared" ref="R4:V4" si="2">SUM(R5:R13)</f>
        <v>7565308</v>
      </c>
      <c r="S4" s="71">
        <f t="shared" si="2"/>
        <v>7555365</v>
      </c>
      <c r="T4" s="71">
        <f t="shared" si="2"/>
        <v>7576990</v>
      </c>
      <c r="U4" s="71">
        <f t="shared" si="2"/>
        <v>7563092</v>
      </c>
      <c r="V4" s="71">
        <f t="shared" si="2"/>
        <v>7615775</v>
      </c>
      <c r="W4" s="71">
        <f t="shared" ref="W4" si="3">SUM(W5:W13)</f>
        <v>7674525</v>
      </c>
      <c r="DA4" s="88" t="s">
        <v>334</v>
      </c>
    </row>
    <row r="5" spans="1:105" ht="12" customHeight="1" x14ac:dyDescent="0.25">
      <c r="A5" s="28" t="s">
        <v>51</v>
      </c>
      <c r="B5" s="82">
        <v>31210</v>
      </c>
      <c r="C5" s="82">
        <v>21697</v>
      </c>
      <c r="D5" s="82">
        <v>24441</v>
      </c>
      <c r="E5" s="82">
        <v>22769</v>
      </c>
      <c r="F5" s="82">
        <v>26236</v>
      </c>
      <c r="G5" s="82">
        <v>19238</v>
      </c>
      <c r="H5" s="82">
        <v>19144</v>
      </c>
      <c r="I5" s="82">
        <v>20655</v>
      </c>
      <c r="J5" s="82">
        <v>28381</v>
      </c>
      <c r="K5" s="82">
        <v>22043</v>
      </c>
      <c r="L5" s="82">
        <v>19930</v>
      </c>
      <c r="M5" s="82">
        <v>21435</v>
      </c>
      <c r="N5" s="82">
        <v>32177</v>
      </c>
      <c r="O5" s="82">
        <v>47170</v>
      </c>
      <c r="P5" s="82">
        <v>70018</v>
      </c>
      <c r="Q5" s="82">
        <v>77455</v>
      </c>
      <c r="R5" s="82">
        <v>67578</v>
      </c>
      <c r="S5" s="82">
        <v>51307</v>
      </c>
      <c r="T5" s="82">
        <v>43445</v>
      </c>
      <c r="U5" s="82">
        <v>43370</v>
      </c>
      <c r="V5" s="82">
        <v>46355</v>
      </c>
      <c r="W5" s="82">
        <v>45756</v>
      </c>
      <c r="DA5" s="89" t="s">
        <v>335</v>
      </c>
    </row>
    <row r="6" spans="1:105" ht="12" customHeight="1" x14ac:dyDescent="0.25">
      <c r="A6" s="28" t="s">
        <v>74</v>
      </c>
      <c r="B6" s="82">
        <v>721</v>
      </c>
      <c r="C6" s="82">
        <v>728</v>
      </c>
      <c r="D6" s="82">
        <v>741</v>
      </c>
      <c r="E6" s="82">
        <v>754</v>
      </c>
      <c r="F6" s="82">
        <v>759</v>
      </c>
      <c r="G6" s="82">
        <v>761</v>
      </c>
      <c r="H6" s="82">
        <v>758</v>
      </c>
      <c r="I6" s="82">
        <v>759</v>
      </c>
      <c r="J6" s="82">
        <v>758</v>
      </c>
      <c r="K6" s="82">
        <v>760</v>
      </c>
      <c r="L6" s="82">
        <v>757</v>
      </c>
      <c r="M6" s="82">
        <v>757</v>
      </c>
      <c r="N6" s="82">
        <v>758</v>
      </c>
      <c r="O6" s="82">
        <v>760</v>
      </c>
      <c r="P6" s="82">
        <v>761</v>
      </c>
      <c r="Q6" s="82">
        <v>739</v>
      </c>
      <c r="R6" s="82">
        <v>690</v>
      </c>
      <c r="S6" s="82">
        <v>597</v>
      </c>
      <c r="T6" s="82">
        <v>543</v>
      </c>
      <c r="U6" s="82">
        <v>506</v>
      </c>
      <c r="V6" s="82">
        <v>468</v>
      </c>
      <c r="W6" s="82">
        <v>435</v>
      </c>
      <c r="DA6" s="89" t="s">
        <v>336</v>
      </c>
    </row>
    <row r="7" spans="1:105" ht="12" customHeight="1" x14ac:dyDescent="0.25">
      <c r="A7" s="28" t="s">
        <v>205</v>
      </c>
      <c r="B7" s="82">
        <v>159906</v>
      </c>
      <c r="C7" s="82">
        <v>130562</v>
      </c>
      <c r="D7" s="82">
        <v>124928</v>
      </c>
      <c r="E7" s="82">
        <v>156397</v>
      </c>
      <c r="F7" s="82">
        <v>225997</v>
      </c>
      <c r="G7" s="82">
        <v>246724</v>
      </c>
      <c r="H7" s="82">
        <v>250001</v>
      </c>
      <c r="I7" s="82">
        <v>227808</v>
      </c>
      <c r="J7" s="82">
        <v>158960</v>
      </c>
      <c r="K7" s="82">
        <v>85777</v>
      </c>
      <c r="L7" s="82">
        <v>43478</v>
      </c>
      <c r="M7" s="82">
        <v>31803</v>
      </c>
      <c r="N7" s="82">
        <v>31053</v>
      </c>
      <c r="O7" s="82">
        <v>30858</v>
      </c>
      <c r="P7" s="82">
        <v>33005</v>
      </c>
      <c r="Q7" s="82">
        <v>34576</v>
      </c>
      <c r="R7" s="82">
        <v>33049</v>
      </c>
      <c r="S7" s="82">
        <v>36021</v>
      </c>
      <c r="T7" s="82">
        <v>40770</v>
      </c>
      <c r="U7" s="82">
        <v>47141</v>
      </c>
      <c r="V7" s="82">
        <v>48493</v>
      </c>
      <c r="W7" s="82">
        <v>45778</v>
      </c>
      <c r="DA7" s="89" t="s">
        <v>337</v>
      </c>
    </row>
    <row r="8" spans="1:105" ht="12" customHeight="1" x14ac:dyDescent="0.25">
      <c r="A8" s="28" t="s">
        <v>192</v>
      </c>
      <c r="B8" s="82">
        <v>1874297</v>
      </c>
      <c r="C8" s="82">
        <v>2007662</v>
      </c>
      <c r="D8" s="82">
        <v>2229848</v>
      </c>
      <c r="E8" s="82">
        <v>2331690</v>
      </c>
      <c r="F8" s="82">
        <v>2380110</v>
      </c>
      <c r="G8" s="82">
        <v>2339160</v>
      </c>
      <c r="H8" s="82">
        <v>2350260</v>
      </c>
      <c r="I8" s="82">
        <v>2237234</v>
      </c>
      <c r="J8" s="82">
        <v>2185635</v>
      </c>
      <c r="K8" s="82">
        <v>2176227</v>
      </c>
      <c r="L8" s="82">
        <v>2262760</v>
      </c>
      <c r="M8" s="82">
        <v>2410969</v>
      </c>
      <c r="N8" s="82">
        <v>2533109</v>
      </c>
      <c r="O8" s="82">
        <v>2590765</v>
      </c>
      <c r="P8" s="82">
        <v>2580742</v>
      </c>
      <c r="Q8" s="82">
        <v>2617862</v>
      </c>
      <c r="R8" s="82">
        <v>2676345</v>
      </c>
      <c r="S8" s="82">
        <v>2759240</v>
      </c>
      <c r="T8" s="82">
        <v>2836753</v>
      </c>
      <c r="U8" s="82">
        <v>2922801</v>
      </c>
      <c r="V8" s="82">
        <v>3043323</v>
      </c>
      <c r="W8" s="82">
        <v>3181683</v>
      </c>
      <c r="DA8" s="89" t="s">
        <v>338</v>
      </c>
    </row>
    <row r="9" spans="1:105" ht="12" customHeight="1" x14ac:dyDescent="0.25">
      <c r="A9" s="28" t="s">
        <v>207</v>
      </c>
      <c r="B9" s="82">
        <v>1811775</v>
      </c>
      <c r="C9" s="82">
        <v>1697092</v>
      </c>
      <c r="D9" s="82">
        <v>1848988</v>
      </c>
      <c r="E9" s="82">
        <v>2099755</v>
      </c>
      <c r="F9" s="82">
        <v>2402083</v>
      </c>
      <c r="G9" s="82">
        <v>2688262</v>
      </c>
      <c r="H9" s="82">
        <v>2840837</v>
      </c>
      <c r="I9" s="82">
        <v>3096045</v>
      </c>
      <c r="J9" s="82">
        <v>3341719</v>
      </c>
      <c r="K9" s="82">
        <v>3523586</v>
      </c>
      <c r="L9" s="82">
        <v>3552927</v>
      </c>
      <c r="M9" s="82">
        <v>3491875</v>
      </c>
      <c r="N9" s="82">
        <v>3478429</v>
      </c>
      <c r="O9" s="82">
        <v>3511418</v>
      </c>
      <c r="P9" s="82">
        <v>3584309</v>
      </c>
      <c r="Q9" s="82">
        <v>3552706</v>
      </c>
      <c r="R9" s="82">
        <v>3533060</v>
      </c>
      <c r="S9" s="82">
        <v>3488134</v>
      </c>
      <c r="T9" s="82">
        <v>3474316</v>
      </c>
      <c r="U9" s="82">
        <v>3423996</v>
      </c>
      <c r="V9" s="82">
        <v>3401034</v>
      </c>
      <c r="W9" s="82">
        <v>3356989</v>
      </c>
      <c r="DA9" s="89" t="s">
        <v>339</v>
      </c>
    </row>
    <row r="10" spans="1:105" ht="12" customHeight="1" x14ac:dyDescent="0.25">
      <c r="A10" s="28" t="s">
        <v>202</v>
      </c>
      <c r="B10" s="82">
        <v>2655</v>
      </c>
      <c r="C10" s="82">
        <v>4743</v>
      </c>
      <c r="D10" s="82">
        <v>7764</v>
      </c>
      <c r="E10" s="82">
        <v>8751</v>
      </c>
      <c r="F10" s="82">
        <v>8966</v>
      </c>
      <c r="G10" s="82">
        <v>8983</v>
      </c>
      <c r="H10" s="82">
        <v>9606</v>
      </c>
      <c r="I10" s="82">
        <v>10969</v>
      </c>
      <c r="J10" s="82">
        <v>13012</v>
      </c>
      <c r="K10" s="82">
        <v>15625</v>
      </c>
      <c r="L10" s="82">
        <v>17817</v>
      </c>
      <c r="M10" s="82">
        <v>17402</v>
      </c>
      <c r="N10" s="82">
        <v>15570</v>
      </c>
      <c r="O10" s="82">
        <v>12651</v>
      </c>
      <c r="P10" s="82">
        <v>8736</v>
      </c>
      <c r="Q10" s="82">
        <v>6657</v>
      </c>
      <c r="R10" s="82">
        <v>5404</v>
      </c>
      <c r="S10" s="82">
        <v>5102</v>
      </c>
      <c r="T10" s="82">
        <v>4479</v>
      </c>
      <c r="U10" s="82">
        <v>3839</v>
      </c>
      <c r="V10" s="82">
        <v>2220</v>
      </c>
      <c r="W10" s="82">
        <v>2560</v>
      </c>
      <c r="DA10" s="89" t="s">
        <v>340</v>
      </c>
    </row>
    <row r="11" spans="1:105" ht="12" customHeight="1" x14ac:dyDescent="0.25">
      <c r="A11" s="28" t="s">
        <v>203</v>
      </c>
      <c r="B11" s="82">
        <v>3535544</v>
      </c>
      <c r="C11" s="82">
        <v>3556175</v>
      </c>
      <c r="D11" s="82">
        <v>3085813</v>
      </c>
      <c r="E11" s="82">
        <v>2736643</v>
      </c>
      <c r="F11" s="82">
        <v>2382207</v>
      </c>
      <c r="G11" s="82">
        <v>2182267</v>
      </c>
      <c r="H11" s="82">
        <v>2018921</v>
      </c>
      <c r="I11" s="82">
        <v>1896804</v>
      </c>
      <c r="J11" s="82">
        <v>1737551</v>
      </c>
      <c r="K11" s="82">
        <v>1656578</v>
      </c>
      <c r="L11" s="82">
        <v>1567346</v>
      </c>
      <c r="M11" s="82">
        <v>1508669</v>
      </c>
      <c r="N11" s="82">
        <v>1389939</v>
      </c>
      <c r="O11" s="82">
        <v>1322094</v>
      </c>
      <c r="P11" s="82">
        <v>1258842</v>
      </c>
      <c r="Q11" s="82">
        <v>1236166</v>
      </c>
      <c r="R11" s="82">
        <v>1207257</v>
      </c>
      <c r="S11" s="82">
        <v>1159173</v>
      </c>
      <c r="T11" s="82">
        <v>1096271</v>
      </c>
      <c r="U11" s="82">
        <v>1016585</v>
      </c>
      <c r="V11" s="82">
        <v>947752</v>
      </c>
      <c r="W11" s="82">
        <v>907936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342</v>
      </c>
    </row>
    <row r="13" spans="1:105" ht="12" customHeight="1" x14ac:dyDescent="0.25">
      <c r="A13" s="73" t="s">
        <v>94</v>
      </c>
      <c r="B13" s="83">
        <v>5592</v>
      </c>
      <c r="C13" s="83">
        <v>5036</v>
      </c>
      <c r="D13" s="83">
        <v>5720</v>
      </c>
      <c r="E13" s="83">
        <v>6413</v>
      </c>
      <c r="F13" s="83">
        <v>7164</v>
      </c>
      <c r="G13" s="83">
        <v>9190</v>
      </c>
      <c r="H13" s="83">
        <v>11131</v>
      </c>
      <c r="I13" s="83">
        <v>16121</v>
      </c>
      <c r="J13" s="83">
        <v>21451</v>
      </c>
      <c r="K13" s="83">
        <v>28695</v>
      </c>
      <c r="L13" s="83">
        <v>32097</v>
      </c>
      <c r="M13" s="83">
        <v>34418</v>
      </c>
      <c r="N13" s="83">
        <v>34296</v>
      </c>
      <c r="O13" s="83">
        <v>36179</v>
      </c>
      <c r="P13" s="83">
        <v>36598</v>
      </c>
      <c r="Q13" s="83">
        <v>37846</v>
      </c>
      <c r="R13" s="83">
        <v>41925</v>
      </c>
      <c r="S13" s="83">
        <v>55791</v>
      </c>
      <c r="T13" s="83">
        <v>80413</v>
      </c>
      <c r="U13" s="83">
        <v>104854</v>
      </c>
      <c r="V13" s="83">
        <v>126130</v>
      </c>
      <c r="W13" s="83">
        <v>133388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7416108</v>
      </c>
      <c r="C14" s="85">
        <f t="shared" si="4"/>
        <v>7418659</v>
      </c>
      <c r="D14" s="85">
        <f t="shared" si="4"/>
        <v>7322523</v>
      </c>
      <c r="E14" s="85">
        <f t="shared" si="4"/>
        <v>7356759</v>
      </c>
      <c r="F14" s="85">
        <f t="shared" si="4"/>
        <v>7426358</v>
      </c>
      <c r="G14" s="85">
        <f t="shared" si="4"/>
        <v>7485395</v>
      </c>
      <c r="H14" s="85">
        <f t="shared" si="4"/>
        <v>7489527</v>
      </c>
      <c r="I14" s="85">
        <f t="shared" si="4"/>
        <v>7490274</v>
      </c>
      <c r="J14" s="85">
        <f t="shared" si="4"/>
        <v>7466016</v>
      </c>
      <c r="K14" s="85">
        <f t="shared" si="4"/>
        <v>7480596</v>
      </c>
      <c r="L14" s="85">
        <f t="shared" si="4"/>
        <v>7465015</v>
      </c>
      <c r="M14" s="85">
        <f t="shared" si="4"/>
        <v>7482910</v>
      </c>
      <c r="N14" s="85">
        <f t="shared" si="4"/>
        <v>7481035</v>
      </c>
      <c r="O14" s="85">
        <f t="shared" si="4"/>
        <v>7515716</v>
      </c>
      <c r="P14" s="85">
        <f t="shared" si="4"/>
        <v>7536413</v>
      </c>
      <c r="Q14" s="85">
        <f t="shared" si="4"/>
        <v>7526161</v>
      </c>
      <c r="R14" s="85">
        <f t="shared" ref="R14:V14" si="5">SUM(R5:R11)</f>
        <v>7523383</v>
      </c>
      <c r="S14" s="85">
        <f t="shared" si="5"/>
        <v>7499574</v>
      </c>
      <c r="T14" s="85">
        <f t="shared" si="5"/>
        <v>7496577</v>
      </c>
      <c r="U14" s="85">
        <f t="shared" si="5"/>
        <v>7458238</v>
      </c>
      <c r="V14" s="85">
        <f t="shared" si="5"/>
        <v>7489645</v>
      </c>
      <c r="W14" s="85">
        <f t="shared" ref="W14" si="6">SUM(W5:W11)</f>
        <v>7541137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144238</v>
      </c>
      <c r="C15" s="71">
        <f t="shared" si="7"/>
        <v>202535</v>
      </c>
      <c r="D15" s="71">
        <f t="shared" si="7"/>
        <v>283213</v>
      </c>
      <c r="E15" s="71">
        <f t="shared" si="7"/>
        <v>362588</v>
      </c>
      <c r="F15" s="71">
        <f t="shared" si="7"/>
        <v>401085</v>
      </c>
      <c r="G15" s="71">
        <f t="shared" si="7"/>
        <v>458192</v>
      </c>
      <c r="H15" s="71">
        <f t="shared" si="7"/>
        <v>504896</v>
      </c>
      <c r="I15" s="71">
        <f t="shared" si="7"/>
        <v>561731</v>
      </c>
      <c r="J15" s="71">
        <f t="shared" si="7"/>
        <v>589753</v>
      </c>
      <c r="K15" s="71">
        <f t="shared" si="7"/>
        <v>624152</v>
      </c>
      <c r="L15" s="71">
        <f t="shared" si="7"/>
        <v>682289</v>
      </c>
      <c r="M15" s="71">
        <f t="shared" si="7"/>
        <v>713573</v>
      </c>
      <c r="N15" s="71">
        <f t="shared" si="7"/>
        <v>760588</v>
      </c>
      <c r="O15" s="71">
        <f t="shared" si="7"/>
        <v>774407</v>
      </c>
      <c r="P15" s="71">
        <f t="shared" si="7"/>
        <v>842968</v>
      </c>
      <c r="Q15" s="71">
        <f t="shared" si="7"/>
        <v>943416</v>
      </c>
      <c r="R15" s="71">
        <f t="shared" si="7"/>
        <v>999324</v>
      </c>
      <c r="S15" s="71">
        <f t="shared" si="7"/>
        <v>1079317</v>
      </c>
      <c r="T15" s="71">
        <f t="shared" si="7"/>
        <v>1161112</v>
      </c>
      <c r="U15" s="71">
        <f t="shared" si="7"/>
        <v>1208903</v>
      </c>
      <c r="V15" s="71">
        <f t="shared" si="7"/>
        <v>1223435</v>
      </c>
      <c r="W15" s="71">
        <f t="shared" si="7"/>
        <v>1226883</v>
      </c>
      <c r="DA15" s="88" t="s">
        <v>344</v>
      </c>
    </row>
    <row r="16" spans="1:105" ht="12" customHeight="1" x14ac:dyDescent="0.25">
      <c r="A16" s="28" t="s">
        <v>91</v>
      </c>
      <c r="B16" s="82">
        <v>144238</v>
      </c>
      <c r="C16" s="82">
        <v>202535</v>
      </c>
      <c r="D16" s="82">
        <v>283213</v>
      </c>
      <c r="E16" s="82">
        <v>362588</v>
      </c>
      <c r="F16" s="82">
        <v>401085</v>
      </c>
      <c r="G16" s="82">
        <v>458192</v>
      </c>
      <c r="H16" s="82">
        <v>504896</v>
      </c>
      <c r="I16" s="82">
        <v>561731</v>
      </c>
      <c r="J16" s="82">
        <v>589753</v>
      </c>
      <c r="K16" s="82">
        <v>624152</v>
      </c>
      <c r="L16" s="82">
        <v>682289</v>
      </c>
      <c r="M16" s="82">
        <v>713573</v>
      </c>
      <c r="N16" s="82">
        <v>760588</v>
      </c>
      <c r="O16" s="82">
        <v>774407</v>
      </c>
      <c r="P16" s="82">
        <v>842968</v>
      </c>
      <c r="Q16" s="82">
        <v>943416</v>
      </c>
      <c r="R16" s="82">
        <v>999324</v>
      </c>
      <c r="S16" s="82">
        <v>1079317</v>
      </c>
      <c r="T16" s="82">
        <v>1161112</v>
      </c>
      <c r="U16" s="82">
        <v>1208903</v>
      </c>
      <c r="V16" s="82">
        <v>1223435</v>
      </c>
      <c r="W16" s="82">
        <v>1226883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7421700</v>
      </c>
      <c r="C17" s="71">
        <f t="shared" si="8"/>
        <v>7423695</v>
      </c>
      <c r="D17" s="71">
        <f t="shared" si="8"/>
        <v>7328243</v>
      </c>
      <c r="E17" s="71">
        <f t="shared" si="8"/>
        <v>7363172</v>
      </c>
      <c r="F17" s="71">
        <f t="shared" si="8"/>
        <v>7433522</v>
      </c>
      <c r="G17" s="71">
        <f t="shared" si="8"/>
        <v>7494585</v>
      </c>
      <c r="H17" s="71">
        <f t="shared" si="8"/>
        <v>7500658</v>
      </c>
      <c r="I17" s="71">
        <f t="shared" si="8"/>
        <v>7506395</v>
      </c>
      <c r="J17" s="71">
        <f t="shared" si="8"/>
        <v>7487467</v>
      </c>
      <c r="K17" s="71">
        <f t="shared" si="8"/>
        <v>7509291</v>
      </c>
      <c r="L17" s="71">
        <f t="shared" si="8"/>
        <v>7497112</v>
      </c>
      <c r="M17" s="71">
        <f t="shared" si="8"/>
        <v>7517328</v>
      </c>
      <c r="N17" s="71">
        <f t="shared" si="8"/>
        <v>7515331</v>
      </c>
      <c r="O17" s="71">
        <f t="shared" si="8"/>
        <v>7551895</v>
      </c>
      <c r="P17" s="71">
        <f t="shared" si="8"/>
        <v>7573011</v>
      </c>
      <c r="Q17" s="71">
        <f t="shared" si="8"/>
        <v>7564007</v>
      </c>
      <c r="R17" s="71">
        <f t="shared" ref="R17:V17" si="9">SUM(R18:R25)</f>
        <v>7565308</v>
      </c>
      <c r="S17" s="71">
        <f t="shared" si="9"/>
        <v>7555365</v>
      </c>
      <c r="T17" s="71">
        <f t="shared" si="9"/>
        <v>7576990</v>
      </c>
      <c r="U17" s="71">
        <f t="shared" si="9"/>
        <v>7563092</v>
      </c>
      <c r="V17" s="71">
        <f t="shared" si="9"/>
        <v>7615775</v>
      </c>
      <c r="W17" s="71">
        <f t="shared" ref="W17" si="10">SUM(W18:W25)</f>
        <v>7674525</v>
      </c>
      <c r="DA17" s="88" t="s">
        <v>346</v>
      </c>
    </row>
    <row r="18" spans="1:105" ht="12" customHeight="1" x14ac:dyDescent="0.25">
      <c r="A18" s="28" t="s">
        <v>51</v>
      </c>
      <c r="B18" s="82">
        <v>30692</v>
      </c>
      <c r="C18" s="82">
        <v>21307</v>
      </c>
      <c r="D18" s="82">
        <v>23977</v>
      </c>
      <c r="E18" s="82">
        <v>22326</v>
      </c>
      <c r="F18" s="82">
        <v>25727</v>
      </c>
      <c r="G18" s="82">
        <v>18865</v>
      </c>
      <c r="H18" s="82">
        <v>18772</v>
      </c>
      <c r="I18" s="82">
        <v>20255</v>
      </c>
      <c r="J18" s="82">
        <v>27828</v>
      </c>
      <c r="K18" s="82">
        <v>21614</v>
      </c>
      <c r="L18" s="82">
        <v>19542</v>
      </c>
      <c r="M18" s="82">
        <v>21018</v>
      </c>
      <c r="N18" s="82">
        <v>31553</v>
      </c>
      <c r="O18" s="82">
        <v>46256</v>
      </c>
      <c r="P18" s="82">
        <v>68661</v>
      </c>
      <c r="Q18" s="82">
        <v>75954</v>
      </c>
      <c r="R18" s="82">
        <v>66267</v>
      </c>
      <c r="S18" s="82">
        <v>50313</v>
      </c>
      <c r="T18" s="82">
        <v>42604</v>
      </c>
      <c r="U18" s="82">
        <v>42533</v>
      </c>
      <c r="V18" s="82">
        <v>45464</v>
      </c>
      <c r="W18" s="82">
        <v>44871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636929</v>
      </c>
      <c r="C19" s="82">
        <v>517566</v>
      </c>
      <c r="D19" s="82">
        <v>514776</v>
      </c>
      <c r="E19" s="82">
        <v>527284</v>
      </c>
      <c r="F19" s="82">
        <v>501285</v>
      </c>
      <c r="G19" s="82">
        <v>608522</v>
      </c>
      <c r="H19" s="82">
        <v>546379</v>
      </c>
      <c r="I19" s="82">
        <v>525160</v>
      </c>
      <c r="J19" s="82">
        <v>427748</v>
      </c>
      <c r="K19" s="82">
        <v>419239</v>
      </c>
      <c r="L19" s="82">
        <v>369677</v>
      </c>
      <c r="M19" s="82">
        <v>348450</v>
      </c>
      <c r="N19" s="82">
        <v>318838</v>
      </c>
      <c r="O19" s="82">
        <v>324265</v>
      </c>
      <c r="P19" s="82">
        <v>341551</v>
      </c>
      <c r="Q19" s="82">
        <v>376350</v>
      </c>
      <c r="R19" s="82">
        <v>406525</v>
      </c>
      <c r="S19" s="82">
        <v>439367</v>
      </c>
      <c r="T19" s="82">
        <v>461540</v>
      </c>
      <c r="U19" s="82">
        <v>473763</v>
      </c>
      <c r="V19" s="82">
        <v>458227</v>
      </c>
      <c r="W19" s="82">
        <v>435044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1836735</v>
      </c>
      <c r="C21" s="82">
        <v>1964673</v>
      </c>
      <c r="D21" s="82">
        <v>2181326</v>
      </c>
      <c r="E21" s="82">
        <v>2280518</v>
      </c>
      <c r="F21" s="82">
        <v>2328043</v>
      </c>
      <c r="G21" s="82">
        <v>2311126</v>
      </c>
      <c r="H21" s="82">
        <v>2307333</v>
      </c>
      <c r="I21" s="82">
        <v>2188720</v>
      </c>
      <c r="J21" s="82">
        <v>2138124</v>
      </c>
      <c r="K21" s="82">
        <v>2128868</v>
      </c>
      <c r="L21" s="82">
        <v>2213690</v>
      </c>
      <c r="M21" s="82">
        <v>2358858</v>
      </c>
      <c r="N21" s="82">
        <v>2478604</v>
      </c>
      <c r="O21" s="82">
        <v>2534970</v>
      </c>
      <c r="P21" s="82">
        <v>2525188</v>
      </c>
      <c r="Q21" s="82">
        <v>2561669</v>
      </c>
      <c r="R21" s="82">
        <v>2619057</v>
      </c>
      <c r="S21" s="82">
        <v>2700316</v>
      </c>
      <c r="T21" s="82">
        <v>2776286</v>
      </c>
      <c r="U21" s="82">
        <v>2860632</v>
      </c>
      <c r="V21" s="82">
        <v>2978210</v>
      </c>
      <c r="W21" s="82">
        <v>3133896</v>
      </c>
      <c r="DA21" s="89" t="s">
        <v>350</v>
      </c>
    </row>
    <row r="22" spans="1:105" ht="12" customHeight="1" x14ac:dyDescent="0.25">
      <c r="A22" s="28" t="s">
        <v>207</v>
      </c>
      <c r="B22" s="82">
        <v>1154931</v>
      </c>
      <c r="C22" s="82">
        <v>1168054</v>
      </c>
      <c r="D22" s="82">
        <v>1329009</v>
      </c>
      <c r="E22" s="82">
        <v>1569832</v>
      </c>
      <c r="F22" s="82">
        <v>1900793</v>
      </c>
      <c r="G22" s="82">
        <v>2084764</v>
      </c>
      <c r="H22" s="82">
        <v>2286386</v>
      </c>
      <c r="I22" s="82">
        <v>2527297</v>
      </c>
      <c r="J22" s="82">
        <v>2801428</v>
      </c>
      <c r="K22" s="82">
        <v>2913539</v>
      </c>
      <c r="L22" s="82">
        <v>2958691</v>
      </c>
      <c r="M22" s="82">
        <v>2892692</v>
      </c>
      <c r="N22" s="82">
        <v>2875399</v>
      </c>
      <c r="O22" s="82">
        <v>2887973</v>
      </c>
      <c r="P22" s="82">
        <v>2937177</v>
      </c>
      <c r="Q22" s="82">
        <v>2879220</v>
      </c>
      <c r="R22" s="82">
        <v>2853888</v>
      </c>
      <c r="S22" s="82">
        <v>2803822</v>
      </c>
      <c r="T22" s="82">
        <v>2836539</v>
      </c>
      <c r="U22" s="82">
        <v>2837579</v>
      </c>
      <c r="V22" s="82">
        <v>2885148</v>
      </c>
      <c r="W22" s="82">
        <v>2858045</v>
      </c>
      <c r="DA22" s="89" t="s">
        <v>351</v>
      </c>
    </row>
    <row r="23" spans="1:105" ht="12" customHeight="1" x14ac:dyDescent="0.25">
      <c r="A23" s="28" t="s">
        <v>202</v>
      </c>
      <c r="B23" s="82">
        <v>2611</v>
      </c>
      <c r="C23" s="82">
        <v>4563</v>
      </c>
      <c r="D23" s="82">
        <v>7621</v>
      </c>
      <c r="E23" s="82">
        <v>8588</v>
      </c>
      <c r="F23" s="82">
        <v>8799</v>
      </c>
      <c r="G23" s="82">
        <v>8815</v>
      </c>
      <c r="H23" s="82">
        <v>9426</v>
      </c>
      <c r="I23" s="82">
        <v>10763</v>
      </c>
      <c r="J23" s="82">
        <v>12769</v>
      </c>
      <c r="K23" s="82">
        <v>15333</v>
      </c>
      <c r="L23" s="82">
        <v>17483</v>
      </c>
      <c r="M23" s="82">
        <v>17078</v>
      </c>
      <c r="N23" s="82">
        <v>15279</v>
      </c>
      <c r="O23" s="82">
        <v>12415</v>
      </c>
      <c r="P23" s="82">
        <v>8573</v>
      </c>
      <c r="Q23" s="82">
        <v>6533</v>
      </c>
      <c r="R23" s="82">
        <v>5304</v>
      </c>
      <c r="S23" s="82">
        <v>5008</v>
      </c>
      <c r="T23" s="82">
        <v>4396</v>
      </c>
      <c r="U23" s="82">
        <v>3766</v>
      </c>
      <c r="V23" s="82">
        <v>137</v>
      </c>
      <c r="W23" s="82">
        <v>2514</v>
      </c>
      <c r="DA23" s="89" t="s">
        <v>352</v>
      </c>
    </row>
    <row r="24" spans="1:105" ht="12" customHeight="1" x14ac:dyDescent="0.25">
      <c r="A24" s="28" t="s">
        <v>203</v>
      </c>
      <c r="B24" s="82">
        <v>3476679</v>
      </c>
      <c r="C24" s="82">
        <v>3492668</v>
      </c>
      <c r="D24" s="82">
        <v>3028295</v>
      </c>
      <c r="E24" s="82">
        <v>2685069</v>
      </c>
      <c r="F24" s="82">
        <v>2343629</v>
      </c>
      <c r="G24" s="82">
        <v>2141672</v>
      </c>
      <c r="H24" s="82">
        <v>1981303</v>
      </c>
      <c r="I24" s="82">
        <v>1861313</v>
      </c>
      <c r="J24" s="82">
        <v>1705050</v>
      </c>
      <c r="K24" s="82">
        <v>1625573</v>
      </c>
      <c r="L24" s="82">
        <v>1537991</v>
      </c>
      <c r="M24" s="82">
        <v>1480447</v>
      </c>
      <c r="N24" s="82">
        <v>1363938</v>
      </c>
      <c r="O24" s="82">
        <v>1297437</v>
      </c>
      <c r="P24" s="82">
        <v>1235363</v>
      </c>
      <c r="Q24" s="82">
        <v>1213074</v>
      </c>
      <c r="R24" s="82">
        <v>1184681</v>
      </c>
      <c r="S24" s="82">
        <v>1137505</v>
      </c>
      <c r="T24" s="82">
        <v>1075797</v>
      </c>
      <c r="U24" s="82">
        <v>997625</v>
      </c>
      <c r="V24" s="82">
        <v>930191</v>
      </c>
      <c r="W24" s="82">
        <v>891038</v>
      </c>
      <c r="DA24" s="89" t="s">
        <v>353</v>
      </c>
    </row>
    <row r="25" spans="1:105" ht="12" customHeight="1" x14ac:dyDescent="0.25">
      <c r="A25" s="73" t="s">
        <v>53</v>
      </c>
      <c r="B25" s="83">
        <v>283123</v>
      </c>
      <c r="C25" s="83">
        <v>254864</v>
      </c>
      <c r="D25" s="83">
        <v>243239</v>
      </c>
      <c r="E25" s="83">
        <v>269555</v>
      </c>
      <c r="F25" s="83">
        <v>325246</v>
      </c>
      <c r="G25" s="83">
        <v>320821</v>
      </c>
      <c r="H25" s="83">
        <v>351059</v>
      </c>
      <c r="I25" s="83">
        <v>372887</v>
      </c>
      <c r="J25" s="83">
        <v>374520</v>
      </c>
      <c r="K25" s="83">
        <v>385125</v>
      </c>
      <c r="L25" s="83">
        <v>380038</v>
      </c>
      <c r="M25" s="83">
        <v>398785</v>
      </c>
      <c r="N25" s="83">
        <v>431720</v>
      </c>
      <c r="O25" s="83">
        <v>448579</v>
      </c>
      <c r="P25" s="83">
        <v>456498</v>
      </c>
      <c r="Q25" s="83">
        <v>451207</v>
      </c>
      <c r="R25" s="83">
        <v>429586</v>
      </c>
      <c r="S25" s="83">
        <v>419034</v>
      </c>
      <c r="T25" s="83">
        <v>379828</v>
      </c>
      <c r="U25" s="83">
        <v>347194</v>
      </c>
      <c r="V25" s="83">
        <v>318398</v>
      </c>
      <c r="W25" s="83">
        <v>309117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7421700</v>
      </c>
      <c r="C27" s="71">
        <f t="shared" si="11"/>
        <v>7423695</v>
      </c>
      <c r="D27" s="71">
        <f t="shared" si="11"/>
        <v>7328243</v>
      </c>
      <c r="E27" s="71">
        <f t="shared" si="11"/>
        <v>7363172</v>
      </c>
      <c r="F27" s="71">
        <f t="shared" si="11"/>
        <v>7433522</v>
      </c>
      <c r="G27" s="71">
        <f t="shared" si="11"/>
        <v>7494585</v>
      </c>
      <c r="H27" s="71">
        <f t="shared" si="11"/>
        <v>7500658</v>
      </c>
      <c r="I27" s="71">
        <f t="shared" si="11"/>
        <v>7506395</v>
      </c>
      <c r="J27" s="71">
        <f t="shared" si="11"/>
        <v>7487467</v>
      </c>
      <c r="K27" s="71">
        <f t="shared" si="11"/>
        <v>7509291</v>
      </c>
      <c r="L27" s="71">
        <f t="shared" si="11"/>
        <v>7497112</v>
      </c>
      <c r="M27" s="71">
        <f t="shared" si="11"/>
        <v>7517328</v>
      </c>
      <c r="N27" s="71">
        <f t="shared" si="11"/>
        <v>7515331</v>
      </c>
      <c r="O27" s="71">
        <f t="shared" si="11"/>
        <v>7551895</v>
      </c>
      <c r="P27" s="71">
        <f t="shared" si="11"/>
        <v>7573011</v>
      </c>
      <c r="Q27" s="71">
        <f t="shared" si="11"/>
        <v>7564007</v>
      </c>
      <c r="R27" s="71">
        <f t="shared" ref="R27:V27" si="12">SUM(R28:R32)</f>
        <v>7565308</v>
      </c>
      <c r="S27" s="71">
        <f t="shared" si="12"/>
        <v>7555365</v>
      </c>
      <c r="T27" s="71">
        <f t="shared" si="12"/>
        <v>7576990</v>
      </c>
      <c r="U27" s="71">
        <f t="shared" si="12"/>
        <v>7563092</v>
      </c>
      <c r="V27" s="71">
        <f t="shared" si="12"/>
        <v>7615775</v>
      </c>
      <c r="W27" s="71">
        <f t="shared" ref="W27" si="13">SUM(W28:W32)</f>
        <v>7674525</v>
      </c>
      <c r="DA27" s="88" t="s">
        <v>356</v>
      </c>
    </row>
    <row r="28" spans="1:105" ht="12" customHeight="1" x14ac:dyDescent="0.25">
      <c r="A28" s="28" t="s">
        <v>51</v>
      </c>
      <c r="B28" s="82">
        <v>19127</v>
      </c>
      <c r="C28" s="82">
        <v>13217</v>
      </c>
      <c r="D28" s="82">
        <v>14677</v>
      </c>
      <c r="E28" s="82">
        <v>13509</v>
      </c>
      <c r="F28" s="82">
        <v>16327</v>
      </c>
      <c r="G28" s="82">
        <v>12227</v>
      </c>
      <c r="H28" s="82">
        <v>14158</v>
      </c>
      <c r="I28" s="82">
        <v>16288</v>
      </c>
      <c r="J28" s="82">
        <v>24246</v>
      </c>
      <c r="K28" s="82">
        <v>18307</v>
      </c>
      <c r="L28" s="82">
        <v>17293</v>
      </c>
      <c r="M28" s="82">
        <v>18997</v>
      </c>
      <c r="N28" s="82">
        <v>29478</v>
      </c>
      <c r="O28" s="82">
        <v>42356</v>
      </c>
      <c r="P28" s="82">
        <v>60799</v>
      </c>
      <c r="Q28" s="82">
        <v>64005</v>
      </c>
      <c r="R28" s="82">
        <v>54084</v>
      </c>
      <c r="S28" s="82">
        <v>43702</v>
      </c>
      <c r="T28" s="82">
        <v>39953</v>
      </c>
      <c r="U28" s="82">
        <v>42050</v>
      </c>
      <c r="V28" s="82">
        <v>45123</v>
      </c>
      <c r="W28" s="82">
        <v>44625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5004218</v>
      </c>
      <c r="C29" s="82">
        <v>4885806</v>
      </c>
      <c r="D29" s="82">
        <v>4546527</v>
      </c>
      <c r="E29" s="82">
        <v>4414750</v>
      </c>
      <c r="F29" s="82">
        <v>4345973</v>
      </c>
      <c r="G29" s="82">
        <v>4379883</v>
      </c>
      <c r="H29" s="82">
        <v>4229581</v>
      </c>
      <c r="I29" s="82">
        <v>4339488</v>
      </c>
      <c r="J29" s="82">
        <v>4253022</v>
      </c>
      <c r="K29" s="82">
        <v>4310131</v>
      </c>
      <c r="L29" s="82">
        <v>4131033</v>
      </c>
      <c r="M29" s="82">
        <v>4007539</v>
      </c>
      <c r="N29" s="82">
        <v>3831011</v>
      </c>
      <c r="O29" s="82">
        <v>3834596</v>
      </c>
      <c r="P29" s="82">
        <v>3857701</v>
      </c>
      <c r="Q29" s="82">
        <v>3868891</v>
      </c>
      <c r="R29" s="82">
        <v>3864866</v>
      </c>
      <c r="S29" s="82">
        <v>3837404</v>
      </c>
      <c r="T29" s="82">
        <v>3820452</v>
      </c>
      <c r="U29" s="82">
        <v>3733563</v>
      </c>
      <c r="V29" s="82">
        <v>3644489</v>
      </c>
      <c r="W29" s="82">
        <v>3553608</v>
      </c>
      <c r="DA29" s="89" t="s">
        <v>358</v>
      </c>
    </row>
    <row r="30" spans="1:105" ht="12" customHeight="1" x14ac:dyDescent="0.25">
      <c r="A30" s="28" t="s">
        <v>192</v>
      </c>
      <c r="B30" s="82">
        <v>1798247</v>
      </c>
      <c r="C30" s="82">
        <v>1944159</v>
      </c>
      <c r="D30" s="82">
        <v>2179078</v>
      </c>
      <c r="E30" s="82">
        <v>2293336</v>
      </c>
      <c r="F30" s="82">
        <v>2346773</v>
      </c>
      <c r="G30" s="82">
        <v>2307784</v>
      </c>
      <c r="H30" s="82">
        <v>2318930</v>
      </c>
      <c r="I30" s="82">
        <v>2207045</v>
      </c>
      <c r="J30" s="82">
        <v>2157478</v>
      </c>
      <c r="K30" s="82">
        <v>2149039</v>
      </c>
      <c r="L30" s="82">
        <v>2235809</v>
      </c>
      <c r="M30" s="82">
        <v>2382769</v>
      </c>
      <c r="N30" s="82">
        <v>2503896</v>
      </c>
      <c r="O30" s="82">
        <v>2560838</v>
      </c>
      <c r="P30" s="82">
        <v>2550958</v>
      </c>
      <c r="Q30" s="82">
        <v>2587807</v>
      </c>
      <c r="R30" s="82">
        <v>2645778</v>
      </c>
      <c r="S30" s="82">
        <v>2727870</v>
      </c>
      <c r="T30" s="82">
        <v>2804613</v>
      </c>
      <c r="U30" s="82">
        <v>2889820</v>
      </c>
      <c r="V30" s="82">
        <v>3009140</v>
      </c>
      <c r="W30" s="82">
        <v>3146094</v>
      </c>
      <c r="DA30" s="89" t="s">
        <v>359</v>
      </c>
    </row>
    <row r="31" spans="1:105" ht="12" customHeight="1" x14ac:dyDescent="0.25">
      <c r="A31" s="28" t="s">
        <v>207</v>
      </c>
      <c r="B31" s="82">
        <v>443674</v>
      </c>
      <c r="C31" s="82">
        <v>408509</v>
      </c>
      <c r="D31" s="82">
        <v>419732</v>
      </c>
      <c r="E31" s="82">
        <v>452242</v>
      </c>
      <c r="F31" s="82">
        <v>538375</v>
      </c>
      <c r="G31" s="82">
        <v>597494</v>
      </c>
      <c r="H31" s="82">
        <v>693452</v>
      </c>
      <c r="I31" s="82">
        <v>750299</v>
      </c>
      <c r="J31" s="82">
        <v>894430</v>
      </c>
      <c r="K31" s="82">
        <v>918142</v>
      </c>
      <c r="L31" s="82">
        <v>991313</v>
      </c>
      <c r="M31" s="82">
        <v>992739</v>
      </c>
      <c r="N31" s="82">
        <v>1036197</v>
      </c>
      <c r="O31" s="82">
        <v>1038057</v>
      </c>
      <c r="P31" s="82">
        <v>1033541</v>
      </c>
      <c r="Q31" s="82">
        <v>965764</v>
      </c>
      <c r="R31" s="82">
        <v>913929</v>
      </c>
      <c r="S31" s="82">
        <v>853349</v>
      </c>
      <c r="T31" s="82">
        <v>826915</v>
      </c>
      <c r="U31" s="82">
        <v>817023</v>
      </c>
      <c r="V31" s="82">
        <v>837568</v>
      </c>
      <c r="W31" s="82">
        <v>850903</v>
      </c>
      <c r="DA31" s="89" t="s">
        <v>360</v>
      </c>
    </row>
    <row r="32" spans="1:105" ht="12" customHeight="1" x14ac:dyDescent="0.25">
      <c r="A32" s="32" t="s">
        <v>53</v>
      </c>
      <c r="B32" s="86">
        <v>156434</v>
      </c>
      <c r="C32" s="86">
        <v>172004</v>
      </c>
      <c r="D32" s="86">
        <v>168229</v>
      </c>
      <c r="E32" s="86">
        <v>189335</v>
      </c>
      <c r="F32" s="86">
        <v>186074</v>
      </c>
      <c r="G32" s="86">
        <v>197197</v>
      </c>
      <c r="H32" s="86">
        <v>244537</v>
      </c>
      <c r="I32" s="86">
        <v>193275</v>
      </c>
      <c r="J32" s="86">
        <v>158291</v>
      </c>
      <c r="K32" s="86">
        <v>113672</v>
      </c>
      <c r="L32" s="86">
        <v>121664</v>
      </c>
      <c r="M32" s="86">
        <v>115284</v>
      </c>
      <c r="N32" s="86">
        <v>114749</v>
      </c>
      <c r="O32" s="86">
        <v>76048</v>
      </c>
      <c r="P32" s="86">
        <v>70012</v>
      </c>
      <c r="Q32" s="86">
        <v>77540</v>
      </c>
      <c r="R32" s="86">
        <v>86651</v>
      </c>
      <c r="S32" s="86">
        <v>93040</v>
      </c>
      <c r="T32" s="86">
        <v>85057</v>
      </c>
      <c r="U32" s="86">
        <v>80636</v>
      </c>
      <c r="V32" s="86">
        <v>79455</v>
      </c>
      <c r="W32" s="86">
        <v>79295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7849.4721734867835</v>
      </c>
      <c r="C3" s="65">
        <f t="shared" si="0"/>
        <v>6751.2390423900788</v>
      </c>
      <c r="D3" s="65">
        <f t="shared" si="0"/>
        <v>6661.0235327856635</v>
      </c>
      <c r="E3" s="65">
        <f t="shared" si="0"/>
        <v>7217.7315735339889</v>
      </c>
      <c r="F3" s="65">
        <f t="shared" si="0"/>
        <v>7455.3272578925253</v>
      </c>
      <c r="G3" s="65">
        <f t="shared" si="0"/>
        <v>7340.4932008703463</v>
      </c>
      <c r="H3" s="65">
        <f t="shared" si="0"/>
        <v>7120.9593900214741</v>
      </c>
      <c r="I3" s="65">
        <f t="shared" si="0"/>
        <v>6803.7171615595771</v>
      </c>
      <c r="J3" s="65">
        <f t="shared" si="0"/>
        <v>7321.0407239548458</v>
      </c>
      <c r="K3" s="65">
        <f t="shared" si="0"/>
        <v>7186.6491680766385</v>
      </c>
      <c r="L3" s="65">
        <f t="shared" si="0"/>
        <v>7240.8984384260002</v>
      </c>
      <c r="M3" s="65">
        <f t="shared" si="0"/>
        <v>6988.4506261876622</v>
      </c>
      <c r="N3" s="65">
        <f t="shared" si="0"/>
        <v>7177.3529432067444</v>
      </c>
      <c r="O3" s="65">
        <f t="shared" si="0"/>
        <v>6825.4481070680704</v>
      </c>
      <c r="P3" s="65">
        <f t="shared" si="0"/>
        <v>6510.1973211657096</v>
      </c>
      <c r="Q3" s="65">
        <f t="shared" si="0"/>
        <v>6472.8071648066016</v>
      </c>
      <c r="R3" s="65">
        <f t="shared" ref="R3:V3" si="1">SUM(R4,R15,R17,R27)</f>
        <v>6498.819923520894</v>
      </c>
      <c r="S3" s="65">
        <f t="shared" si="1"/>
        <v>6796.0601153058806</v>
      </c>
      <c r="T3" s="65">
        <f t="shared" si="1"/>
        <v>6831.6766079777844</v>
      </c>
      <c r="U3" s="65">
        <f t="shared" si="1"/>
        <v>6800.9053740601103</v>
      </c>
      <c r="V3" s="65">
        <f t="shared" si="1"/>
        <v>7012.5017137032482</v>
      </c>
      <c r="W3" s="65">
        <f t="shared" ref="W3" si="2">SUM(W4,W15,W17,W27)</f>
        <v>7742.5499303345869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7033.5778207299663</v>
      </c>
      <c r="C4" s="69">
        <f t="shared" si="3"/>
        <v>5612.0946633252997</v>
      </c>
      <c r="D4" s="69">
        <f t="shared" si="3"/>
        <v>5410.3282918262639</v>
      </c>
      <c r="E4" s="69">
        <f t="shared" si="3"/>
        <v>5784.4722158249524</v>
      </c>
      <c r="F4" s="69">
        <f t="shared" si="3"/>
        <v>6414.584116348331</v>
      </c>
      <c r="G4" s="69">
        <f t="shared" si="3"/>
        <v>5659.8320901567104</v>
      </c>
      <c r="H4" s="69">
        <f t="shared" si="3"/>
        <v>5696.1404965487618</v>
      </c>
      <c r="I4" s="69">
        <f t="shared" si="3"/>
        <v>5154.5031828704605</v>
      </c>
      <c r="J4" s="69">
        <f t="shared" si="3"/>
        <v>6111.4325421210133</v>
      </c>
      <c r="K4" s="69">
        <f t="shared" si="3"/>
        <v>5814.5400893630667</v>
      </c>
      <c r="L4" s="69">
        <f t="shared" si="3"/>
        <v>5979.583291834977</v>
      </c>
      <c r="M4" s="69">
        <f t="shared" si="3"/>
        <v>5714.4287452396557</v>
      </c>
      <c r="N4" s="69">
        <f t="shared" si="3"/>
        <v>5883.5975599617605</v>
      </c>
      <c r="O4" s="69">
        <f t="shared" si="3"/>
        <v>5529.6798356522504</v>
      </c>
      <c r="P4" s="69">
        <f t="shared" si="3"/>
        <v>5200.3658323455393</v>
      </c>
      <c r="Q4" s="69">
        <f t="shared" si="3"/>
        <v>5093.1286450178213</v>
      </c>
      <c r="R4" s="69">
        <f t="shared" ref="R4:V4" si="4">SUM(R5:R14)</f>
        <v>5120.439869269856</v>
      </c>
      <c r="S4" s="69">
        <f t="shared" si="4"/>
        <v>5304.3197145912654</v>
      </c>
      <c r="T4" s="69">
        <f t="shared" si="4"/>
        <v>5356.4057840291371</v>
      </c>
      <c r="U4" s="69">
        <f t="shared" si="4"/>
        <v>5336.159298872064</v>
      </c>
      <c r="V4" s="69">
        <f t="shared" si="4"/>
        <v>5562.3549184964186</v>
      </c>
      <c r="W4" s="69">
        <f t="shared" ref="W4" si="5">SUM(W5:W14)</f>
        <v>6161.3647043895244</v>
      </c>
      <c r="DA4" s="88" t="s">
        <v>245</v>
      </c>
    </row>
    <row r="5" spans="1:105" ht="12" customHeight="1" x14ac:dyDescent="0.25">
      <c r="A5" s="28" t="s">
        <v>51</v>
      </c>
      <c r="B5" s="72">
        <v>38.487282924319821</v>
      </c>
      <c r="C5" s="72">
        <v>6.0674907092277284</v>
      </c>
      <c r="D5" s="72">
        <v>19.824546755467065</v>
      </c>
      <c r="E5" s="72">
        <v>13.188540276375063</v>
      </c>
      <c r="F5" s="72">
        <v>32.17188612847356</v>
      </c>
      <c r="G5" s="72">
        <v>10.98033736941324</v>
      </c>
      <c r="H5" s="72">
        <v>8.2253119256306331</v>
      </c>
      <c r="I5" s="72">
        <v>8.4537954234853494</v>
      </c>
      <c r="J5" s="72">
        <v>39.648098675982524</v>
      </c>
      <c r="K5" s="72">
        <v>11.519654074744107</v>
      </c>
      <c r="L5" s="72">
        <v>8.3796860175577059</v>
      </c>
      <c r="M5" s="72">
        <v>16.090789369125353</v>
      </c>
      <c r="N5" s="72">
        <v>23.138037919056885</v>
      </c>
      <c r="O5" s="72">
        <v>20.780957217933878</v>
      </c>
      <c r="P5" s="72">
        <v>56.347454056945331</v>
      </c>
      <c r="Q5" s="72">
        <v>64.243908551565738</v>
      </c>
      <c r="R5" s="72">
        <v>45.638175305102529</v>
      </c>
      <c r="S5" s="72">
        <v>27.207513828193949</v>
      </c>
      <c r="T5" s="72">
        <v>26.725773627421319</v>
      </c>
      <c r="U5" s="72">
        <v>32.33320412872478</v>
      </c>
      <c r="V5" s="72">
        <v>36.027525496439615</v>
      </c>
      <c r="W5" s="72">
        <v>37.386226838115356</v>
      </c>
      <c r="DA5" s="89" t="s">
        <v>363</v>
      </c>
    </row>
    <row r="6" spans="1:105" ht="12" customHeight="1" x14ac:dyDescent="0.25">
      <c r="A6" s="28" t="s">
        <v>74</v>
      </c>
      <c r="B6" s="72">
        <v>0.70244265991788102</v>
      </c>
      <c r="C6" s="72">
        <v>0.58535290783183647</v>
      </c>
      <c r="D6" s="72">
        <v>0.56595095918883609</v>
      </c>
      <c r="E6" s="72">
        <v>0.6107847248961884</v>
      </c>
      <c r="F6" s="72">
        <v>0.65532055760750996</v>
      </c>
      <c r="G6" s="72">
        <v>0.5776338833388166</v>
      </c>
      <c r="H6" s="72">
        <v>0.57005654328316202</v>
      </c>
      <c r="I6" s="72">
        <v>0.52063996360269393</v>
      </c>
      <c r="J6" s="72">
        <v>0.60844185564907849</v>
      </c>
      <c r="K6" s="72">
        <v>0.59251859566484033</v>
      </c>
      <c r="L6" s="72">
        <v>0.59946624157791617</v>
      </c>
      <c r="M6" s="72">
        <v>0.57226611495519986</v>
      </c>
      <c r="N6" s="72">
        <v>0.59001689000908786</v>
      </c>
      <c r="O6" s="72">
        <v>0.55149505091396844</v>
      </c>
      <c r="P6" s="72">
        <v>0.5163990964538131</v>
      </c>
      <c r="Q6" s="72">
        <v>0.51210591062372368</v>
      </c>
      <c r="R6" s="72">
        <v>0.51273182382729487</v>
      </c>
      <c r="S6" s="72">
        <v>0.3725443348381533</v>
      </c>
      <c r="T6" s="72">
        <v>0.37831905290437379</v>
      </c>
      <c r="U6" s="72">
        <v>0.3908986903602456</v>
      </c>
      <c r="V6" s="72">
        <v>0.34148220884679881</v>
      </c>
      <c r="W6" s="72">
        <v>0.35070437919182479</v>
      </c>
      <c r="DA6" s="89" t="s">
        <v>364</v>
      </c>
    </row>
    <row r="7" spans="1:105" ht="12" customHeight="1" x14ac:dyDescent="0.25">
      <c r="A7" s="28" t="s">
        <v>205</v>
      </c>
      <c r="B7" s="72">
        <v>203.76152165736175</v>
      </c>
      <c r="C7" s="72">
        <v>142.51811371454488</v>
      </c>
      <c r="D7" s="72">
        <v>65.988408345411813</v>
      </c>
      <c r="E7" s="72">
        <v>101.08382895809794</v>
      </c>
      <c r="F7" s="72">
        <v>326.37651517772321</v>
      </c>
      <c r="G7" s="72">
        <v>214.32577788856909</v>
      </c>
      <c r="H7" s="72">
        <v>210.07519955319657</v>
      </c>
      <c r="I7" s="72">
        <v>246.66267209972591</v>
      </c>
      <c r="J7" s="72">
        <v>160.67032567254392</v>
      </c>
      <c r="K7" s="72">
        <v>34.458406833894287</v>
      </c>
      <c r="L7" s="72">
        <v>22.87356138751441</v>
      </c>
      <c r="M7" s="72">
        <v>35.609256280392295</v>
      </c>
      <c r="N7" s="72">
        <v>33.825712644687854</v>
      </c>
      <c r="O7" s="72">
        <v>20.886354706859546</v>
      </c>
      <c r="P7" s="72">
        <v>28.772740250784807</v>
      </c>
      <c r="Q7" s="72">
        <v>33.459735470684095</v>
      </c>
      <c r="R7" s="72">
        <v>22.227055048899771</v>
      </c>
      <c r="S7" s="72">
        <v>27.789399207385479</v>
      </c>
      <c r="T7" s="72">
        <v>33.677473565073782</v>
      </c>
      <c r="U7" s="72">
        <v>44.943488330482097</v>
      </c>
      <c r="V7" s="72">
        <v>36.764806052577299</v>
      </c>
      <c r="W7" s="72">
        <v>38.528283562124905</v>
      </c>
      <c r="DA7" s="89" t="s">
        <v>365</v>
      </c>
    </row>
    <row r="8" spans="1:105" ht="12" customHeight="1" x14ac:dyDescent="0.25">
      <c r="A8" s="28" t="s">
        <v>192</v>
      </c>
      <c r="B8" s="72">
        <v>1997.448336450642</v>
      </c>
      <c r="C8" s="72">
        <v>1668.7076935844934</v>
      </c>
      <c r="D8" s="72">
        <v>1919.3379589503925</v>
      </c>
      <c r="E8" s="72">
        <v>2057.0219834775521</v>
      </c>
      <c r="F8" s="72">
        <v>2187.9574111839224</v>
      </c>
      <c r="G8" s="72">
        <v>1776.3663356807665</v>
      </c>
      <c r="H8" s="72">
        <v>2034.1355843554702</v>
      </c>
      <c r="I8" s="72">
        <v>1566.2508292756886</v>
      </c>
      <c r="J8" s="72">
        <v>1822.3517120782219</v>
      </c>
      <c r="K8" s="72">
        <v>1733.5943145146919</v>
      </c>
      <c r="L8" s="72">
        <v>1817.8423940099765</v>
      </c>
      <c r="M8" s="72">
        <v>1900.7422260514168</v>
      </c>
      <c r="N8" s="72">
        <v>2081.5995876573852</v>
      </c>
      <c r="O8" s="72">
        <v>1973.3902931224982</v>
      </c>
      <c r="P8" s="72">
        <v>1727.2231161670402</v>
      </c>
      <c r="Q8" s="72">
        <v>1758.5536575621345</v>
      </c>
      <c r="R8" s="72">
        <v>1796.0524242728147</v>
      </c>
      <c r="S8" s="72">
        <v>1924.0599027310593</v>
      </c>
      <c r="T8" s="72">
        <v>1985.0349045382106</v>
      </c>
      <c r="U8" s="72">
        <v>1979.5832134049786</v>
      </c>
      <c r="V8" s="72">
        <v>2175.2013209328638</v>
      </c>
      <c r="W8" s="72">
        <v>2575.978921724849</v>
      </c>
      <c r="DA8" s="89" t="s">
        <v>366</v>
      </c>
    </row>
    <row r="9" spans="1:105" ht="12" customHeight="1" x14ac:dyDescent="0.25">
      <c r="A9" s="28" t="s">
        <v>207</v>
      </c>
      <c r="B9" s="72">
        <v>2336.007199958945</v>
      </c>
      <c r="C9" s="72">
        <v>1571.2546579109523</v>
      </c>
      <c r="D9" s="72">
        <v>1582.8011574313562</v>
      </c>
      <c r="E9" s="72">
        <v>1949.9855140562524</v>
      </c>
      <c r="F9" s="72">
        <v>2406.5904060994067</v>
      </c>
      <c r="G9" s="72">
        <v>2377.3366778793188</v>
      </c>
      <c r="H9" s="72">
        <v>2226.4596604087205</v>
      </c>
      <c r="I9" s="72">
        <v>2261.1714153112939</v>
      </c>
      <c r="J9" s="72">
        <v>3001.4131071330416</v>
      </c>
      <c r="K9" s="72">
        <v>2972.9844518123009</v>
      </c>
      <c r="L9" s="72">
        <v>3095.4861808868277</v>
      </c>
      <c r="M9" s="72">
        <v>2747.8623405648068</v>
      </c>
      <c r="N9" s="72">
        <v>2874.0570460305139</v>
      </c>
      <c r="O9" s="72">
        <v>2696.8051158714297</v>
      </c>
      <c r="P9" s="72">
        <v>2676.4064520455004</v>
      </c>
      <c r="Q9" s="72">
        <v>2527.1858794305904</v>
      </c>
      <c r="R9" s="72">
        <v>2547.57921085316</v>
      </c>
      <c r="S9" s="72">
        <v>2612.4647081303128</v>
      </c>
      <c r="T9" s="72">
        <v>2590.19557179708</v>
      </c>
      <c r="U9" s="72">
        <v>2605.9860227381264</v>
      </c>
      <c r="V9" s="72">
        <v>2621.2052068405465</v>
      </c>
      <c r="W9" s="72">
        <v>2785.1893761345177</v>
      </c>
      <c r="DA9" s="89" t="s">
        <v>367</v>
      </c>
    </row>
    <row r="10" spans="1:105" ht="12" customHeight="1" x14ac:dyDescent="0.25">
      <c r="A10" s="28" t="s">
        <v>202</v>
      </c>
      <c r="B10" s="72">
        <v>1.8291131115501562</v>
      </c>
      <c r="C10" s="72">
        <v>1.8587025431021702</v>
      </c>
      <c r="D10" s="72">
        <v>5.8914622603299485</v>
      </c>
      <c r="E10" s="72">
        <v>5.7321691128188341</v>
      </c>
      <c r="F10" s="72">
        <v>5.5247846556810911</v>
      </c>
      <c r="G10" s="72">
        <v>4.8513728160778982</v>
      </c>
      <c r="H10" s="72">
        <v>5.4092261214156556</v>
      </c>
      <c r="I10" s="72">
        <v>5.7781789751101602</v>
      </c>
      <c r="J10" s="72">
        <v>7.3114110381925626</v>
      </c>
      <c r="K10" s="72">
        <v>9.4142186424325445</v>
      </c>
      <c r="L10" s="72">
        <v>13.275529825088075</v>
      </c>
      <c r="M10" s="72">
        <v>10.588797538752111</v>
      </c>
      <c r="N10" s="72">
        <v>10.320795721218154</v>
      </c>
      <c r="O10" s="72">
        <v>8.9897388406827474</v>
      </c>
      <c r="P10" s="72">
        <v>3.5471452761447755</v>
      </c>
      <c r="Q10" s="72">
        <v>3.4699379394338825</v>
      </c>
      <c r="R10" s="72">
        <v>3.0643717268820292</v>
      </c>
      <c r="S10" s="72">
        <v>2.9958471582327255</v>
      </c>
      <c r="T10" s="72">
        <v>3.0722981539481822</v>
      </c>
      <c r="U10" s="72">
        <v>3.0670064868365436</v>
      </c>
      <c r="V10" s="72">
        <v>6.24045492925017E-2</v>
      </c>
      <c r="W10" s="72">
        <v>2.762486350070477</v>
      </c>
      <c r="DA10" s="89" t="s">
        <v>368</v>
      </c>
    </row>
    <row r="11" spans="1:105" ht="12" customHeight="1" x14ac:dyDescent="0.25">
      <c r="A11" s="28" t="s">
        <v>203</v>
      </c>
      <c r="B11" s="72">
        <v>2442.9055480284578</v>
      </c>
      <c r="C11" s="72">
        <v>2212.6284349407965</v>
      </c>
      <c r="D11" s="72">
        <v>1806.1547189510784</v>
      </c>
      <c r="E11" s="72">
        <v>1646.021348681156</v>
      </c>
      <c r="F11" s="72">
        <v>1443.036269614144</v>
      </c>
      <c r="G11" s="72">
        <v>1262.6118483710457</v>
      </c>
      <c r="H11" s="72">
        <v>1199.3081393296159</v>
      </c>
      <c r="I11" s="72">
        <v>1051.6308719761714</v>
      </c>
      <c r="J11" s="72">
        <v>1059.728923934141</v>
      </c>
      <c r="K11" s="72">
        <v>1024.3213574104579</v>
      </c>
      <c r="L11" s="72">
        <v>992.41973302642816</v>
      </c>
      <c r="M11" s="72">
        <v>972.4684292061329</v>
      </c>
      <c r="N11" s="72">
        <v>832.43844096387045</v>
      </c>
      <c r="O11" s="72">
        <v>776.7833190055735</v>
      </c>
      <c r="P11" s="72">
        <v>678.1543503172652</v>
      </c>
      <c r="Q11" s="72">
        <v>676.21403954556638</v>
      </c>
      <c r="R11" s="72">
        <v>679.00650226366542</v>
      </c>
      <c r="S11" s="72">
        <v>676.0278883144864</v>
      </c>
      <c r="T11" s="72">
        <v>660.13493728260005</v>
      </c>
      <c r="U11" s="72">
        <v>596.27690624919001</v>
      </c>
      <c r="V11" s="72">
        <v>604.9287357822227</v>
      </c>
      <c r="W11" s="72">
        <v>618.50226436399316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370</v>
      </c>
    </row>
    <row r="13" spans="1:105" ht="12" customHeight="1" x14ac:dyDescent="0.25">
      <c r="A13" s="73" t="s">
        <v>94</v>
      </c>
      <c r="B13" s="74">
        <v>5.1525970262123177</v>
      </c>
      <c r="C13" s="74">
        <v>2.5343722110609561</v>
      </c>
      <c r="D13" s="74">
        <v>3.7745284769822138</v>
      </c>
      <c r="E13" s="74">
        <v>4.3627731535238761</v>
      </c>
      <c r="F13" s="74">
        <v>4.1998363526801565</v>
      </c>
      <c r="G13" s="74">
        <v>6.2481462370861642</v>
      </c>
      <c r="H13" s="74">
        <v>5.3982749173343523</v>
      </c>
      <c r="I13" s="74">
        <v>8.8622288376841443</v>
      </c>
      <c r="J13" s="74">
        <v>12.587914441316748</v>
      </c>
      <c r="K13" s="74">
        <v>20.883631260757454</v>
      </c>
      <c r="L13" s="74">
        <v>22.168348322380648</v>
      </c>
      <c r="M13" s="74">
        <v>23.496136743807302</v>
      </c>
      <c r="N13" s="74">
        <v>21.228569169479428</v>
      </c>
      <c r="O13" s="74">
        <v>24.224413103390368</v>
      </c>
      <c r="P13" s="74">
        <v>22.509912780201024</v>
      </c>
      <c r="Q13" s="74">
        <v>23.376785167404101</v>
      </c>
      <c r="R13" s="74">
        <v>20.141777086015018</v>
      </c>
      <c r="S13" s="74">
        <v>26.69088081134095</v>
      </c>
      <c r="T13" s="74">
        <v>50.322714108390649</v>
      </c>
      <c r="U13" s="74">
        <v>66.627908132005203</v>
      </c>
      <c r="V13" s="74">
        <v>80.423169637180749</v>
      </c>
      <c r="W13" s="74">
        <v>94.185153496689296</v>
      </c>
      <c r="DA13" s="90" t="s">
        <v>371</v>
      </c>
    </row>
    <row r="14" spans="1:105" ht="12" customHeight="1" x14ac:dyDescent="0.25">
      <c r="A14" s="75" t="s">
        <v>97</v>
      </c>
      <c r="B14" s="76">
        <v>7.2837789125605816</v>
      </c>
      <c r="C14" s="76">
        <v>5.9398448032894331</v>
      </c>
      <c r="D14" s="76">
        <v>5.989559696056423</v>
      </c>
      <c r="E14" s="76">
        <v>6.4652733842792767</v>
      </c>
      <c r="F14" s="76">
        <v>8.0716865786928196</v>
      </c>
      <c r="G14" s="76">
        <v>6.5339600310946677</v>
      </c>
      <c r="H14" s="76">
        <v>6.5590433940945312</v>
      </c>
      <c r="I14" s="76">
        <v>5.1725510076972965</v>
      </c>
      <c r="J14" s="76">
        <v>7.112607291924582</v>
      </c>
      <c r="K14" s="76">
        <v>6.7715362181235568</v>
      </c>
      <c r="L14" s="76">
        <v>6.5383921176270405</v>
      </c>
      <c r="M14" s="76">
        <v>6.9985033702666488</v>
      </c>
      <c r="N14" s="76">
        <v>6.3993529655398609</v>
      </c>
      <c r="O14" s="76">
        <v>7.2681487329692533</v>
      </c>
      <c r="P14" s="76">
        <v>6.8882623552033566</v>
      </c>
      <c r="Q14" s="76">
        <v>6.1125954398183984</v>
      </c>
      <c r="R14" s="76">
        <v>6.2176208894884661</v>
      </c>
      <c r="S14" s="76">
        <v>6.7110300754148344</v>
      </c>
      <c r="T14" s="76">
        <v>6.8637919035079964</v>
      </c>
      <c r="U14" s="76">
        <v>6.9506507113597991</v>
      </c>
      <c r="V14" s="76">
        <v>7.4002669964493339</v>
      </c>
      <c r="W14" s="76">
        <v>8.4812875399726391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4.1357274137293665</v>
      </c>
      <c r="C15" s="69">
        <f t="shared" si="6"/>
        <v>5.1591333785612861</v>
      </c>
      <c r="D15" s="69">
        <f t="shared" si="6"/>
        <v>6.2253747450522035</v>
      </c>
      <c r="E15" s="69">
        <f t="shared" si="6"/>
        <v>8.0763353372605522</v>
      </c>
      <c r="F15" s="69">
        <f t="shared" si="6"/>
        <v>6.0217778879233759</v>
      </c>
      <c r="G15" s="69">
        <f t="shared" si="6"/>
        <v>6.9550916776066556</v>
      </c>
      <c r="H15" s="69">
        <f t="shared" si="6"/>
        <v>9.2751529735907994</v>
      </c>
      <c r="I15" s="69">
        <f t="shared" si="6"/>
        <v>19.871094075726162</v>
      </c>
      <c r="J15" s="69">
        <f t="shared" si="6"/>
        <v>12.188674854004869</v>
      </c>
      <c r="K15" s="69">
        <f t="shared" si="6"/>
        <v>10.968647778210276</v>
      </c>
      <c r="L15" s="69">
        <f t="shared" si="6"/>
        <v>17.985782795069142</v>
      </c>
      <c r="M15" s="69">
        <f t="shared" si="6"/>
        <v>12.517009005584486</v>
      </c>
      <c r="N15" s="69">
        <f t="shared" si="6"/>
        <v>29.101153197423958</v>
      </c>
      <c r="O15" s="69">
        <f t="shared" si="6"/>
        <v>14.531525572812567</v>
      </c>
      <c r="P15" s="69">
        <f t="shared" si="6"/>
        <v>12.77287441719149</v>
      </c>
      <c r="Q15" s="69">
        <f t="shared" si="6"/>
        <v>23.621835291869683</v>
      </c>
      <c r="R15" s="69">
        <f t="shared" si="6"/>
        <v>23.567497850386925</v>
      </c>
      <c r="S15" s="69">
        <f t="shared" si="6"/>
        <v>24.602655966370509</v>
      </c>
      <c r="T15" s="69">
        <f t="shared" si="6"/>
        <v>24.960447119518498</v>
      </c>
      <c r="U15" s="69">
        <f t="shared" si="6"/>
        <v>25.359678035731353</v>
      </c>
      <c r="V15" s="69">
        <f t="shared" si="6"/>
        <v>26.600864622145789</v>
      </c>
      <c r="W15" s="69">
        <f t="shared" si="6"/>
        <v>27.820459539505102</v>
      </c>
      <c r="DA15" s="88" t="s">
        <v>246</v>
      </c>
    </row>
    <row r="16" spans="1:105" ht="12" customHeight="1" x14ac:dyDescent="0.25">
      <c r="A16" s="28" t="s">
        <v>91</v>
      </c>
      <c r="B16" s="72">
        <v>4.1357274137293665</v>
      </c>
      <c r="C16" s="72">
        <v>5.1591333785612861</v>
      </c>
      <c r="D16" s="72">
        <v>6.2253747450522035</v>
      </c>
      <c r="E16" s="72">
        <v>8.0763353372605522</v>
      </c>
      <c r="F16" s="72">
        <v>6.0217778879233759</v>
      </c>
      <c r="G16" s="72">
        <v>6.9550916776066556</v>
      </c>
      <c r="H16" s="72">
        <v>9.2751529735907994</v>
      </c>
      <c r="I16" s="72">
        <v>19.871094075726162</v>
      </c>
      <c r="J16" s="72">
        <v>12.188674854004869</v>
      </c>
      <c r="K16" s="72">
        <v>10.968647778210276</v>
      </c>
      <c r="L16" s="72">
        <v>17.985782795069142</v>
      </c>
      <c r="M16" s="72">
        <v>12.517009005584486</v>
      </c>
      <c r="N16" s="72">
        <v>29.101153197423958</v>
      </c>
      <c r="O16" s="72">
        <v>14.531525572812567</v>
      </c>
      <c r="P16" s="72">
        <v>12.77287441719149</v>
      </c>
      <c r="Q16" s="72">
        <v>23.621835291869683</v>
      </c>
      <c r="R16" s="72">
        <v>23.567497850386925</v>
      </c>
      <c r="S16" s="72">
        <v>24.602655966370509</v>
      </c>
      <c r="T16" s="72">
        <v>24.960447119518498</v>
      </c>
      <c r="U16" s="72">
        <v>25.359678035731353</v>
      </c>
      <c r="V16" s="72">
        <v>26.600864622145789</v>
      </c>
      <c r="W16" s="72">
        <v>27.820459539505102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458.81914978983076</v>
      </c>
      <c r="C17" s="69">
        <f t="shared" si="7"/>
        <v>760.27340457619596</v>
      </c>
      <c r="D17" s="69">
        <f t="shared" si="7"/>
        <v>818.89194533703755</v>
      </c>
      <c r="E17" s="69">
        <f t="shared" si="7"/>
        <v>917.4289452036262</v>
      </c>
      <c r="F17" s="69">
        <f t="shared" si="7"/>
        <v>695.55836085069177</v>
      </c>
      <c r="G17" s="69">
        <f t="shared" si="7"/>
        <v>962.40668873472873</v>
      </c>
      <c r="H17" s="69">
        <f t="shared" si="7"/>
        <v>976.13253830651297</v>
      </c>
      <c r="I17" s="69">
        <f t="shared" si="7"/>
        <v>1058.9094771160928</v>
      </c>
      <c r="J17" s="69">
        <f t="shared" si="7"/>
        <v>894.60266310599741</v>
      </c>
      <c r="K17" s="69">
        <f t="shared" si="7"/>
        <v>952.63335881257888</v>
      </c>
      <c r="L17" s="69">
        <f t="shared" si="7"/>
        <v>910.85675685126682</v>
      </c>
      <c r="M17" s="69">
        <f t="shared" si="7"/>
        <v>923.90362782845102</v>
      </c>
      <c r="N17" s="69">
        <f t="shared" si="7"/>
        <v>952.61237451267402</v>
      </c>
      <c r="O17" s="69">
        <f t="shared" si="7"/>
        <v>961.98392356571799</v>
      </c>
      <c r="P17" s="69">
        <f t="shared" si="7"/>
        <v>972.82654326681904</v>
      </c>
      <c r="Q17" s="69">
        <f t="shared" si="7"/>
        <v>987.23311030068783</v>
      </c>
      <c r="R17" s="69">
        <f t="shared" ref="R17:V17" si="8">SUM(R18:R26)</f>
        <v>979.69152156547977</v>
      </c>
      <c r="S17" s="69">
        <f t="shared" si="8"/>
        <v>1044.6194328642487</v>
      </c>
      <c r="T17" s="69">
        <f t="shared" si="8"/>
        <v>1016.5308444942206</v>
      </c>
      <c r="U17" s="69">
        <f t="shared" si="8"/>
        <v>992.83770472685887</v>
      </c>
      <c r="V17" s="69">
        <f t="shared" si="8"/>
        <v>1009.3613748927655</v>
      </c>
      <c r="W17" s="69">
        <f t="shared" ref="W17" si="9">SUM(W18:W26)</f>
        <v>1106.3121503155373</v>
      </c>
      <c r="DA17" s="88" t="s">
        <v>247</v>
      </c>
    </row>
    <row r="18" spans="1:105" ht="12" customHeight="1" x14ac:dyDescent="0.25">
      <c r="A18" s="28" t="s">
        <v>51</v>
      </c>
      <c r="B18" s="72">
        <v>2.4373320886122629</v>
      </c>
      <c r="C18" s="72">
        <v>0.77224323883293566</v>
      </c>
      <c r="D18" s="72">
        <v>2.80736154455363</v>
      </c>
      <c r="E18" s="72">
        <v>1.9508488632260859</v>
      </c>
      <c r="F18" s="72">
        <v>3.254863234736685</v>
      </c>
      <c r="G18" s="72">
        <v>1.7193018337043804</v>
      </c>
      <c r="H18" s="72">
        <v>1.2938457516929753</v>
      </c>
      <c r="I18" s="72">
        <v>1.6023366337548346</v>
      </c>
      <c r="J18" s="72">
        <v>5.4320655371965554</v>
      </c>
      <c r="K18" s="72">
        <v>1.7484156285951398</v>
      </c>
      <c r="L18" s="72">
        <v>1.1781635370731167</v>
      </c>
      <c r="M18" s="72">
        <v>2.4121485633648438</v>
      </c>
      <c r="N18" s="72">
        <v>3.5189018250596309</v>
      </c>
      <c r="O18" s="72">
        <v>3.4202146220233707</v>
      </c>
      <c r="P18" s="72">
        <v>10.074981319739164</v>
      </c>
      <c r="Q18" s="72">
        <v>11.955647195066534</v>
      </c>
      <c r="R18" s="72">
        <v>8.3863408678024882</v>
      </c>
      <c r="S18" s="72">
        <v>5.1039216530223346</v>
      </c>
      <c r="T18" s="72">
        <v>4.8163861746474552</v>
      </c>
      <c r="U18" s="72">
        <v>5.7662299199044567</v>
      </c>
      <c r="V18" s="72">
        <v>6.3252507335294332</v>
      </c>
      <c r="W18" s="72">
        <v>6.5163866388883003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48.642082030503822</v>
      </c>
      <c r="C19" s="72">
        <v>58.318088065885966</v>
      </c>
      <c r="D19" s="72">
        <v>64.52239099509228</v>
      </c>
      <c r="E19" s="72">
        <v>78.973684775401054</v>
      </c>
      <c r="F19" s="72">
        <v>51.655742737408019</v>
      </c>
      <c r="G19" s="72">
        <v>114.87822422239864</v>
      </c>
      <c r="H19" s="72">
        <v>60.260491342049164</v>
      </c>
      <c r="I19" s="72">
        <v>91.650814416258967</v>
      </c>
      <c r="J19" s="72">
        <v>43.955999255404151</v>
      </c>
      <c r="K19" s="72">
        <v>63.853805175172496</v>
      </c>
      <c r="L19" s="72">
        <v>48.509913454747107</v>
      </c>
      <c r="M19" s="72">
        <v>47.557249897159409</v>
      </c>
      <c r="N19" s="72">
        <v>40.126565998012303</v>
      </c>
      <c r="O19" s="72">
        <v>42.530395485349509</v>
      </c>
      <c r="P19" s="72">
        <v>43.496022606662756</v>
      </c>
      <c r="Q19" s="72">
        <v>49.726010039874019</v>
      </c>
      <c r="R19" s="72">
        <v>50.444614884876273</v>
      </c>
      <c r="S19" s="72">
        <v>56.620821957222695</v>
      </c>
      <c r="T19" s="72">
        <v>57.696959114431067</v>
      </c>
      <c r="U19" s="72">
        <v>59.527504244578211</v>
      </c>
      <c r="V19" s="72">
        <v>52.071943957676517</v>
      </c>
      <c r="W19" s="72">
        <v>53.436830006878758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134.57002046419476</v>
      </c>
      <c r="C21" s="72">
        <v>231.41730087270892</v>
      </c>
      <c r="D21" s="72">
        <v>298.60659834049363</v>
      </c>
      <c r="E21" s="72">
        <v>337.77590076845058</v>
      </c>
      <c r="F21" s="72">
        <v>246.23739239559188</v>
      </c>
      <c r="G21" s="72">
        <v>314.55253911469896</v>
      </c>
      <c r="H21" s="72">
        <v>364.01042456731835</v>
      </c>
      <c r="I21" s="72">
        <v>337.53071004070938</v>
      </c>
      <c r="J21" s="72">
        <v>280.48586973578256</v>
      </c>
      <c r="K21" s="72">
        <v>298.12513932946138</v>
      </c>
      <c r="L21" s="72">
        <v>291.33927709214743</v>
      </c>
      <c r="M21" s="72">
        <v>323.11897264225979</v>
      </c>
      <c r="N21" s="72">
        <v>353.99465123968463</v>
      </c>
      <c r="O21" s="72">
        <v>359.9962129304746</v>
      </c>
      <c r="P21" s="72">
        <v>340.12356079871682</v>
      </c>
      <c r="Q21" s="72">
        <v>358.25902669958799</v>
      </c>
      <c r="R21" s="72">
        <v>360.61713860298767</v>
      </c>
      <c r="S21" s="72">
        <v>396.09491210464233</v>
      </c>
      <c r="T21" s="72">
        <v>392.51689545403082</v>
      </c>
      <c r="U21" s="72">
        <v>383.6924006902176</v>
      </c>
      <c r="V21" s="72">
        <v>408.16561991891916</v>
      </c>
      <c r="W21" s="72">
        <v>475.17805158012072</v>
      </c>
      <c r="DA21" s="89" t="s">
        <v>377</v>
      </c>
    </row>
    <row r="22" spans="1:105" ht="12" customHeight="1" x14ac:dyDescent="0.25">
      <c r="A22" s="28" t="s">
        <v>207</v>
      </c>
      <c r="B22" s="72">
        <v>94.666173810631307</v>
      </c>
      <c r="C22" s="72">
        <v>160.05450637033124</v>
      </c>
      <c r="D22" s="72">
        <v>170.05033099309776</v>
      </c>
      <c r="E22" s="72">
        <v>214.7685784062665</v>
      </c>
      <c r="F22" s="72">
        <v>227.56749653407726</v>
      </c>
      <c r="G22" s="72">
        <v>297.93960602411329</v>
      </c>
      <c r="H22" s="72">
        <v>301.55006255962911</v>
      </c>
      <c r="I22" s="72">
        <v>371.23697066841794</v>
      </c>
      <c r="J22" s="72">
        <v>378.47395833487712</v>
      </c>
      <c r="K22" s="72">
        <v>374.8763670123389</v>
      </c>
      <c r="L22" s="72">
        <v>383.32607577856839</v>
      </c>
      <c r="M22" s="72">
        <v>354.88842722231055</v>
      </c>
      <c r="N22" s="72">
        <v>365.12122801946282</v>
      </c>
      <c r="O22" s="72">
        <v>367.23185399773701</v>
      </c>
      <c r="P22" s="72">
        <v>394.59091396407132</v>
      </c>
      <c r="Q22" s="72">
        <v>377.42536065730388</v>
      </c>
      <c r="R22" s="72">
        <v>380.47114741568726</v>
      </c>
      <c r="S22" s="72">
        <v>390.16141205694095</v>
      </c>
      <c r="T22" s="72">
        <v>386.83560236935119</v>
      </c>
      <c r="U22" s="72">
        <v>389.19384732970286</v>
      </c>
      <c r="V22" s="72">
        <v>391.46677653577922</v>
      </c>
      <c r="W22" s="72">
        <v>415.95717493073465</v>
      </c>
      <c r="DA22" s="89" t="s">
        <v>378</v>
      </c>
    </row>
    <row r="23" spans="1:105" ht="12" customHeight="1" x14ac:dyDescent="0.25">
      <c r="A23" s="28" t="s">
        <v>202</v>
      </c>
      <c r="B23" s="72">
        <v>0.10553865113256096</v>
      </c>
      <c r="C23" s="72">
        <v>0.21928541906463991</v>
      </c>
      <c r="D23" s="72">
        <v>0.7723382555771876</v>
      </c>
      <c r="E23" s="72">
        <v>0.78829520360421101</v>
      </c>
      <c r="F23" s="72">
        <v>0.51803563666628483</v>
      </c>
      <c r="G23" s="72">
        <v>0.71371746767102706</v>
      </c>
      <c r="H23" s="72">
        <v>0.80074808322750601</v>
      </c>
      <c r="I23" s="72">
        <v>1.0289577402810703</v>
      </c>
      <c r="J23" s="72">
        <v>0.92874373394844978</v>
      </c>
      <c r="K23" s="72">
        <v>1.3338467058047763</v>
      </c>
      <c r="L23" s="72">
        <v>1.7478579651096773</v>
      </c>
      <c r="M23" s="72">
        <v>1.472939348608155</v>
      </c>
      <c r="N23" s="72">
        <v>1.4304510543622309</v>
      </c>
      <c r="O23" s="72">
        <v>1.3284038936250719</v>
      </c>
      <c r="P23" s="72">
        <v>0.56102325351988402</v>
      </c>
      <c r="Q23" s="72">
        <v>0.56651949822733905</v>
      </c>
      <c r="R23" s="72">
        <v>0.49444168670352628</v>
      </c>
      <c r="S23" s="72">
        <v>0.50320701201663287</v>
      </c>
      <c r="T23" s="72">
        <v>0.50233641182997846</v>
      </c>
      <c r="U23" s="72">
        <v>0.49507433861487482</v>
      </c>
      <c r="V23" s="72">
        <v>9.6504808020812204E-3</v>
      </c>
      <c r="W23" s="72">
        <v>0.42796936790028817</v>
      </c>
      <c r="DA23" s="89" t="s">
        <v>379</v>
      </c>
    </row>
    <row r="24" spans="1:105" ht="12" customHeight="1" x14ac:dyDescent="0.25">
      <c r="A24" s="28" t="s">
        <v>203</v>
      </c>
      <c r="B24" s="72">
        <v>157.67243993370926</v>
      </c>
      <c r="C24" s="72">
        <v>291.2169648872345</v>
      </c>
      <c r="D24" s="72">
        <v>263.22997580386544</v>
      </c>
      <c r="E24" s="72">
        <v>250.24786885968712</v>
      </c>
      <c r="F24" s="72">
        <v>148.70440106513445</v>
      </c>
      <c r="G24" s="72">
        <v>203.30483262637429</v>
      </c>
      <c r="H24" s="72">
        <v>193.40226479764129</v>
      </c>
      <c r="I24" s="72">
        <v>203.79096809261659</v>
      </c>
      <c r="J24" s="72">
        <v>146.32344064023539</v>
      </c>
      <c r="K24" s="72">
        <v>157.87030209083167</v>
      </c>
      <c r="L24" s="72">
        <v>142.36100644046741</v>
      </c>
      <c r="M24" s="72">
        <v>148.10096030375513</v>
      </c>
      <c r="N24" s="72">
        <v>127.12492962942265</v>
      </c>
      <c r="O24" s="72">
        <v>128.29931212082326</v>
      </c>
      <c r="P24" s="72">
        <v>120.95235647551202</v>
      </c>
      <c r="Q24" s="72">
        <v>125.32886673130351</v>
      </c>
      <c r="R24" s="72">
        <v>124.97268948182068</v>
      </c>
      <c r="S24" s="72">
        <v>128.90891306126667</v>
      </c>
      <c r="T24" s="72">
        <v>121.6399552367462</v>
      </c>
      <c r="U24" s="72">
        <v>107.96230269320021</v>
      </c>
      <c r="V24" s="72">
        <v>106.65578700367543</v>
      </c>
      <c r="W24" s="72">
        <v>108.34322144856029</v>
      </c>
      <c r="DA24" s="89" t="s">
        <v>380</v>
      </c>
    </row>
    <row r="25" spans="1:105" ht="12" customHeight="1" x14ac:dyDescent="0.25">
      <c r="A25" s="73" t="s">
        <v>53</v>
      </c>
      <c r="B25" s="74">
        <v>20.725562811046775</v>
      </c>
      <c r="C25" s="74">
        <v>18.27501572213772</v>
      </c>
      <c r="D25" s="74">
        <v>18.902949404357656</v>
      </c>
      <c r="E25" s="74">
        <v>32.923768326990491</v>
      </c>
      <c r="F25" s="74">
        <v>17.620429247077222</v>
      </c>
      <c r="G25" s="74">
        <v>29.298467445768082</v>
      </c>
      <c r="H25" s="74">
        <v>54.81470120495463</v>
      </c>
      <c r="I25" s="74">
        <v>52.068719524054067</v>
      </c>
      <c r="J25" s="74">
        <v>39.00258586855324</v>
      </c>
      <c r="K25" s="74">
        <v>54.825482870374493</v>
      </c>
      <c r="L25" s="74">
        <v>42.394462583153555</v>
      </c>
      <c r="M25" s="74">
        <v>46.352929850993036</v>
      </c>
      <c r="N25" s="74">
        <v>61.295646746669767</v>
      </c>
      <c r="O25" s="74">
        <v>59.177530515685113</v>
      </c>
      <c r="P25" s="74">
        <v>63.027684848596998</v>
      </c>
      <c r="Q25" s="74">
        <v>63.971679479324656</v>
      </c>
      <c r="R25" s="74">
        <v>54.305148625601895</v>
      </c>
      <c r="S25" s="74">
        <v>67.226245019136954</v>
      </c>
      <c r="T25" s="74">
        <v>52.522709733183795</v>
      </c>
      <c r="U25" s="74">
        <v>46.200345510640688</v>
      </c>
      <c r="V25" s="74">
        <v>44.666346262383705</v>
      </c>
      <c r="W25" s="74">
        <v>46.45251634245443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352.9394755532573</v>
      </c>
      <c r="C27" s="69">
        <f t="shared" si="10"/>
        <v>373.71184111002225</v>
      </c>
      <c r="D27" s="69">
        <f t="shared" si="10"/>
        <v>425.57792087730996</v>
      </c>
      <c r="E27" s="69">
        <f t="shared" si="10"/>
        <v>507.75407716814931</v>
      </c>
      <c r="F27" s="69">
        <f t="shared" si="10"/>
        <v>339.16300280558005</v>
      </c>
      <c r="G27" s="69">
        <f t="shared" si="10"/>
        <v>711.29933030129973</v>
      </c>
      <c r="H27" s="69">
        <f t="shared" si="10"/>
        <v>439.41120219260881</v>
      </c>
      <c r="I27" s="69">
        <f t="shared" si="10"/>
        <v>570.43340749729782</v>
      </c>
      <c r="J27" s="69">
        <f t="shared" si="10"/>
        <v>302.81684387383024</v>
      </c>
      <c r="K27" s="69">
        <f t="shared" si="10"/>
        <v>408.50707212278246</v>
      </c>
      <c r="L27" s="69">
        <f t="shared" si="10"/>
        <v>332.47260694468656</v>
      </c>
      <c r="M27" s="69">
        <f t="shared" si="10"/>
        <v>337.60124411397067</v>
      </c>
      <c r="N27" s="69">
        <f t="shared" si="10"/>
        <v>312.04185553488571</v>
      </c>
      <c r="O27" s="69">
        <f t="shared" si="10"/>
        <v>319.25282227728871</v>
      </c>
      <c r="P27" s="69">
        <f t="shared" si="10"/>
        <v>324.23207113615933</v>
      </c>
      <c r="Q27" s="69">
        <f t="shared" si="10"/>
        <v>368.82357419622247</v>
      </c>
      <c r="R27" s="69">
        <f t="shared" ref="R27:V27" si="11">SUM(R28:R32)</f>
        <v>375.12103483517177</v>
      </c>
      <c r="S27" s="69">
        <f t="shared" si="11"/>
        <v>422.51831188399581</v>
      </c>
      <c r="T27" s="69">
        <f t="shared" si="11"/>
        <v>433.77953233490859</v>
      </c>
      <c r="U27" s="69">
        <f t="shared" si="11"/>
        <v>446.5486924254563</v>
      </c>
      <c r="V27" s="69">
        <f t="shared" si="11"/>
        <v>414.18455569191826</v>
      </c>
      <c r="W27" s="69">
        <f t="shared" ref="W27" si="12">SUM(W28:W32)</f>
        <v>447.05261609002025</v>
      </c>
      <c r="DA27" s="88" t="s">
        <v>248</v>
      </c>
    </row>
    <row r="28" spans="1:105" ht="12" customHeight="1" x14ac:dyDescent="0.25">
      <c r="A28" s="28" t="s">
        <v>51</v>
      </c>
      <c r="B28" s="72">
        <v>1.2387555803611174</v>
      </c>
      <c r="C28" s="72">
        <v>0.24900207945438257</v>
      </c>
      <c r="D28" s="72">
        <v>0.96705988570587398</v>
      </c>
      <c r="E28" s="72">
        <v>0.63928669874794908</v>
      </c>
      <c r="F28" s="72">
        <v>1.1425541621551822</v>
      </c>
      <c r="G28" s="72">
        <v>0.87232984245418099</v>
      </c>
      <c r="H28" s="72">
        <v>0.52108307934019393</v>
      </c>
      <c r="I28" s="72">
        <v>0.60130560398079924</v>
      </c>
      <c r="J28" s="72">
        <v>1.871168546924092</v>
      </c>
      <c r="K28" s="72">
        <v>0.59684861136410705</v>
      </c>
      <c r="L28" s="72">
        <v>0.41970848492205548</v>
      </c>
      <c r="M28" s="72">
        <v>0.84461150861040624</v>
      </c>
      <c r="N28" s="72">
        <v>1.1813233685232107</v>
      </c>
      <c r="O28" s="72">
        <v>1.1463776011433582</v>
      </c>
      <c r="P28" s="72">
        <v>3.3536609259809946</v>
      </c>
      <c r="Q28" s="72">
        <v>3.9229721983376331</v>
      </c>
      <c r="R28" s="72">
        <v>2.3759997342316836</v>
      </c>
      <c r="S28" s="72">
        <v>2.0015481817243841</v>
      </c>
      <c r="T28" s="72">
        <v>2.0848393380859984</v>
      </c>
      <c r="U28" s="72">
        <v>2.5908497002959607</v>
      </c>
      <c r="V28" s="72">
        <v>2.5377654725244896</v>
      </c>
      <c r="W28" s="72">
        <v>2.5534484318527584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238.73948218834008</v>
      </c>
      <c r="C29" s="72">
        <v>251.77532084915407</v>
      </c>
      <c r="D29" s="72">
        <v>261.40684291244287</v>
      </c>
      <c r="E29" s="72">
        <v>300.00856575335717</v>
      </c>
      <c r="F29" s="72">
        <v>196.23201495090018</v>
      </c>
      <c r="G29" s="72">
        <v>436.4042450756898</v>
      </c>
      <c r="H29" s="72">
        <v>228.9200969985886</v>
      </c>
      <c r="I29" s="72">
        <v>348.16698070182366</v>
      </c>
      <c r="J29" s="72">
        <v>166.98190454672834</v>
      </c>
      <c r="K29" s="72">
        <v>242.57052919562864</v>
      </c>
      <c r="L29" s="72">
        <v>184.28150594425969</v>
      </c>
      <c r="M29" s="72">
        <v>180.66248742726629</v>
      </c>
      <c r="N29" s="72">
        <v>152.4344919185134</v>
      </c>
      <c r="O29" s="72">
        <v>161.56626079649664</v>
      </c>
      <c r="P29" s="72">
        <v>165.23452584632454</v>
      </c>
      <c r="Q29" s="72">
        <v>188.90126496093814</v>
      </c>
      <c r="R29" s="72">
        <v>191.63113136524314</v>
      </c>
      <c r="S29" s="72">
        <v>215.09588564259099</v>
      </c>
      <c r="T29" s="72">
        <v>219.18198752483994</v>
      </c>
      <c r="U29" s="72">
        <v>226.13851881914587</v>
      </c>
      <c r="V29" s="72">
        <v>197.81451880338207</v>
      </c>
      <c r="W29" s="72">
        <v>203.00154557953564</v>
      </c>
      <c r="DA29" s="89" t="s">
        <v>384</v>
      </c>
    </row>
    <row r="30" spans="1:105" ht="12" customHeight="1" x14ac:dyDescent="0.25">
      <c r="A30" s="28" t="s">
        <v>192</v>
      </c>
      <c r="B30" s="72">
        <v>84.85610568189523</v>
      </c>
      <c r="C30" s="72">
        <v>94.694438044947702</v>
      </c>
      <c r="D30" s="72">
        <v>133.8826138183141</v>
      </c>
      <c r="E30" s="72">
        <v>166.3801037161646</v>
      </c>
      <c r="F30" s="72">
        <v>109.31336495014908</v>
      </c>
      <c r="G30" s="72">
        <v>209.74750525612589</v>
      </c>
      <c r="H30" s="72">
        <v>149.44642443920719</v>
      </c>
      <c r="I30" s="72">
        <v>163.60883041704994</v>
      </c>
      <c r="J30" s="72">
        <v>85.747972786168049</v>
      </c>
      <c r="K30" s="72">
        <v>115.09911881276794</v>
      </c>
      <c r="L30" s="72">
        <v>96.514803532441306</v>
      </c>
      <c r="M30" s="72">
        <v>108.10354765198126</v>
      </c>
      <c r="N30" s="72">
        <v>108.06440254747018</v>
      </c>
      <c r="O30" s="72">
        <v>111.28245353430133</v>
      </c>
      <c r="P30" s="72">
        <v>105.91213644782623</v>
      </c>
      <c r="Q30" s="72">
        <v>126.00760808565273</v>
      </c>
      <c r="R30" s="72">
        <v>130.99165810442119</v>
      </c>
      <c r="S30" s="72">
        <v>153.78353426146094</v>
      </c>
      <c r="T30" s="72">
        <v>161.65421892435324</v>
      </c>
      <c r="U30" s="72">
        <v>166.83066277496593</v>
      </c>
      <c r="V30" s="72">
        <v>162.60322251881044</v>
      </c>
      <c r="W30" s="72">
        <v>187.21731732271806</v>
      </c>
      <c r="DA30" s="89" t="s">
        <v>385</v>
      </c>
    </row>
    <row r="31" spans="1:105" ht="12" customHeight="1" x14ac:dyDescent="0.25">
      <c r="A31" s="28" t="s">
        <v>207</v>
      </c>
      <c r="B31" s="72">
        <v>22.871080228703775</v>
      </c>
      <c r="C31" s="72">
        <v>19.574584643909329</v>
      </c>
      <c r="D31" s="72">
        <v>23.254358523094396</v>
      </c>
      <c r="E31" s="72">
        <v>28.376689996638024</v>
      </c>
      <c r="F31" s="72">
        <v>26.394289971846685</v>
      </c>
      <c r="G31" s="72">
        <v>57.001360120642708</v>
      </c>
      <c r="H31" s="72">
        <v>42.903604632682438</v>
      </c>
      <c r="I31" s="72">
        <v>48.732370684087229</v>
      </c>
      <c r="J31" s="72">
        <v>43.51508414515046</v>
      </c>
      <c r="K31" s="72">
        <v>46.712611957818211</v>
      </c>
      <c r="L31" s="72">
        <v>47.389119086968108</v>
      </c>
      <c r="M31" s="72">
        <v>43.924468670319314</v>
      </c>
      <c r="N31" s="72">
        <v>44.522843748820804</v>
      </c>
      <c r="O31" s="72">
        <v>44.996220156628929</v>
      </c>
      <c r="P31" s="72">
        <v>48.043390654227402</v>
      </c>
      <c r="Q31" s="72">
        <v>46.329774529473582</v>
      </c>
      <c r="R31" s="72">
        <v>46.703640011464593</v>
      </c>
      <c r="S31" s="72">
        <v>47.893140345848856</v>
      </c>
      <c r="T31" s="72">
        <v>47.484904939333127</v>
      </c>
      <c r="U31" s="72">
        <v>47.774386166045666</v>
      </c>
      <c r="V31" s="72">
        <v>48.053382057896243</v>
      </c>
      <c r="W31" s="72">
        <v>51.059639820387886</v>
      </c>
      <c r="DA31" s="89" t="s">
        <v>386</v>
      </c>
    </row>
    <row r="32" spans="1:105" ht="12" customHeight="1" x14ac:dyDescent="0.25">
      <c r="A32" s="32" t="s">
        <v>53</v>
      </c>
      <c r="B32" s="77">
        <v>5.2340518739571138</v>
      </c>
      <c r="C32" s="77">
        <v>7.4184954925567368</v>
      </c>
      <c r="D32" s="77">
        <v>6.0670457377527072</v>
      </c>
      <c r="E32" s="77">
        <v>12.349431003241534</v>
      </c>
      <c r="F32" s="77">
        <v>6.0807787705288945</v>
      </c>
      <c r="G32" s="77">
        <v>7.2738900063870631</v>
      </c>
      <c r="H32" s="77">
        <v>17.619993042790355</v>
      </c>
      <c r="I32" s="77">
        <v>9.3239200903561539</v>
      </c>
      <c r="J32" s="77">
        <v>4.7007138488593228</v>
      </c>
      <c r="K32" s="77">
        <v>3.5279635452035478</v>
      </c>
      <c r="L32" s="77">
        <v>3.8674698960954288</v>
      </c>
      <c r="M32" s="77">
        <v>4.0661288557933801</v>
      </c>
      <c r="N32" s="77">
        <v>5.8387939515581309</v>
      </c>
      <c r="O32" s="77">
        <v>0.26151018871847498</v>
      </c>
      <c r="P32" s="77">
        <v>1.6883572618001921</v>
      </c>
      <c r="Q32" s="77">
        <v>3.6619544218204112</v>
      </c>
      <c r="R32" s="77">
        <v>3.4186056198112169</v>
      </c>
      <c r="S32" s="77">
        <v>3.7442034523706411</v>
      </c>
      <c r="T32" s="77">
        <v>3.3735816082962344</v>
      </c>
      <c r="U32" s="77">
        <v>3.2142749650029145</v>
      </c>
      <c r="V32" s="77">
        <v>3.1756668393049665</v>
      </c>
      <c r="W32" s="77">
        <v>3.2206649355258889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4001.034217562566</v>
      </c>
      <c r="C3" s="65">
        <f t="shared" si="0"/>
        <v>3571.0307063830123</v>
      </c>
      <c r="D3" s="65">
        <f t="shared" si="0"/>
        <v>3505.2382434207416</v>
      </c>
      <c r="E3" s="65">
        <f t="shared" si="0"/>
        <v>3783.8944813779958</v>
      </c>
      <c r="F3" s="65">
        <f t="shared" si="0"/>
        <v>3851.7014432190836</v>
      </c>
      <c r="G3" s="65">
        <f t="shared" si="0"/>
        <v>3881.7630114464723</v>
      </c>
      <c r="H3" s="65">
        <f t="shared" si="0"/>
        <v>3802.4849000721324</v>
      </c>
      <c r="I3" s="65">
        <f t="shared" si="0"/>
        <v>3704.8088879007946</v>
      </c>
      <c r="J3" s="65">
        <f t="shared" si="0"/>
        <v>3991.1733887550154</v>
      </c>
      <c r="K3" s="65">
        <f t="shared" si="0"/>
        <v>4010.4200330388076</v>
      </c>
      <c r="L3" s="65">
        <f t="shared" si="0"/>
        <v>4122.8944279425687</v>
      </c>
      <c r="M3" s="65">
        <f t="shared" si="0"/>
        <v>4064.3432479618032</v>
      </c>
      <c r="N3" s="65">
        <f t="shared" si="0"/>
        <v>4277.7047195810765</v>
      </c>
      <c r="O3" s="65">
        <f t="shared" si="0"/>
        <v>4140.8042987822628</v>
      </c>
      <c r="P3" s="65">
        <f t="shared" si="0"/>
        <v>3971.0652921804649</v>
      </c>
      <c r="Q3" s="65">
        <f t="shared" si="0"/>
        <v>4021.2129124856069</v>
      </c>
      <c r="R3" s="65">
        <f t="shared" ref="R3:V3" si="1">SUM(R4,R15,R17,R27)</f>
        <v>4095.8778211419558</v>
      </c>
      <c r="S3" s="65">
        <f t="shared" si="1"/>
        <v>4357.2485531205666</v>
      </c>
      <c r="T3" s="65">
        <f t="shared" si="1"/>
        <v>4464.1006521482777</v>
      </c>
      <c r="U3" s="65">
        <f t="shared" si="1"/>
        <v>4514.7182056440688</v>
      </c>
      <c r="V3" s="65">
        <f t="shared" si="1"/>
        <v>4743.7800445758394</v>
      </c>
      <c r="W3" s="65">
        <f t="shared" ref="W3" si="2">SUM(W4,W15,W17,W27)</f>
        <v>5315.9163537659388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3540.993244541201</v>
      </c>
      <c r="C4" s="69">
        <f t="shared" si="3"/>
        <v>2921.7443928774978</v>
      </c>
      <c r="D4" s="69">
        <f t="shared" si="3"/>
        <v>2797.0144777518958</v>
      </c>
      <c r="E4" s="69">
        <f t="shared" si="3"/>
        <v>2971.5453714802347</v>
      </c>
      <c r="F4" s="69">
        <f t="shared" si="3"/>
        <v>3266.66734066649</v>
      </c>
      <c r="G4" s="69">
        <f t="shared" si="3"/>
        <v>2927.2353947948513</v>
      </c>
      <c r="H4" s="69">
        <f t="shared" si="3"/>
        <v>2983.5461610835314</v>
      </c>
      <c r="I4" s="69">
        <f t="shared" si="3"/>
        <v>2732.7168087482219</v>
      </c>
      <c r="J4" s="69">
        <f t="shared" si="3"/>
        <v>3279.080547021832</v>
      </c>
      <c r="K4" s="69">
        <f t="shared" si="3"/>
        <v>3197.0826678247531</v>
      </c>
      <c r="L4" s="69">
        <f t="shared" si="3"/>
        <v>3350.7900507518893</v>
      </c>
      <c r="M4" s="69">
        <f t="shared" si="3"/>
        <v>3283.733780991904</v>
      </c>
      <c r="N4" s="69">
        <f t="shared" si="3"/>
        <v>3441.485265514872</v>
      </c>
      <c r="O4" s="69">
        <f t="shared" si="3"/>
        <v>3319.2192251339361</v>
      </c>
      <c r="P4" s="69">
        <f t="shared" si="3"/>
        <v>3136.6918999268451</v>
      </c>
      <c r="Q4" s="69">
        <f t="shared" si="3"/>
        <v>3109.2033873122709</v>
      </c>
      <c r="R4" s="69">
        <f t="shared" ref="R4:V4" si="4">SUM(R5:R14)</f>
        <v>3170.7022178989705</v>
      </c>
      <c r="S4" s="69">
        <f t="shared" si="4"/>
        <v>3340.8725522019886</v>
      </c>
      <c r="T4" s="69">
        <f t="shared" si="4"/>
        <v>3438.0515273596752</v>
      </c>
      <c r="U4" s="69">
        <f t="shared" si="4"/>
        <v>3477.08045066356</v>
      </c>
      <c r="V4" s="69">
        <f t="shared" si="4"/>
        <v>3690.8935896248095</v>
      </c>
      <c r="W4" s="69">
        <f t="shared" ref="W4" si="5">SUM(W5:W14)</f>
        <v>4151.8366205744669</v>
      </c>
      <c r="DA4" s="88" t="s">
        <v>390</v>
      </c>
    </row>
    <row r="5" spans="1:105" ht="12" customHeight="1" x14ac:dyDescent="0.25">
      <c r="A5" s="28" t="s">
        <v>51</v>
      </c>
      <c r="B5" s="72">
        <v>20.352365153913698</v>
      </c>
      <c r="C5" s="72">
        <v>3.2085347964158455</v>
      </c>
      <c r="D5" s="72">
        <v>10.564843890870794</v>
      </c>
      <c r="E5" s="72">
        <v>7.0283956166368924</v>
      </c>
      <c r="F5" s="72">
        <v>17.332733608711681</v>
      </c>
      <c r="G5" s="72">
        <v>5.9209151964086368</v>
      </c>
      <c r="H5" s="72">
        <v>4.4353185616637454</v>
      </c>
      <c r="I5" s="72">
        <v>4.6042037642858213</v>
      </c>
      <c r="J5" s="72">
        <v>22.463589359378517</v>
      </c>
      <c r="K5" s="72">
        <v>6.5685298620045121</v>
      </c>
      <c r="L5" s="72">
        <v>4.795797938781428</v>
      </c>
      <c r="M5" s="72">
        <v>9.4141291186020357</v>
      </c>
      <c r="N5" s="72">
        <v>14.06115401837434</v>
      </c>
      <c r="O5" s="72">
        <v>12.918617631783926</v>
      </c>
      <c r="P5" s="72">
        <v>35.463592628729927</v>
      </c>
      <c r="Q5" s="72">
        <v>40.613083998920992</v>
      </c>
      <c r="R5" s="72">
        <v>28.869632566719865</v>
      </c>
      <c r="S5" s="72">
        <v>17.222856089652133</v>
      </c>
      <c r="T5" s="72">
        <v>16.933356276495751</v>
      </c>
      <c r="U5" s="72">
        <v>20.520669242589982</v>
      </c>
      <c r="V5" s="72">
        <v>23.166551415784472</v>
      </c>
      <c r="W5" s="72">
        <v>24.050558366957425</v>
      </c>
      <c r="DA5" s="89" t="s">
        <v>391</v>
      </c>
    </row>
    <row r="6" spans="1:105" ht="12" customHeight="1" x14ac:dyDescent="0.25">
      <c r="A6" s="28" t="s">
        <v>74</v>
      </c>
      <c r="B6" s="72">
        <v>0.33998224740025446</v>
      </c>
      <c r="C6" s="72">
        <v>0.28643089457728133</v>
      </c>
      <c r="D6" s="72">
        <v>0.28053600698614684</v>
      </c>
      <c r="E6" s="72">
        <v>0.30683813843528712</v>
      </c>
      <c r="F6" s="72">
        <v>0.33350851324639474</v>
      </c>
      <c r="G6" s="72">
        <v>0.29803808481586558</v>
      </c>
      <c r="H6" s="72">
        <v>0.29818721103185841</v>
      </c>
      <c r="I6" s="72">
        <v>0.27652767154320468</v>
      </c>
      <c r="J6" s="72">
        <v>0.32848711348978349</v>
      </c>
      <c r="K6" s="72">
        <v>0.32552048289727847</v>
      </c>
      <c r="L6" s="72">
        <v>0.33552501830307213</v>
      </c>
      <c r="M6" s="72">
        <v>0.32741727653309721</v>
      </c>
      <c r="N6" s="72">
        <v>0.34608731403980653</v>
      </c>
      <c r="O6" s="72">
        <v>0.33196365306957193</v>
      </c>
      <c r="P6" s="72">
        <v>0.31399895390553229</v>
      </c>
      <c r="Q6" s="72">
        <v>0.31397214911410598</v>
      </c>
      <c r="R6" s="72">
        <v>0.31629777710205165</v>
      </c>
      <c r="S6" s="72">
        <v>0.23153621598589361</v>
      </c>
      <c r="T6" s="72">
        <v>0.23664185419506945</v>
      </c>
      <c r="U6" s="72">
        <v>0.24744270571767837</v>
      </c>
      <c r="V6" s="72">
        <v>0.21923719472516465</v>
      </c>
      <c r="W6" s="72">
        <v>0.22905188798870202</v>
      </c>
      <c r="DA6" s="89" t="s">
        <v>392</v>
      </c>
    </row>
    <row r="7" spans="1:105" ht="12" customHeight="1" x14ac:dyDescent="0.25">
      <c r="A7" s="28" t="s">
        <v>205</v>
      </c>
      <c r="B7" s="72">
        <v>80.022115334556773</v>
      </c>
      <c r="C7" s="72">
        <v>55.970336500069749</v>
      </c>
      <c r="D7" s="72">
        <v>25.915256130840692</v>
      </c>
      <c r="E7" s="72">
        <v>41.07437004964973</v>
      </c>
      <c r="F7" s="72">
        <v>139.82505514628508</v>
      </c>
      <c r="G7" s="72">
        <v>93.525111880095665</v>
      </c>
      <c r="H7" s="72">
        <v>92.746953729852407</v>
      </c>
      <c r="I7" s="72">
        <v>109.56669846927701</v>
      </c>
      <c r="J7" s="72">
        <v>71.769752497526966</v>
      </c>
      <c r="K7" s="72">
        <v>15.392340432424314</v>
      </c>
      <c r="L7" s="72">
        <v>10.21755834491746</v>
      </c>
      <c r="M7" s="72">
        <v>15.906683948800618</v>
      </c>
      <c r="N7" s="72">
        <v>15.110138124869355</v>
      </c>
      <c r="O7" s="72">
        <v>10.328571262003599</v>
      </c>
      <c r="P7" s="72">
        <v>14.421072720737435</v>
      </c>
      <c r="Q7" s="72">
        <v>16.944117795163827</v>
      </c>
      <c r="R7" s="72">
        <v>11.254338628412587</v>
      </c>
      <c r="S7" s="72">
        <v>14.343698490987485</v>
      </c>
      <c r="T7" s="72">
        <v>17.843367838183653</v>
      </c>
      <c r="U7" s="72">
        <v>25.318955296078332</v>
      </c>
      <c r="V7" s="72">
        <v>22.566348851499964</v>
      </c>
      <c r="W7" s="72">
        <v>24.419796421204605</v>
      </c>
      <c r="DA7" s="89" t="s">
        <v>393</v>
      </c>
    </row>
    <row r="8" spans="1:105" ht="12" customHeight="1" x14ac:dyDescent="0.25">
      <c r="A8" s="28" t="s">
        <v>192</v>
      </c>
      <c r="B8" s="72">
        <v>879.76044224197642</v>
      </c>
      <c r="C8" s="72">
        <v>752.15552990912238</v>
      </c>
      <c r="D8" s="72">
        <v>890.05929893210111</v>
      </c>
      <c r="E8" s="72">
        <v>972.7465333946534</v>
      </c>
      <c r="F8" s="72">
        <v>1052.4340717838988</v>
      </c>
      <c r="G8" s="72">
        <v>865.43420964023767</v>
      </c>
      <c r="H8" s="72">
        <v>1008.4385905878536</v>
      </c>
      <c r="I8" s="72">
        <v>784.99628704227689</v>
      </c>
      <c r="J8" s="72">
        <v>928.96501017813114</v>
      </c>
      <c r="K8" s="72">
        <v>903.31486515534084</v>
      </c>
      <c r="L8" s="72">
        <v>975.67153158644146</v>
      </c>
      <c r="M8" s="72">
        <v>1055.1661554580717</v>
      </c>
      <c r="N8" s="72">
        <v>1194.7080137887926</v>
      </c>
      <c r="O8" s="72">
        <v>1165.8687778791361</v>
      </c>
      <c r="P8" s="72">
        <v>1031.2175516886928</v>
      </c>
      <c r="Q8" s="72">
        <v>1067.7121080207557</v>
      </c>
      <c r="R8" s="72">
        <v>1113.5722196424456</v>
      </c>
      <c r="S8" s="72">
        <v>1223.4500984382673</v>
      </c>
      <c r="T8" s="72">
        <v>1290.5304960050469</v>
      </c>
      <c r="U8" s="72">
        <v>1309.9064002534935</v>
      </c>
      <c r="V8" s="72">
        <v>1462.3874014179241</v>
      </c>
      <c r="W8" s="72">
        <v>1756.444854278076</v>
      </c>
      <c r="DA8" s="89" t="s">
        <v>394</v>
      </c>
    </row>
    <row r="9" spans="1:105" ht="12" customHeight="1" x14ac:dyDescent="0.25">
      <c r="A9" s="28" t="s">
        <v>207</v>
      </c>
      <c r="B9" s="72">
        <v>918.33902132591629</v>
      </c>
      <c r="C9" s="72">
        <v>619.79793356481525</v>
      </c>
      <c r="D9" s="72">
        <v>648.1927769993564</v>
      </c>
      <c r="E9" s="72">
        <v>834.73970477252999</v>
      </c>
      <c r="F9" s="72">
        <v>1075.5968739021885</v>
      </c>
      <c r="G9" s="72">
        <v>1102.4303269054001</v>
      </c>
      <c r="H9" s="72">
        <v>1060.341147500644</v>
      </c>
      <c r="I9" s="72">
        <v>1110.398680091158</v>
      </c>
      <c r="J9" s="72">
        <v>1516.3471029356901</v>
      </c>
      <c r="K9" s="72">
        <v>1540.1244511490436</v>
      </c>
      <c r="L9" s="72">
        <v>1636.2559875955365</v>
      </c>
      <c r="M9" s="72">
        <v>1480.067977275854</v>
      </c>
      <c r="N9" s="72">
        <v>1583.4697094390081</v>
      </c>
      <c r="O9" s="72">
        <v>1519.4441355480283</v>
      </c>
      <c r="P9" s="72">
        <v>1522.9663577189638</v>
      </c>
      <c r="Q9" s="72">
        <v>1450.741789283021</v>
      </c>
      <c r="R9" s="72">
        <v>1480.3311927688874</v>
      </c>
      <c r="S9" s="72">
        <v>1541.4321736433722</v>
      </c>
      <c r="T9" s="72">
        <v>1560.6534103391573</v>
      </c>
      <c r="U9" s="72">
        <v>1603.1548933154027</v>
      </c>
      <c r="V9" s="72">
        <v>1646.641309076887</v>
      </c>
      <c r="W9" s="72">
        <v>1782.0136106502987</v>
      </c>
      <c r="DA9" s="89" t="s">
        <v>395</v>
      </c>
    </row>
    <row r="10" spans="1:105" ht="12" customHeight="1" x14ac:dyDescent="0.25">
      <c r="A10" s="28" t="s">
        <v>202</v>
      </c>
      <c r="B10" s="72">
        <v>1.1598955458015197</v>
      </c>
      <c r="C10" s="72">
        <v>1.2192201555023416</v>
      </c>
      <c r="D10" s="72">
        <v>3.9427594406304252</v>
      </c>
      <c r="E10" s="72">
        <v>3.8596795133066242</v>
      </c>
      <c r="F10" s="72">
        <v>3.7323107783574834</v>
      </c>
      <c r="G10" s="72">
        <v>3.2864105646458781</v>
      </c>
      <c r="H10" s="72">
        <v>3.6874448966917464</v>
      </c>
      <c r="I10" s="72">
        <v>3.9773027962229679</v>
      </c>
      <c r="J10" s="72">
        <v>5.0895911368455593</v>
      </c>
      <c r="K10" s="72">
        <v>6.6282025166158745</v>
      </c>
      <c r="L10" s="72">
        <v>9.4304120684150785</v>
      </c>
      <c r="M10" s="72">
        <v>7.5422309045258054</v>
      </c>
      <c r="N10" s="72">
        <v>7.369227213647271</v>
      </c>
      <c r="O10" s="72">
        <v>6.430831773580783</v>
      </c>
      <c r="P10" s="72">
        <v>2.5379182405360008</v>
      </c>
      <c r="Q10" s="72">
        <v>2.482662338142231</v>
      </c>
      <c r="R10" s="72">
        <v>2.1950535134507301</v>
      </c>
      <c r="S10" s="72">
        <v>2.1664239330298583</v>
      </c>
      <c r="T10" s="72">
        <v>2.2410838509628381</v>
      </c>
      <c r="U10" s="72">
        <v>2.244097139498527</v>
      </c>
      <c r="V10" s="72">
        <v>4.5714552277830701E-2</v>
      </c>
      <c r="W10" s="72">
        <v>2.0477754294089152</v>
      </c>
      <c r="DA10" s="89" t="s">
        <v>396</v>
      </c>
    </row>
    <row r="11" spans="1:105" ht="12" customHeight="1" x14ac:dyDescent="0.25">
      <c r="A11" s="28" t="s">
        <v>203</v>
      </c>
      <c r="B11" s="72">
        <v>1630.652378714065</v>
      </c>
      <c r="C11" s="72">
        <v>1481.6500180216717</v>
      </c>
      <c r="D11" s="72">
        <v>1209.7849224305496</v>
      </c>
      <c r="E11" s="72">
        <v>1102.6526137222402</v>
      </c>
      <c r="F11" s="72">
        <v>966.73926263762939</v>
      </c>
      <c r="G11" s="72">
        <v>845.86787277989561</v>
      </c>
      <c r="H11" s="72">
        <v>803.5929478030738</v>
      </c>
      <c r="I11" s="72">
        <v>707.96824428962555</v>
      </c>
      <c r="J11" s="72">
        <v>718.73026092306247</v>
      </c>
      <c r="K11" s="72">
        <v>704.07641099722059</v>
      </c>
      <c r="L11" s="72">
        <v>692.72328583843341</v>
      </c>
      <c r="M11" s="72">
        <v>692.51749860229108</v>
      </c>
      <c r="N11" s="72">
        <v>605.71018225546766</v>
      </c>
      <c r="O11" s="72">
        <v>580.17588040565624</v>
      </c>
      <c r="P11" s="72">
        <v>507.52807167343872</v>
      </c>
      <c r="Q11" s="72">
        <v>508.19575428696055</v>
      </c>
      <c r="R11" s="72">
        <v>513.81396034541331</v>
      </c>
      <c r="S11" s="72">
        <v>515.77663823247735</v>
      </c>
      <c r="T11" s="72">
        <v>504.12273007391502</v>
      </c>
      <c r="U11" s="72">
        <v>455.87320922126969</v>
      </c>
      <c r="V11" s="72">
        <v>463.13257766376489</v>
      </c>
      <c r="W11" s="72">
        <v>476.66903879336121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398</v>
      </c>
    </row>
    <row r="13" spans="1:105" ht="12" customHeight="1" x14ac:dyDescent="0.25">
      <c r="A13" s="73" t="s">
        <v>94</v>
      </c>
      <c r="B13" s="74">
        <v>3.0832650650105253</v>
      </c>
      <c r="C13" s="74">
        <v>1.5165442320339799</v>
      </c>
      <c r="D13" s="74">
        <v>2.2845242245039699</v>
      </c>
      <c r="E13" s="74">
        <v>2.6719628885036752</v>
      </c>
      <c r="F13" s="74">
        <v>2.6018377174798886</v>
      </c>
      <c r="G13" s="74">
        <v>3.9385497122577089</v>
      </c>
      <c r="H13" s="74">
        <v>3.4465273986252827</v>
      </c>
      <c r="I13" s="74">
        <v>5.7563136161353423</v>
      </c>
      <c r="J13" s="74">
        <v>8.2741455857827386</v>
      </c>
      <c r="K13" s="74">
        <v>13.880811011082603</v>
      </c>
      <c r="L13" s="74">
        <v>14.821560243433254</v>
      </c>
      <c r="M13" s="74">
        <v>15.793185036959125</v>
      </c>
      <c r="N13" s="74">
        <v>14.311400395132557</v>
      </c>
      <c r="O13" s="74">
        <v>16.452298247708196</v>
      </c>
      <c r="P13" s="74">
        <v>15.355073946637905</v>
      </c>
      <c r="Q13" s="74">
        <v>16.087304000374111</v>
      </c>
      <c r="R13" s="74">
        <v>14.131901767050918</v>
      </c>
      <c r="S13" s="74">
        <v>19.538097082801769</v>
      </c>
      <c r="T13" s="74">
        <v>38.62664921821095</v>
      </c>
      <c r="U13" s="74">
        <v>52.864132778149916</v>
      </c>
      <c r="V13" s="74">
        <v>65.334182455496418</v>
      </c>
      <c r="W13" s="74">
        <v>77.48064720719826</v>
      </c>
      <c r="DA13" s="90" t="s">
        <v>399</v>
      </c>
    </row>
    <row r="14" spans="1:105" ht="12" customHeight="1" x14ac:dyDescent="0.25">
      <c r="A14" s="75" t="s">
        <v>97</v>
      </c>
      <c r="B14" s="76">
        <v>7.2837789125605816</v>
      </c>
      <c r="C14" s="76">
        <v>5.9398448032894331</v>
      </c>
      <c r="D14" s="76">
        <v>5.989559696056423</v>
      </c>
      <c r="E14" s="76">
        <v>6.4652733842792767</v>
      </c>
      <c r="F14" s="76">
        <v>8.0716865786928196</v>
      </c>
      <c r="G14" s="76">
        <v>6.5339600310946677</v>
      </c>
      <c r="H14" s="76">
        <v>6.5590433940945312</v>
      </c>
      <c r="I14" s="76">
        <v>5.1725510076972965</v>
      </c>
      <c r="J14" s="76">
        <v>7.112607291924582</v>
      </c>
      <c r="K14" s="76">
        <v>6.7715362181235568</v>
      </c>
      <c r="L14" s="76">
        <v>6.5383921176270405</v>
      </c>
      <c r="M14" s="76">
        <v>6.9985033702666488</v>
      </c>
      <c r="N14" s="76">
        <v>6.3993529655398609</v>
      </c>
      <c r="O14" s="76">
        <v>7.2681487329692533</v>
      </c>
      <c r="P14" s="76">
        <v>6.8882623552033566</v>
      </c>
      <c r="Q14" s="76">
        <v>6.1125954398183984</v>
      </c>
      <c r="R14" s="76">
        <v>6.2176208894884661</v>
      </c>
      <c r="S14" s="76">
        <v>6.7110300754148344</v>
      </c>
      <c r="T14" s="76">
        <v>6.8637919035079964</v>
      </c>
      <c r="U14" s="76">
        <v>6.9506507113597991</v>
      </c>
      <c r="V14" s="76">
        <v>7.4002669964493339</v>
      </c>
      <c r="W14" s="76">
        <v>8.4812875399726391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6.7238487615922802</v>
      </c>
      <c r="C15" s="69">
        <f t="shared" si="6"/>
        <v>9.1966179084723727</v>
      </c>
      <c r="D15" s="69">
        <f t="shared" si="6"/>
        <v>11.930113852255674</v>
      </c>
      <c r="E15" s="69">
        <f t="shared" si="6"/>
        <v>16.286908433637755</v>
      </c>
      <c r="F15" s="69">
        <f t="shared" si="6"/>
        <v>12.542234680766281</v>
      </c>
      <c r="G15" s="69">
        <f t="shared" si="6"/>
        <v>15.01603824250944</v>
      </c>
      <c r="H15" s="69">
        <f t="shared" si="6"/>
        <v>20.711875830126843</v>
      </c>
      <c r="I15" s="69">
        <f t="shared" si="6"/>
        <v>45.58454949503529</v>
      </c>
      <c r="J15" s="69">
        <f t="shared" si="6"/>
        <v>28.560165296029599</v>
      </c>
      <c r="K15" s="69">
        <f t="shared" si="6"/>
        <v>26.521243182428098</v>
      </c>
      <c r="L15" s="69">
        <f t="shared" si="6"/>
        <v>44.979017626195841</v>
      </c>
      <c r="M15" s="69">
        <f t="shared" si="6"/>
        <v>32.136364116766416</v>
      </c>
      <c r="N15" s="69">
        <f t="shared" si="6"/>
        <v>76.683048681949671</v>
      </c>
      <c r="O15" s="69">
        <f t="shared" si="6"/>
        <v>39.309129969518573</v>
      </c>
      <c r="P15" s="69">
        <f t="shared" si="6"/>
        <v>35.81899156979086</v>
      </c>
      <c r="Q15" s="69">
        <f t="shared" si="6"/>
        <v>68.928705042383072</v>
      </c>
      <c r="R15" s="69">
        <f t="shared" si="6"/>
        <v>70.970279501842796</v>
      </c>
      <c r="S15" s="69">
        <f t="shared" si="6"/>
        <v>76.577676955593176</v>
      </c>
      <c r="T15" s="69">
        <f t="shared" si="6"/>
        <v>79.96557344825419</v>
      </c>
      <c r="U15" s="69">
        <f t="shared" si="6"/>
        <v>82.932630729258378</v>
      </c>
      <c r="V15" s="69">
        <f t="shared" si="6"/>
        <v>88.474050332488801</v>
      </c>
      <c r="W15" s="69">
        <f t="shared" si="6"/>
        <v>93.878347059855912</v>
      </c>
      <c r="DA15" s="88" t="s">
        <v>401</v>
      </c>
    </row>
    <row r="16" spans="1:105" ht="12" customHeight="1" x14ac:dyDescent="0.25">
      <c r="A16" s="28" t="s">
        <v>91</v>
      </c>
      <c r="B16" s="72">
        <v>6.7238487615922802</v>
      </c>
      <c r="C16" s="72">
        <v>9.1966179084723727</v>
      </c>
      <c r="D16" s="72">
        <v>11.930113852255674</v>
      </c>
      <c r="E16" s="72">
        <v>16.286908433637755</v>
      </c>
      <c r="F16" s="72">
        <v>12.542234680766281</v>
      </c>
      <c r="G16" s="72">
        <v>15.01603824250944</v>
      </c>
      <c r="H16" s="72">
        <v>20.711875830126843</v>
      </c>
      <c r="I16" s="72">
        <v>45.58454949503529</v>
      </c>
      <c r="J16" s="72">
        <v>28.560165296029599</v>
      </c>
      <c r="K16" s="72">
        <v>26.521243182428098</v>
      </c>
      <c r="L16" s="72">
        <v>44.979017626195841</v>
      </c>
      <c r="M16" s="72">
        <v>32.136364116766416</v>
      </c>
      <c r="N16" s="72">
        <v>76.683048681949671</v>
      </c>
      <c r="O16" s="72">
        <v>39.309129969518573</v>
      </c>
      <c r="P16" s="72">
        <v>35.81899156979086</v>
      </c>
      <c r="Q16" s="72">
        <v>68.928705042383072</v>
      </c>
      <c r="R16" s="72">
        <v>70.970279501842796</v>
      </c>
      <c r="S16" s="72">
        <v>76.577676955593176</v>
      </c>
      <c r="T16" s="72">
        <v>79.96557344825419</v>
      </c>
      <c r="U16" s="72">
        <v>82.932630729258378</v>
      </c>
      <c r="V16" s="72">
        <v>88.474050332488801</v>
      </c>
      <c r="W16" s="72">
        <v>93.878347059855912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251.88570173066671</v>
      </c>
      <c r="C17" s="69">
        <f t="shared" si="7"/>
        <v>426.06889788470789</v>
      </c>
      <c r="D17" s="69">
        <f t="shared" si="7"/>
        <v>452.6366469478113</v>
      </c>
      <c r="E17" s="69">
        <f t="shared" si="7"/>
        <v>503.8939698258506</v>
      </c>
      <c r="F17" s="69">
        <f t="shared" si="7"/>
        <v>377.27548799290963</v>
      </c>
      <c r="G17" s="69">
        <f t="shared" si="7"/>
        <v>529.89620267428859</v>
      </c>
      <c r="H17" s="69">
        <f t="shared" si="7"/>
        <v>542.40409723264531</v>
      </c>
      <c r="I17" s="69">
        <f t="shared" si="7"/>
        <v>596.00195811185722</v>
      </c>
      <c r="J17" s="69">
        <f t="shared" si="7"/>
        <v>508.15040227773892</v>
      </c>
      <c r="K17" s="69">
        <f t="shared" si="7"/>
        <v>550.28893637972544</v>
      </c>
      <c r="L17" s="69">
        <f t="shared" si="7"/>
        <v>534.33152869358855</v>
      </c>
      <c r="M17" s="69">
        <f t="shared" si="7"/>
        <v>552.44872371806571</v>
      </c>
      <c r="N17" s="69">
        <f t="shared" si="7"/>
        <v>577.89298604505757</v>
      </c>
      <c r="O17" s="69">
        <f t="shared" si="7"/>
        <v>597.30202744714165</v>
      </c>
      <c r="P17" s="69">
        <f t="shared" si="7"/>
        <v>610.39103169137536</v>
      </c>
      <c r="Q17" s="69">
        <f t="shared" si="7"/>
        <v>628.57672431531864</v>
      </c>
      <c r="R17" s="69">
        <f t="shared" ref="R17:V17" si="8">SUM(R18:R26)</f>
        <v>635.91805367669531</v>
      </c>
      <c r="S17" s="69">
        <f t="shared" si="8"/>
        <v>693.44333925746673</v>
      </c>
      <c r="T17" s="69">
        <f t="shared" si="8"/>
        <v>692.51971421883138</v>
      </c>
      <c r="U17" s="69">
        <f t="shared" si="8"/>
        <v>692.76788456960878</v>
      </c>
      <c r="V17" s="69">
        <f t="shared" si="8"/>
        <v>720.41747627175073</v>
      </c>
      <c r="W17" s="69">
        <f t="shared" ref="W17" si="9">SUM(W18:W26)</f>
        <v>805.59805520312148</v>
      </c>
      <c r="DA17" s="88" t="s">
        <v>403</v>
      </c>
    </row>
    <row r="18" spans="1:105" ht="12" customHeight="1" x14ac:dyDescent="0.25">
      <c r="A18" s="28" t="s">
        <v>51</v>
      </c>
      <c r="B18" s="72">
        <v>1.4266763327463039</v>
      </c>
      <c r="C18" s="72">
        <v>0.45830168171166941</v>
      </c>
      <c r="D18" s="72">
        <v>1.6751447494995846</v>
      </c>
      <c r="E18" s="72">
        <v>1.1680558443898452</v>
      </c>
      <c r="F18" s="72">
        <v>1.9626750869833549</v>
      </c>
      <c r="G18" s="72">
        <v>1.051803699780107</v>
      </c>
      <c r="H18" s="72">
        <v>0.79170558793617307</v>
      </c>
      <c r="I18" s="72">
        <v>0.9854789403525519</v>
      </c>
      <c r="J18" s="72">
        <v>3.4145944016066658</v>
      </c>
      <c r="K18" s="72">
        <v>1.1098852028314328</v>
      </c>
      <c r="L18" s="72">
        <v>0.75092551988842626</v>
      </c>
      <c r="M18" s="72">
        <v>1.5561449808699608</v>
      </c>
      <c r="N18" s="72">
        <v>2.3205478593737277</v>
      </c>
      <c r="O18" s="72">
        <v>2.2864626552063734</v>
      </c>
      <c r="P18" s="72">
        <v>6.785588400720532</v>
      </c>
      <c r="Q18" s="72">
        <v>8.075843040184683</v>
      </c>
      <c r="R18" s="72">
        <v>5.6965038748468153</v>
      </c>
      <c r="S18" s="72">
        <v>3.5186697924224219</v>
      </c>
      <c r="T18" s="72">
        <v>3.3580122097708056</v>
      </c>
      <c r="U18" s="72">
        <v>4.0249709724427918</v>
      </c>
      <c r="V18" s="72">
        <v>4.4500460330721214</v>
      </c>
      <c r="W18" s="72">
        <v>4.5927812863343043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23.905975844105079</v>
      </c>
      <c r="C19" s="72">
        <v>28.662377447083994</v>
      </c>
      <c r="D19" s="72">
        <v>31.912663290328133</v>
      </c>
      <c r="E19" s="72">
        <v>39.470794087600623</v>
      </c>
      <c r="F19" s="72">
        <v>26.060039124200038</v>
      </c>
      <c r="G19" s="72">
        <v>59.006891966249576</v>
      </c>
      <c r="H19" s="72">
        <v>31.292988306734991</v>
      </c>
      <c r="I19" s="72">
        <v>47.922225163359364</v>
      </c>
      <c r="J19" s="72">
        <v>23.091868196426244</v>
      </c>
      <c r="K19" s="72">
        <v>33.577577450913076</v>
      </c>
      <c r="L19" s="72">
        <v>25.641352723690805</v>
      </c>
      <c r="M19" s="72">
        <v>25.654273427418559</v>
      </c>
      <c r="N19" s="72">
        <v>22.301067444808712</v>
      </c>
      <c r="O19" s="72">
        <v>25.234073593545148</v>
      </c>
      <c r="P19" s="72">
        <v>26.864665279107736</v>
      </c>
      <c r="Q19" s="72">
        <v>32.265002474832883</v>
      </c>
      <c r="R19" s="72">
        <v>34.21870654171984</v>
      </c>
      <c r="S19" s="72">
        <v>39.919320233293703</v>
      </c>
      <c r="T19" s="72">
        <v>42.59473130284254</v>
      </c>
      <c r="U19" s="72">
        <v>46.430976370104467</v>
      </c>
      <c r="V19" s="72">
        <v>42.390950198434794</v>
      </c>
      <c r="W19" s="72">
        <v>45.220885812595569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61.668941342812253</v>
      </c>
      <c r="C21" s="72">
        <v>107.5295270833934</v>
      </c>
      <c r="D21" s="72">
        <v>141.20900756707792</v>
      </c>
      <c r="E21" s="72">
        <v>161.73421422047994</v>
      </c>
      <c r="F21" s="72">
        <v>119.20579827242477</v>
      </c>
      <c r="G21" s="72">
        <v>153.69456829957818</v>
      </c>
      <c r="H21" s="72">
        <v>179.85408538264869</v>
      </c>
      <c r="I21" s="72">
        <v>167.9661582868263</v>
      </c>
      <c r="J21" s="72">
        <v>141.28819674709266</v>
      </c>
      <c r="K21" s="72">
        <v>152.65417579410399</v>
      </c>
      <c r="L21" s="72">
        <v>152.71227209768531</v>
      </c>
      <c r="M21" s="72">
        <v>174.3002743395617</v>
      </c>
      <c r="N21" s="72">
        <v>196.94252382221339</v>
      </c>
      <c r="O21" s="72">
        <v>205.99318388286417</v>
      </c>
      <c r="P21" s="72">
        <v>196.99950186491532</v>
      </c>
      <c r="Q21" s="72">
        <v>211.83434647954326</v>
      </c>
      <c r="R21" s="72">
        <v>219.22056220722112</v>
      </c>
      <c r="S21" s="72">
        <v>249.46639592583381</v>
      </c>
      <c r="T21" s="72">
        <v>255.41176928048637</v>
      </c>
      <c r="U21" s="72">
        <v>256.63563155123768</v>
      </c>
      <c r="V21" s="72">
        <v>280.15120212800861</v>
      </c>
      <c r="W21" s="72">
        <v>334.33565286124355</v>
      </c>
      <c r="DA21" s="89" t="s">
        <v>407</v>
      </c>
    </row>
    <row r="22" spans="1:105" ht="12" customHeight="1" x14ac:dyDescent="0.25">
      <c r="A22" s="28" t="s">
        <v>207</v>
      </c>
      <c r="B22" s="72">
        <v>39.085199591911774</v>
      </c>
      <c r="C22" s="72">
        <v>67.355530509913947</v>
      </c>
      <c r="D22" s="72">
        <v>74.752079639576834</v>
      </c>
      <c r="E22" s="72">
        <v>99.051358999729374</v>
      </c>
      <c r="F22" s="72">
        <v>110.1093952144564</v>
      </c>
      <c r="G22" s="72">
        <v>148.53776312300545</v>
      </c>
      <c r="H22" s="72">
        <v>154.84457910775575</v>
      </c>
      <c r="I22" s="72">
        <v>196.63861257771237</v>
      </c>
      <c r="J22" s="72">
        <v>207.61566228672243</v>
      </c>
      <c r="K22" s="72">
        <v>210.89591943226904</v>
      </c>
      <c r="L22" s="72">
        <v>220.51194251641223</v>
      </c>
      <c r="M22" s="72">
        <v>208.06537365964346</v>
      </c>
      <c r="N22" s="72">
        <v>219.07643093640598</v>
      </c>
      <c r="O22" s="72">
        <v>224.8546681532502</v>
      </c>
      <c r="P22" s="72">
        <v>244.24537007197921</v>
      </c>
      <c r="Q22" s="72">
        <v>235.855764673023</v>
      </c>
      <c r="R22" s="72">
        <v>241.32075225662692</v>
      </c>
      <c r="S22" s="72">
        <v>252.23698432850827</v>
      </c>
      <c r="T22" s="72">
        <v>257.1660853263574</v>
      </c>
      <c r="U22" s="72">
        <v>265.86097128710679</v>
      </c>
      <c r="V22" s="72">
        <v>274.8905022486926</v>
      </c>
      <c r="W22" s="72">
        <v>298.53264107998331</v>
      </c>
      <c r="DA22" s="89" t="s">
        <v>408</v>
      </c>
    </row>
    <row r="23" spans="1:105" ht="12" customHeight="1" x14ac:dyDescent="0.25">
      <c r="A23" s="28" t="s">
        <v>202</v>
      </c>
      <c r="B23" s="72">
        <v>8.1322634774615793E-2</v>
      </c>
      <c r="C23" s="72">
        <v>0.17429820315290454</v>
      </c>
      <c r="D23" s="72">
        <v>0.62535251579373274</v>
      </c>
      <c r="E23" s="72">
        <v>0.64155387583700374</v>
      </c>
      <c r="F23" s="72">
        <v>0.42275659076232364</v>
      </c>
      <c r="G23" s="72">
        <v>0.58375099300701261</v>
      </c>
      <c r="H23" s="72">
        <v>0.65794917088657023</v>
      </c>
      <c r="I23" s="72">
        <v>0.85125511208161353</v>
      </c>
      <c r="J23" s="72">
        <v>0.77436345067288115</v>
      </c>
      <c r="K23" s="72">
        <v>1.1208115663798566</v>
      </c>
      <c r="L23" s="72">
        <v>1.4777322253398981</v>
      </c>
      <c r="M23" s="72">
        <v>1.2478830796944229</v>
      </c>
      <c r="N23" s="72">
        <v>1.2166330534110752</v>
      </c>
      <c r="O23" s="72">
        <v>1.1381397579550125</v>
      </c>
      <c r="P23" s="72">
        <v>0.48583253733905213</v>
      </c>
      <c r="Q23" s="72">
        <v>0.49390944520627172</v>
      </c>
      <c r="R23" s="72">
        <v>0.43332953436134558</v>
      </c>
      <c r="S23" s="72">
        <v>0.44287357640224578</v>
      </c>
      <c r="T23" s="72">
        <v>0.44467958957911174</v>
      </c>
      <c r="U23" s="72">
        <v>0.44019715923969133</v>
      </c>
      <c r="V23" s="72">
        <v>8.778461940805244E-3</v>
      </c>
      <c r="W23" s="72">
        <v>0.39048835158055584</v>
      </c>
      <c r="DA23" s="89" t="s">
        <v>409</v>
      </c>
    </row>
    <row r="24" spans="1:105" ht="12" customHeight="1" x14ac:dyDescent="0.25">
      <c r="A24" s="28" t="s">
        <v>203</v>
      </c>
      <c r="B24" s="72">
        <v>114.30599110536134</v>
      </c>
      <c r="C24" s="72">
        <v>211.73962578560264</v>
      </c>
      <c r="D24" s="72">
        <v>191.87663663445883</v>
      </c>
      <c r="E24" s="72">
        <v>183.2829322990458</v>
      </c>
      <c r="F24" s="72">
        <v>109.51211666636561</v>
      </c>
      <c r="G24" s="72">
        <v>150.28855300764974</v>
      </c>
      <c r="H24" s="72">
        <v>143.46370234893402</v>
      </c>
      <c r="I24" s="72">
        <v>151.61811782932918</v>
      </c>
      <c r="J24" s="72">
        <v>109.41390591249458</v>
      </c>
      <c r="K24" s="72">
        <v>119.06510876327224</v>
      </c>
      <c r="L24" s="72">
        <v>108.50313889410411</v>
      </c>
      <c r="M24" s="72">
        <v>114.4866672904074</v>
      </c>
      <c r="N24" s="72">
        <v>99.93196462230982</v>
      </c>
      <c r="O24" s="72">
        <v>102.65000120854239</v>
      </c>
      <c r="P24" s="72">
        <v>97.149598684103367</v>
      </c>
      <c r="Q24" s="72">
        <v>101.07078662889947</v>
      </c>
      <c r="R24" s="72">
        <v>101.38583832596436</v>
      </c>
      <c r="S24" s="72">
        <v>105.33575480902405</v>
      </c>
      <c r="T24" s="72">
        <v>99.888036826836299</v>
      </c>
      <c r="U24" s="72">
        <v>89.287842884574388</v>
      </c>
      <c r="V24" s="72">
        <v>88.853044231613055</v>
      </c>
      <c r="W24" s="72">
        <v>90.9176358630735</v>
      </c>
      <c r="DA24" s="89" t="s">
        <v>410</v>
      </c>
    </row>
    <row r="25" spans="1:105" ht="12" customHeight="1" x14ac:dyDescent="0.25">
      <c r="A25" s="73" t="s">
        <v>53</v>
      </c>
      <c r="B25" s="74">
        <v>11.411594878955329</v>
      </c>
      <c r="C25" s="74">
        <v>10.149237173849331</v>
      </c>
      <c r="D25" s="74">
        <v>10.585762551076288</v>
      </c>
      <c r="E25" s="74">
        <v>18.545060498768027</v>
      </c>
      <c r="F25" s="74">
        <v>10.002707037717157</v>
      </c>
      <c r="G25" s="74">
        <v>16.732871585018554</v>
      </c>
      <c r="H25" s="74">
        <v>31.499087327749148</v>
      </c>
      <c r="I25" s="74">
        <v>30.020110202195816</v>
      </c>
      <c r="J25" s="74">
        <v>22.551811282723463</v>
      </c>
      <c r="K25" s="74">
        <v>31.865458169955772</v>
      </c>
      <c r="L25" s="74">
        <v>24.734164716467721</v>
      </c>
      <c r="M25" s="74">
        <v>27.138106940470315</v>
      </c>
      <c r="N25" s="74">
        <v>36.103818306534755</v>
      </c>
      <c r="O25" s="74">
        <v>35.145498195778423</v>
      </c>
      <c r="P25" s="74">
        <v>37.860474853210114</v>
      </c>
      <c r="Q25" s="74">
        <v>38.981071573628981</v>
      </c>
      <c r="R25" s="74">
        <v>33.642360935954876</v>
      </c>
      <c r="S25" s="74">
        <v>42.523340591982269</v>
      </c>
      <c r="T25" s="74">
        <v>33.656399682958707</v>
      </c>
      <c r="U25" s="74">
        <v>30.087294344903029</v>
      </c>
      <c r="V25" s="74">
        <v>29.672952969988792</v>
      </c>
      <c r="W25" s="74">
        <v>31.607969948310711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201.43142252910587</v>
      </c>
      <c r="C27" s="69">
        <f t="shared" si="10"/>
        <v>214.02079771233434</v>
      </c>
      <c r="D27" s="69">
        <f t="shared" si="10"/>
        <v>243.65700486877915</v>
      </c>
      <c r="E27" s="69">
        <f t="shared" si="10"/>
        <v>292.16823163827291</v>
      </c>
      <c r="F27" s="69">
        <f t="shared" si="10"/>
        <v>195.21637987891762</v>
      </c>
      <c r="G27" s="69">
        <f t="shared" si="10"/>
        <v>409.61537573482354</v>
      </c>
      <c r="H27" s="69">
        <f t="shared" si="10"/>
        <v>255.82276592582923</v>
      </c>
      <c r="I27" s="69">
        <f t="shared" si="10"/>
        <v>330.50557154568008</v>
      </c>
      <c r="J27" s="69">
        <f t="shared" si="10"/>
        <v>175.38227415941483</v>
      </c>
      <c r="K27" s="69">
        <f t="shared" si="10"/>
        <v>236.52718565190111</v>
      </c>
      <c r="L27" s="69">
        <f t="shared" si="10"/>
        <v>192.79383087089508</v>
      </c>
      <c r="M27" s="69">
        <f t="shared" si="10"/>
        <v>196.02437913506708</v>
      </c>
      <c r="N27" s="69">
        <f t="shared" si="10"/>
        <v>181.64341933919712</v>
      </c>
      <c r="O27" s="69">
        <f t="shared" si="10"/>
        <v>184.97391623166601</v>
      </c>
      <c r="P27" s="69">
        <f t="shared" si="10"/>
        <v>188.163368992454</v>
      </c>
      <c r="Q27" s="69">
        <f t="shared" si="10"/>
        <v>214.50409581563429</v>
      </c>
      <c r="R27" s="69">
        <f t="shared" ref="R27:V27" si="11">SUM(R28:R32)</f>
        <v>218.28727006444683</v>
      </c>
      <c r="S27" s="69">
        <f t="shared" si="11"/>
        <v>246.35498470551843</v>
      </c>
      <c r="T27" s="69">
        <f t="shared" si="11"/>
        <v>253.56383712151617</v>
      </c>
      <c r="U27" s="69">
        <f t="shared" si="11"/>
        <v>261.93723968164193</v>
      </c>
      <c r="V27" s="69">
        <f t="shared" si="11"/>
        <v>243.99492834679009</v>
      </c>
      <c r="W27" s="69">
        <f t="shared" ref="W27" si="12">SUM(W28:W32)</f>
        <v>264.60333092849464</v>
      </c>
      <c r="DA27" s="88" t="s">
        <v>413</v>
      </c>
    </row>
    <row r="28" spans="1:105" ht="12" customHeight="1" x14ac:dyDescent="0.25">
      <c r="A28" s="28" t="s">
        <v>51</v>
      </c>
      <c r="B28" s="72">
        <v>0.71130710764764082</v>
      </c>
      <c r="C28" s="72">
        <v>0.14309151310434942</v>
      </c>
      <c r="D28" s="72">
        <v>0.55631484677867871</v>
      </c>
      <c r="E28" s="72">
        <v>0.36812031620929564</v>
      </c>
      <c r="F28" s="72">
        <v>0.66057514570972109</v>
      </c>
      <c r="G28" s="72">
        <v>0.50539055249907727</v>
      </c>
      <c r="H28" s="72">
        <v>0.30278264203642064</v>
      </c>
      <c r="I28" s="72">
        <v>0.34991438909753886</v>
      </c>
      <c r="J28" s="72">
        <v>1.0897800154195136</v>
      </c>
      <c r="K28" s="72">
        <v>0.34768722363012505</v>
      </c>
      <c r="L28" s="72">
        <v>0.24455068140953781</v>
      </c>
      <c r="M28" s="72">
        <v>0.49242690296078423</v>
      </c>
      <c r="N28" s="72">
        <v>0.68934003539223843</v>
      </c>
      <c r="O28" s="72">
        <v>0.66914549269345835</v>
      </c>
      <c r="P28" s="72">
        <v>1.9578622571055528</v>
      </c>
      <c r="Q28" s="72">
        <v>2.2904029958761263</v>
      </c>
      <c r="R28" s="72">
        <v>1.3874192058601573</v>
      </c>
      <c r="S28" s="72">
        <v>1.1693162410055884</v>
      </c>
      <c r="T28" s="72">
        <v>1.2188867124303657</v>
      </c>
      <c r="U28" s="72">
        <v>1.517298978065988</v>
      </c>
      <c r="V28" s="72">
        <v>1.491678095893189</v>
      </c>
      <c r="W28" s="72">
        <v>1.5068295045625728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136.08005573694859</v>
      </c>
      <c r="C29" s="72">
        <v>143.73310638098098</v>
      </c>
      <c r="D29" s="72">
        <v>149.42671760942966</v>
      </c>
      <c r="E29" s="72">
        <v>171.85149534292785</v>
      </c>
      <c r="F29" s="72">
        <v>112.69004052002181</v>
      </c>
      <c r="G29" s="72">
        <v>251.3580855501007</v>
      </c>
      <c r="H29" s="72">
        <v>132.25489205962577</v>
      </c>
      <c r="I29" s="72">
        <v>201.49652028230585</v>
      </c>
      <c r="J29" s="72">
        <v>96.708122948843609</v>
      </c>
      <c r="K29" s="72">
        <v>140.65010461090807</v>
      </c>
      <c r="L29" s="72">
        <v>106.95229161439843</v>
      </c>
      <c r="M29" s="72">
        <v>104.95766035509172</v>
      </c>
      <c r="N29" s="72">
        <v>88.638664798136048</v>
      </c>
      <c r="O29" s="72">
        <v>94.022090685869202</v>
      </c>
      <c r="P29" s="72">
        <v>96.188743682970781</v>
      </c>
      <c r="Q29" s="72">
        <v>110.00081246878041</v>
      </c>
      <c r="R29" s="72">
        <v>111.67188983633184</v>
      </c>
      <c r="S29" s="72">
        <v>125.54615238854251</v>
      </c>
      <c r="T29" s="72">
        <v>128.22612981958946</v>
      </c>
      <c r="U29" s="72">
        <v>132.70262996050121</v>
      </c>
      <c r="V29" s="72">
        <v>116.53058634633862</v>
      </c>
      <c r="W29" s="72">
        <v>120.14559073611532</v>
      </c>
      <c r="DA29" s="89" t="s">
        <v>415</v>
      </c>
    </row>
    <row r="30" spans="1:105" ht="12" customHeight="1" x14ac:dyDescent="0.25">
      <c r="A30" s="28" t="s">
        <v>192</v>
      </c>
      <c r="B30" s="72">
        <v>47.953839307764135</v>
      </c>
      <c r="C30" s="72">
        <v>53.649644307211418</v>
      </c>
      <c r="D30" s="72">
        <v>76.067282300651954</v>
      </c>
      <c r="E30" s="72">
        <v>94.74610005269848</v>
      </c>
      <c r="F30" s="72">
        <v>62.384935550882908</v>
      </c>
      <c r="G30" s="72">
        <v>119.96097780704132</v>
      </c>
      <c r="H30" s="72">
        <v>85.70154665817266</v>
      </c>
      <c r="I30" s="72">
        <v>93.953168628370207</v>
      </c>
      <c r="J30" s="72">
        <v>49.295840982236996</v>
      </c>
      <c r="K30" s="72">
        <v>66.290492616429503</v>
      </c>
      <c r="L30" s="72">
        <v>55.699861934725185</v>
      </c>
      <c r="M30" s="72">
        <v>62.487943865995334</v>
      </c>
      <c r="N30" s="72">
        <v>62.535288874075484</v>
      </c>
      <c r="O30" s="72">
        <v>64.444263712841817</v>
      </c>
      <c r="P30" s="72">
        <v>61.356158102560542</v>
      </c>
      <c r="Q30" s="72">
        <v>73.016550673336084</v>
      </c>
      <c r="R30" s="72">
        <v>75.978831950723674</v>
      </c>
      <c r="S30" s="72">
        <v>89.416928246276626</v>
      </c>
      <c r="T30" s="72">
        <v>94.360906413584459</v>
      </c>
      <c r="U30" s="72">
        <v>97.867846279070193</v>
      </c>
      <c r="V30" s="72">
        <v>95.929057842754773</v>
      </c>
      <c r="W30" s="72">
        <v>111.09218997632004</v>
      </c>
      <c r="DA30" s="89" t="s">
        <v>416</v>
      </c>
    </row>
    <row r="31" spans="1:105" ht="12" customHeight="1" x14ac:dyDescent="0.25">
      <c r="A31" s="28" t="s">
        <v>207</v>
      </c>
      <c r="B31" s="72">
        <v>12.871726157358049</v>
      </c>
      <c r="C31" s="72">
        <v>11.025931983600952</v>
      </c>
      <c r="D31" s="72">
        <v>13.124869832760238</v>
      </c>
      <c r="E31" s="72">
        <v>16.051673633747313</v>
      </c>
      <c r="F31" s="72">
        <v>14.965998965604335</v>
      </c>
      <c r="G31" s="72">
        <v>32.375996583578775</v>
      </c>
      <c r="H31" s="72">
        <v>24.405632636608694</v>
      </c>
      <c r="I31" s="72">
        <v>27.737120586091194</v>
      </c>
      <c r="J31" s="72">
        <v>24.773149864477034</v>
      </c>
      <c r="K31" s="72">
        <v>26.59747150788882</v>
      </c>
      <c r="L31" s="72">
        <v>26.989018005812664</v>
      </c>
      <c r="M31" s="72">
        <v>25.020664429751069</v>
      </c>
      <c r="N31" s="72">
        <v>25.366705936679516</v>
      </c>
      <c r="O31" s="72">
        <v>25.640037307701796</v>
      </c>
      <c r="P31" s="72">
        <v>27.378484842414071</v>
      </c>
      <c r="Q31" s="72">
        <v>26.403391012018606</v>
      </c>
      <c r="R31" s="72">
        <v>26.620554092822946</v>
      </c>
      <c r="S31" s="72">
        <v>27.305082522367918</v>
      </c>
      <c r="T31" s="72">
        <v>27.089806908776982</v>
      </c>
      <c r="U31" s="72">
        <v>27.280116551375812</v>
      </c>
      <c r="V31" s="72">
        <v>27.475195434382425</v>
      </c>
      <c r="W31" s="72">
        <v>29.228499937937659</v>
      </c>
      <c r="DA31" s="89" t="s">
        <v>417</v>
      </c>
    </row>
    <row r="32" spans="1:105" ht="12" customHeight="1" x14ac:dyDescent="0.25">
      <c r="A32" s="32" t="s">
        <v>53</v>
      </c>
      <c r="B32" s="77">
        <v>3.8144942193874911</v>
      </c>
      <c r="C32" s="77">
        <v>5.4690235274366543</v>
      </c>
      <c r="D32" s="77">
        <v>4.4818202791586197</v>
      </c>
      <c r="E32" s="77">
        <v>9.1508422926899389</v>
      </c>
      <c r="F32" s="77">
        <v>4.5148296966988601</v>
      </c>
      <c r="G32" s="77">
        <v>5.4149252416036715</v>
      </c>
      <c r="H32" s="77">
        <v>13.157911929385691</v>
      </c>
      <c r="I32" s="77">
        <v>6.9688476598152986</v>
      </c>
      <c r="J32" s="77">
        <v>3.5153803484376729</v>
      </c>
      <c r="K32" s="77">
        <v>2.6414296930445809</v>
      </c>
      <c r="L32" s="77">
        <v>2.9081086345492704</v>
      </c>
      <c r="M32" s="77">
        <v>3.0656835812681784</v>
      </c>
      <c r="N32" s="77">
        <v>4.4134196949138298</v>
      </c>
      <c r="O32" s="77">
        <v>0.1983790325597144</v>
      </c>
      <c r="P32" s="77">
        <v>1.2821201074030533</v>
      </c>
      <c r="Q32" s="77">
        <v>2.792938665623077</v>
      </c>
      <c r="R32" s="77">
        <v>2.6285749787082269</v>
      </c>
      <c r="S32" s="77">
        <v>2.9175053073257886</v>
      </c>
      <c r="T32" s="77">
        <v>2.6681072671349306</v>
      </c>
      <c r="U32" s="77">
        <v>2.5693479126286873</v>
      </c>
      <c r="V32" s="77">
        <v>2.5684106274210738</v>
      </c>
      <c r="W32" s="77">
        <v>2.6302207735590084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0.50972016068505688</v>
      </c>
      <c r="C3" s="66">
        <f>IF(RES_hh_tes!C3=0,"",RES_hh_tes!C3/RES_hh_fec!C3)</f>
        <v>0.52894449210893191</v>
      </c>
      <c r="D3" s="66">
        <f>IF(RES_hh_tes!D3=0,"",RES_hh_tes!D3/RES_hh_fec!D3)</f>
        <v>0.52623117545943254</v>
      </c>
      <c r="E3" s="66">
        <f>IF(RES_hh_tes!E3=0,"",RES_hh_tes!E3/RES_hh_fec!E3)</f>
        <v>0.52424982043566115</v>
      </c>
      <c r="F3" s="66">
        <f>IF(RES_hh_tes!F3=0,"",RES_hh_tes!F3/RES_hh_fec!F3)</f>
        <v>0.51663747411510463</v>
      </c>
      <c r="G3" s="66">
        <f>IF(RES_hh_tes!G3=0,"",RES_hh_tes!G3/RES_hh_fec!G3)</f>
        <v>0.52881501354516891</v>
      </c>
      <c r="H3" s="66">
        <f>IF(RES_hh_tes!H3=0,"",RES_hh_tes!H3/RES_hh_fec!H3)</f>
        <v>0.5339849157685852</v>
      </c>
      <c r="I3" s="66">
        <f>IF(RES_hh_tes!I3=0,"",RES_hh_tes!I3/RES_hh_fec!I3)</f>
        <v>0.54452717535535566</v>
      </c>
      <c r="J3" s="66">
        <f>IF(RES_hh_tes!J3=0,"",RES_hh_tes!J3/RES_hh_fec!J3)</f>
        <v>0.54516475720394197</v>
      </c>
      <c r="K3" s="66">
        <f>IF(RES_hh_tes!K3=0,"",RES_hh_tes!K3/RES_hh_fec!K3)</f>
        <v>0.5580375414530101</v>
      </c>
      <c r="L3" s="66">
        <f>IF(RES_hh_tes!L3=0,"",RES_hh_tes!L3/RES_hh_fec!L3)</f>
        <v>0.56938989864340483</v>
      </c>
      <c r="M3" s="66">
        <f>IF(RES_hh_tes!M3=0,"",RES_hh_tes!M3/RES_hh_fec!M3)</f>
        <v>0.58158001900043221</v>
      </c>
      <c r="N3" s="66">
        <f>IF(RES_hh_tes!N3=0,"",RES_hh_tes!N3/RES_hh_fec!N3)</f>
        <v>0.59600032956855764</v>
      </c>
      <c r="O3" s="66">
        <f>IF(RES_hh_tes!O3=0,"",RES_hh_tes!O3/RES_hh_fec!O3)</f>
        <v>0.60667142051732348</v>
      </c>
      <c r="P3" s="66">
        <f>IF(RES_hh_tes!P3=0,"",RES_hh_tes!P3/RES_hh_fec!P3)</f>
        <v>0.60997617987244201</v>
      </c>
      <c r="Q3" s="66">
        <f>IF(RES_hh_tes!Q3=0,"",RES_hh_tes!Q3/RES_hh_fec!Q3)</f>
        <v>0.6212471359179994</v>
      </c>
      <c r="R3" s="66">
        <f>IF(RES_hh_tes!R3=0,"",RES_hh_tes!R3/RES_hh_fec!R3)</f>
        <v>0.63024947134139309</v>
      </c>
      <c r="S3" s="66">
        <f>IF(RES_hh_tes!S3=0,"",RES_hh_tes!S3/RES_hh_fec!S3)</f>
        <v>0.64114332115857886</v>
      </c>
      <c r="T3" s="66">
        <f>IF(RES_hh_tes!T3=0,"",RES_hh_tes!T3/RES_hh_fec!T3)</f>
        <v>0.65344144758480849</v>
      </c>
      <c r="U3" s="66">
        <f>IF(RES_hh_tes!U3=0,"",RES_hh_tes!U3/RES_hh_fec!U3)</f>
        <v>0.66384076197619579</v>
      </c>
      <c r="V3" s="66">
        <f>IF(RES_hh_tes!V3=0,"",RES_hh_tes!V3/RES_hh_fec!V3)</f>
        <v>0.6764747073510069</v>
      </c>
      <c r="W3" s="66">
        <f>IF(RES_hh_tes!W3=0,"",RES_hh_tes!W3/RES_hh_fec!W3)</f>
        <v>0.68658470421206785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0.50344125490513247</v>
      </c>
      <c r="C4" s="70">
        <f>IF(RES_hh_tes!C4=0,"",RES_hh_tes!C4/RES_hh_fec!C4)</f>
        <v>0.52061566458793385</v>
      </c>
      <c r="D4" s="70">
        <f>IF(RES_hh_tes!D4=0,"",RES_hh_tes!D4/RES_hh_fec!D4)</f>
        <v>0.51697684999587334</v>
      </c>
      <c r="E4" s="70">
        <f>IF(RES_hh_tes!E4=0,"",RES_hh_tes!E4/RES_hh_fec!E4)</f>
        <v>0.5137107173495945</v>
      </c>
      <c r="F4" s="70">
        <f>IF(RES_hh_tes!F4=0,"",RES_hh_tes!F4/RES_hh_fec!F4)</f>
        <v>0.50925629493905922</v>
      </c>
      <c r="G4" s="70">
        <f>IF(RES_hh_tes!G4=0,"",RES_hh_tes!G4/RES_hh_fec!G4)</f>
        <v>0.51719474149873612</v>
      </c>
      <c r="H4" s="70">
        <f>IF(RES_hh_tes!H4=0,"",RES_hh_tes!H4/RES_hh_fec!H4)</f>
        <v>0.52378380815768744</v>
      </c>
      <c r="I4" s="70">
        <f>IF(RES_hh_tes!I4=0,"",RES_hh_tes!I4/RES_hh_fec!I4)</f>
        <v>0.53016104788326379</v>
      </c>
      <c r="J4" s="70">
        <f>IF(RES_hh_tes!J4=0,"",RES_hh_tes!J4/RES_hh_fec!J4)</f>
        <v>0.5365485955088044</v>
      </c>
      <c r="K4" s="70">
        <f>IF(RES_hh_tes!K4=0,"",RES_hh_tes!K4/RES_hh_fec!K4)</f>
        <v>0.54984274227868746</v>
      </c>
      <c r="L4" s="70">
        <f>IF(RES_hh_tes!L4=0,"",RES_hh_tes!L4/RES_hh_fec!L4)</f>
        <v>0.56037183315555417</v>
      </c>
      <c r="M4" s="70">
        <f>IF(RES_hh_tes!M4=0,"",RES_hh_tes!M4/RES_hh_fec!M4)</f>
        <v>0.57463902821911705</v>
      </c>
      <c r="N4" s="70">
        <f>IF(RES_hh_tes!N4=0,"",RES_hh_tes!N4/RES_hh_fec!N4)</f>
        <v>0.58492873287839886</v>
      </c>
      <c r="O4" s="70">
        <f>IF(RES_hh_tes!O4=0,"",RES_hh_tes!O4/RES_hh_fec!O4)</f>
        <v>0.60025522702661493</v>
      </c>
      <c r="P4" s="70">
        <f>IF(RES_hh_tes!P4=0,"",RES_hh_tes!P4/RES_hh_fec!P4)</f>
        <v>0.6031675464862617</v>
      </c>
      <c r="Q4" s="70">
        <f>IF(RES_hh_tes!Q4=0,"",RES_hh_tes!Q4/RES_hh_fec!Q4)</f>
        <v>0.61047022449624211</v>
      </c>
      <c r="R4" s="70">
        <f>IF(RES_hh_tes!R4=0,"",RES_hh_tes!R4/RES_hh_fec!R4)</f>
        <v>0.61922457813201381</v>
      </c>
      <c r="S4" s="70">
        <f>IF(RES_hh_tes!S4=0,"",RES_hh_tes!S4/RES_hh_fec!S4)</f>
        <v>0.62983996666185604</v>
      </c>
      <c r="T4" s="70">
        <f>IF(RES_hh_tes!T4=0,"",RES_hh_tes!T4/RES_hh_fec!T4)</f>
        <v>0.64185792973540212</v>
      </c>
      <c r="U4" s="70">
        <f>IF(RES_hh_tes!U4=0,"",RES_hh_tes!U4/RES_hh_fec!U4)</f>
        <v>0.6516073182819957</v>
      </c>
      <c r="V4" s="70">
        <f>IF(RES_hh_tes!V4=0,"",RES_hh_tes!V4/RES_hh_fec!V4)</f>
        <v>0.66354873856602248</v>
      </c>
      <c r="W4" s="70">
        <f>IF(RES_hh_tes!W4=0,"",RES_hh_tes!W4/RES_hh_fec!W4)</f>
        <v>0.67385016465858372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0.52880753348928133</v>
      </c>
      <c r="C5" s="78">
        <f>IF(RES_hh_tes!C5=0,"",RES_hh_tes!C5/RES_hh_fec!C5)</f>
        <v>0.52880753348928133</v>
      </c>
      <c r="D5" s="78">
        <f>IF(RES_hh_tes!D5=0,"",RES_hh_tes!D5/RES_hh_fec!D5)</f>
        <v>0.53291729799357457</v>
      </c>
      <c r="E5" s="78">
        <f>IF(RES_hh_tes!E5=0,"",RES_hh_tes!E5/RES_hh_fec!E5)</f>
        <v>0.53291687096160445</v>
      </c>
      <c r="F5" s="78">
        <f>IF(RES_hh_tes!F5=0,"",RES_hh_tes!F5/RES_hh_fec!F5)</f>
        <v>0.53875403945842748</v>
      </c>
      <c r="G5" s="78">
        <f>IF(RES_hh_tes!G5=0,"",RES_hh_tes!G5/RES_hh_fec!G5)</f>
        <v>0.5392288959082352</v>
      </c>
      <c r="H5" s="78">
        <f>IF(RES_hh_tes!H5=0,"",RES_hh_tes!H5/RES_hh_fec!H5)</f>
        <v>0.53922800761427536</v>
      </c>
      <c r="I5" s="78">
        <f>IF(RES_hh_tes!I5=0,"",RES_hh_tes!I5/RES_hh_fec!I5)</f>
        <v>0.54463155702762323</v>
      </c>
      <c r="J5" s="78">
        <f>IF(RES_hh_tes!J5=0,"",RES_hh_tes!J5/RES_hh_fec!J5)</f>
        <v>0.56657418916751734</v>
      </c>
      <c r="K5" s="78">
        <f>IF(RES_hh_tes!K5=0,"",RES_hh_tes!K5/RES_hh_fec!K5)</f>
        <v>0.57020200601383275</v>
      </c>
      <c r="L5" s="78">
        <f>IF(RES_hh_tes!L5=0,"",RES_hh_tes!L5/RES_hh_fec!L5)</f>
        <v>0.57231236692316823</v>
      </c>
      <c r="M5" s="78">
        <f>IF(RES_hh_tes!M5=0,"",RES_hh_tes!M5/RES_hh_fec!M5)</f>
        <v>0.58506322484499462</v>
      </c>
      <c r="N5" s="78">
        <f>IF(RES_hh_tes!N5=0,"",RES_hh_tes!N5/RES_hh_fec!N5)</f>
        <v>0.60770727697672811</v>
      </c>
      <c r="O5" s="78">
        <f>IF(RES_hh_tes!O5=0,"",RES_hh_tes!O5/RES_hh_fec!O5)</f>
        <v>0.62165652411021821</v>
      </c>
      <c r="P5" s="78">
        <f>IF(RES_hh_tes!P5=0,"",RES_hh_tes!P5/RES_hh_fec!P5)</f>
        <v>0.62937346899276136</v>
      </c>
      <c r="Q5" s="78">
        <f>IF(RES_hh_tes!Q5=0,"",RES_hh_tes!Q5/RES_hh_fec!Q5)</f>
        <v>0.63217019192290691</v>
      </c>
      <c r="R5" s="78">
        <f>IF(RES_hh_tes!R5=0,"",RES_hh_tes!R5/RES_hh_fec!R5)</f>
        <v>0.63257639845850988</v>
      </c>
      <c r="S5" s="78">
        <f>IF(RES_hh_tes!S5=0,"",RES_hh_tes!S5/RES_hh_fec!S5)</f>
        <v>0.63301837126348692</v>
      </c>
      <c r="T5" s="78">
        <f>IF(RES_hh_tes!T5=0,"",RES_hh_tes!T5/RES_hh_fec!T5)</f>
        <v>0.63359648676817715</v>
      </c>
      <c r="U5" s="78">
        <f>IF(RES_hh_tes!U5=0,"",RES_hh_tes!U5/RES_hh_fec!U5)</f>
        <v>0.63466240960509823</v>
      </c>
      <c r="V5" s="78">
        <f>IF(RES_hh_tes!V5=0,"",RES_hh_tes!V5/RES_hh_fec!V5)</f>
        <v>0.64302366306211856</v>
      </c>
      <c r="W5" s="78">
        <f>IF(RES_hh_tes!W5=0,"",RES_hh_tes!W5/RES_hh_fec!W5)</f>
        <v>0.64329996367640441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0.48933026682694608</v>
      </c>
      <c r="D6" s="78">
        <f>IF(RES_hh_tes!D6=0,"",RES_hh_tes!D6/RES_hh_fec!D6)</f>
        <v>0.495689604251634</v>
      </c>
      <c r="E6" s="78">
        <f>IF(RES_hh_tes!E6=0,"",RES_hh_tes!E6/RES_hh_fec!E6)</f>
        <v>0.50236707947704262</v>
      </c>
      <c r="F6" s="78">
        <f>IF(RES_hh_tes!F6=0,"",RES_hh_tes!F6/RES_hh_fec!F6)</f>
        <v>0.5089242346737769</v>
      </c>
      <c r="G6" s="78">
        <f>IF(RES_hh_tes!G6=0,"",RES_hh_tes!G6/RES_hh_fec!G6)</f>
        <v>0.51596364654572824</v>
      </c>
      <c r="H6" s="78">
        <f>IF(RES_hh_tes!H6=0,"",RES_hh_tes!H6/RES_hh_fec!H6)</f>
        <v>0.5230835687184473</v>
      </c>
      <c r="I6" s="78">
        <f>IF(RES_hh_tes!I6=0,"",RES_hh_tes!I6/RES_hh_fec!I6)</f>
        <v>0.53113032205538868</v>
      </c>
      <c r="J6" s="78">
        <f>IF(RES_hh_tes!J6=0,"",RES_hh_tes!J6/RES_hh_fec!J6)</f>
        <v>0.53988250551789763</v>
      </c>
      <c r="K6" s="78">
        <f>IF(RES_hh_tes!K6=0,"",RES_hh_tes!K6/RES_hh_fec!K6)</f>
        <v>0.54938441641991942</v>
      </c>
      <c r="L6" s="78">
        <f>IF(RES_hh_tes!L6=0,"",RES_hh_tes!L6/RES_hh_fec!L6)</f>
        <v>0.55970627707058629</v>
      </c>
      <c r="M6" s="78">
        <f>IF(RES_hh_tes!M6=0,"",RES_hh_tes!M6/RES_hh_fec!M6)</f>
        <v>0.57214164525315159</v>
      </c>
      <c r="N6" s="78">
        <f>IF(RES_hh_tes!N6=0,"",RES_hh_tes!N6/RES_hh_fec!N6)</f>
        <v>0.5865718759923565</v>
      </c>
      <c r="O6" s="78">
        <f>IF(RES_hh_tes!O6=0,"",RES_hh_tes!O6/RES_hh_fec!O6)</f>
        <v>0.60193405637897057</v>
      </c>
      <c r="P6" s="78">
        <f>IF(RES_hh_tes!P6=0,"",RES_hh_tes!P6/RES_hh_fec!P6)</f>
        <v>0.60805480889065899</v>
      </c>
      <c r="Q6" s="78">
        <f>IF(RES_hh_tes!Q6=0,"",RES_hh_tes!Q6/RES_hh_fec!Q6)</f>
        <v>0.61310002989752832</v>
      </c>
      <c r="R6" s="78">
        <f>IF(RES_hh_tes!R6=0,"",RES_hh_tes!R6/RES_hh_fec!R6)</f>
        <v>0.61688735202945244</v>
      </c>
      <c r="S6" s="78">
        <f>IF(RES_hh_tes!S6=0,"",RES_hh_tes!S6/RES_hh_fec!S6)</f>
        <v>0.62149976347508085</v>
      </c>
      <c r="T6" s="78">
        <f>IF(RES_hh_tes!T6=0,"",RES_hh_tes!T6/RES_hh_fec!T6)</f>
        <v>0.62550868738531251</v>
      </c>
      <c r="U6" s="78">
        <f>IF(RES_hh_tes!U6=0,"",RES_hh_tes!U6/RES_hh_fec!U6)</f>
        <v>0.63300981000892931</v>
      </c>
      <c r="V6" s="78">
        <f>IF(RES_hh_tes!V6=0,"",RES_hh_tes!V6/RES_hh_fec!V6)</f>
        <v>0.64201644784230127</v>
      </c>
      <c r="W6" s="78">
        <f>IF(RES_hh_tes!W6=0,"",RES_hh_tes!W6/RES_hh_fec!W6)</f>
        <v>0.65311955475588035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0.39272437054685505</v>
      </c>
      <c r="C7" s="78">
        <f>IF(RES_hh_tes!C7=0,"",RES_hh_tes!C7/RES_hh_fec!C7)</f>
        <v>0.39272437054685505</v>
      </c>
      <c r="D7" s="78">
        <f>IF(RES_hh_tes!D7=0,"",RES_hh_tes!D7/RES_hh_fec!D7)</f>
        <v>0.39272437054685505</v>
      </c>
      <c r="E7" s="78">
        <f>IF(RES_hh_tes!E7=0,"",RES_hh_tes!E7/RES_hh_fec!E7)</f>
        <v>0.40633967344743344</v>
      </c>
      <c r="F7" s="78">
        <f>IF(RES_hh_tes!F7=0,"",RES_hh_tes!F7/RES_hh_fec!F7)</f>
        <v>0.42841641062974628</v>
      </c>
      <c r="G7" s="78">
        <f>IF(RES_hh_tes!G7=0,"",RES_hh_tes!G7/RES_hh_fec!G7)</f>
        <v>0.43636893705208268</v>
      </c>
      <c r="H7" s="78">
        <f>IF(RES_hh_tes!H7=0,"",RES_hh_tes!H7/RES_hh_fec!H7)</f>
        <v>0.4414940646354899</v>
      </c>
      <c r="I7" s="78">
        <f>IF(RES_hh_tes!I7=0,"",RES_hh_tes!I7/RES_hh_fec!I7)</f>
        <v>0.44419651152152895</v>
      </c>
      <c r="J7" s="78">
        <f>IF(RES_hh_tes!J7=0,"",RES_hh_tes!J7/RES_hh_fec!J7)</f>
        <v>0.44668953148074253</v>
      </c>
      <c r="K7" s="78">
        <f>IF(RES_hh_tes!K7=0,"",RES_hh_tes!K7/RES_hh_fec!K7)</f>
        <v>0.44669332818033719</v>
      </c>
      <c r="L7" s="78">
        <f>IF(RES_hh_tes!L7=0,"",RES_hh_tes!L7/RES_hh_fec!L7)</f>
        <v>0.44669731013093306</v>
      </c>
      <c r="M7" s="78">
        <f>IF(RES_hh_tes!M7=0,"",RES_hh_tes!M7/RES_hh_fec!M7)</f>
        <v>0.44670081912267839</v>
      </c>
      <c r="N7" s="78">
        <f>IF(RES_hh_tes!N7=0,"",RES_hh_tes!N7/RES_hh_fec!N7)</f>
        <v>0.44670568462486837</v>
      </c>
      <c r="O7" s="78">
        <f>IF(RES_hh_tes!O7=0,"",RES_hh_tes!O7/RES_hh_fec!O7)</f>
        <v>0.49451287249332532</v>
      </c>
      <c r="P7" s="78">
        <f>IF(RES_hh_tes!P7=0,"",RES_hh_tes!P7/RES_hh_fec!P7)</f>
        <v>0.50120609281710959</v>
      </c>
      <c r="Q7" s="78">
        <f>IF(RES_hh_tes!Q7=0,"",RES_hh_tes!Q7/RES_hh_fec!Q7)</f>
        <v>0.50640322037242336</v>
      </c>
      <c r="R7" s="78">
        <f>IF(RES_hh_tes!R7=0,"",RES_hh_tes!R7/RES_hh_fec!R7)</f>
        <v>0.50633512193373864</v>
      </c>
      <c r="S7" s="78">
        <f>IF(RES_hh_tes!S7=0,"",RES_hh_tes!S7/RES_hh_fec!S7)</f>
        <v>0.5161572002310657</v>
      </c>
      <c r="T7" s="78">
        <f>IF(RES_hh_tes!T7=0,"",RES_hh_tes!T7/RES_hh_fec!T7)</f>
        <v>0.5298309507601735</v>
      </c>
      <c r="U7" s="78">
        <f>IF(RES_hh_tes!U7=0,"",RES_hh_tes!U7/RES_hh_fec!U7)</f>
        <v>0.56335091548526317</v>
      </c>
      <c r="V7" s="78">
        <f>IF(RES_hh_tes!V7=0,"",RES_hh_tes!V7/RES_hh_fec!V7)</f>
        <v>0.61380301637462353</v>
      </c>
      <c r="W7" s="78">
        <f>IF(RES_hh_tes!W7=0,"",RES_hh_tes!W7/RES_hh_fec!W7)</f>
        <v>0.6338148021006158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0.44044215121241298</v>
      </c>
      <c r="C8" s="78">
        <f>IF(RES_hh_tes!C8=0,"",RES_hh_tes!C8/RES_hh_fec!C8)</f>
        <v>0.45074133282950413</v>
      </c>
      <c r="D8" s="78">
        <f>IF(RES_hh_tes!D8=0,"",RES_hh_tes!D8/RES_hh_fec!D8)</f>
        <v>0.46373245252693185</v>
      </c>
      <c r="E8" s="78">
        <f>IF(RES_hh_tes!E8=0,"",RES_hh_tes!E8/RES_hh_fec!E8)</f>
        <v>0.47289068430379699</v>
      </c>
      <c r="F8" s="78">
        <f>IF(RES_hh_tes!F8=0,"",RES_hh_tes!F8/RES_hh_fec!F8)</f>
        <v>0.48101213780684049</v>
      </c>
      <c r="G8" s="78">
        <f>IF(RES_hh_tes!G8=0,"",RES_hh_tes!G8/RES_hh_fec!G8)</f>
        <v>0.48719354350327326</v>
      </c>
      <c r="H8" s="78">
        <f>IF(RES_hh_tes!H8=0,"",RES_hh_tes!H8/RES_hh_fec!H8)</f>
        <v>0.49575780412267073</v>
      </c>
      <c r="I8" s="78">
        <f>IF(RES_hh_tes!I8=0,"",RES_hh_tes!I8/RES_hh_fec!I8)</f>
        <v>0.50119449092665302</v>
      </c>
      <c r="J8" s="78">
        <f>IF(RES_hh_tes!J8=0,"",RES_hh_tes!J8/RES_hh_fec!J8)</f>
        <v>0.50976164700870685</v>
      </c>
      <c r="K8" s="78">
        <f>IF(RES_hh_tes!K8=0,"",RES_hh_tes!K8/RES_hh_fec!K8)</f>
        <v>0.52106473676813936</v>
      </c>
      <c r="L8" s="78">
        <f>IF(RES_hh_tes!L8=0,"",RES_hh_tes!L8/RES_hh_fec!L8)</f>
        <v>0.53671953894430235</v>
      </c>
      <c r="M8" s="78">
        <f>IF(RES_hh_tes!M8=0,"",RES_hh_tes!M8/RES_hh_fec!M8)</f>
        <v>0.55513374775182611</v>
      </c>
      <c r="N8" s="78">
        <f>IF(RES_hh_tes!N8=0,"",RES_hh_tes!N8/RES_hh_fec!N8)</f>
        <v>0.57393747619507696</v>
      </c>
      <c r="O8" s="78">
        <f>IF(RES_hh_tes!O8=0,"",RES_hh_tes!O8/RES_hh_fec!O8)</f>
        <v>0.59079482753225687</v>
      </c>
      <c r="P8" s="78">
        <f>IF(RES_hh_tes!P8=0,"",RES_hh_tes!P8/RES_hh_fec!P8)</f>
        <v>0.59703783607129735</v>
      </c>
      <c r="Q8" s="78">
        <f>IF(RES_hh_tes!Q8=0,"",RES_hh_tes!Q8/RES_hh_fec!Q8)</f>
        <v>0.60715355680469507</v>
      </c>
      <c r="R8" s="78">
        <f>IF(RES_hh_tes!R8=0,"",RES_hh_tes!R8/RES_hh_fec!R8)</f>
        <v>0.62001097773819625</v>
      </c>
      <c r="S8" s="78">
        <f>IF(RES_hh_tes!S8=0,"",RES_hh_tes!S8/RES_hh_fec!S8)</f>
        <v>0.63586902710340321</v>
      </c>
      <c r="T8" s="78">
        <f>IF(RES_hh_tes!T8=0,"",RES_hh_tes!T8/RES_hh_fec!T8)</f>
        <v>0.65012987582969983</v>
      </c>
      <c r="U8" s="78">
        <f>IF(RES_hh_tes!U8=0,"",RES_hh_tes!U8/RES_hh_fec!U8)</f>
        <v>0.66170817745033883</v>
      </c>
      <c r="V8" s="78">
        <f>IF(RES_hh_tes!V8=0,"",RES_hh_tes!V8/RES_hh_fec!V8)</f>
        <v>0.67229979466487266</v>
      </c>
      <c r="W8" s="78">
        <f>IF(RES_hh_tes!W8=0,"",RES_hh_tes!W8/RES_hh_fec!W8)</f>
        <v>0.68185528983365229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0.39312336937234438</v>
      </c>
      <c r="C9" s="78">
        <f>IF(RES_hh_tes!C9=0,"",RES_hh_tes!C9/RES_hh_fec!C9)</f>
        <v>0.39446052264300818</v>
      </c>
      <c r="D9" s="78">
        <f>IF(RES_hh_tes!D9=0,"",RES_hh_tes!D9/RES_hh_fec!D9)</f>
        <v>0.40952255686448574</v>
      </c>
      <c r="E9" s="78">
        <f>IF(RES_hh_tes!E9=0,"",RES_hh_tes!E9/RES_hh_fec!E9)</f>
        <v>0.42807482350786824</v>
      </c>
      <c r="F9" s="78">
        <f>IF(RES_hh_tes!F9=0,"",RES_hh_tes!F9/RES_hh_fec!F9)</f>
        <v>0.44693807104695982</v>
      </c>
      <c r="G9" s="78">
        <f>IF(RES_hh_tes!G9=0,"",RES_hh_tes!G9/RES_hh_fec!G9)</f>
        <v>0.46372494782220447</v>
      </c>
      <c r="H9" s="78">
        <f>IF(RES_hh_tes!H9=0,"",RES_hh_tes!H9/RES_hh_fec!H9)</f>
        <v>0.47624538919604442</v>
      </c>
      <c r="I9" s="78">
        <f>IF(RES_hh_tes!I9=0,"",RES_hh_tes!I9/RES_hh_fec!I9)</f>
        <v>0.49107231436422971</v>
      </c>
      <c r="J9" s="78">
        <f>IF(RES_hh_tes!J9=0,"",RES_hh_tes!J9/RES_hh_fec!J9)</f>
        <v>0.50521106186016129</v>
      </c>
      <c r="K9" s="78">
        <f>IF(RES_hh_tes!K9=0,"",RES_hh_tes!K9/RES_hh_fec!K9)</f>
        <v>0.51803986065591412</v>
      </c>
      <c r="L9" s="78">
        <f>IF(RES_hh_tes!L9=0,"",RES_hh_tes!L9/RES_hh_fec!L9)</f>
        <v>0.52859418261940505</v>
      </c>
      <c r="M9" s="78">
        <f>IF(RES_hh_tes!M9=0,"",RES_hh_tes!M9/RES_hh_fec!M9)</f>
        <v>0.5386252271180495</v>
      </c>
      <c r="N9" s="78">
        <f>IF(RES_hh_tes!N9=0,"",RES_hh_tes!N9/RES_hh_fec!N9)</f>
        <v>0.55095277653796315</v>
      </c>
      <c r="O9" s="78">
        <f>IF(RES_hh_tes!O9=0,"",RES_hh_tes!O9/RES_hh_fec!O9)</f>
        <v>0.56342378120157344</v>
      </c>
      <c r="P9" s="78">
        <f>IF(RES_hh_tes!P9=0,"",RES_hh_tes!P9/RES_hh_fec!P9)</f>
        <v>0.56903403313611223</v>
      </c>
      <c r="Q9" s="78">
        <f>IF(RES_hh_tes!Q9=0,"",RES_hh_tes!Q9/RES_hh_fec!Q9)</f>
        <v>0.57405424788535664</v>
      </c>
      <c r="R9" s="78">
        <f>IF(RES_hh_tes!R9=0,"",RES_hh_tes!R9/RES_hh_fec!R9)</f>
        <v>0.58107366650756209</v>
      </c>
      <c r="S9" s="78">
        <f>IF(RES_hh_tes!S9=0,"",RES_hh_tes!S9/RES_hh_fec!S9)</f>
        <v>0.59002985527277929</v>
      </c>
      <c r="T9" s="78">
        <f>IF(RES_hh_tes!T9=0,"",RES_hh_tes!T9/RES_hh_fec!T9)</f>
        <v>0.6025233875511472</v>
      </c>
      <c r="U9" s="78">
        <f>IF(RES_hh_tes!U9=0,"",RES_hh_tes!U9/RES_hh_fec!U9)</f>
        <v>0.61518169296662517</v>
      </c>
      <c r="V9" s="78">
        <f>IF(RES_hh_tes!V9=0,"",RES_hh_tes!V9/RES_hh_fec!V9)</f>
        <v>0.62820007559105073</v>
      </c>
      <c r="W9" s="78">
        <f>IF(RES_hh_tes!W9=0,"",RES_hh_tes!W9/RES_hh_fec!W9)</f>
        <v>0.63981775383744388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0.6341300264468166</v>
      </c>
      <c r="C10" s="78">
        <f>IF(RES_hh_tes!C10=0,"",RES_hh_tes!C10/RES_hh_fec!C10)</f>
        <v>0.65595227166766878</v>
      </c>
      <c r="D10" s="78">
        <f>IF(RES_hh_tes!D10=0,"",RES_hh_tes!D10/RES_hh_fec!D10)</f>
        <v>0.66923274161983903</v>
      </c>
      <c r="E10" s="78">
        <f>IF(RES_hh_tes!E10=0,"",RES_hh_tes!E10/RES_hh_fec!E10)</f>
        <v>0.67333664400710602</v>
      </c>
      <c r="F10" s="78">
        <f>IF(RES_hh_tes!F10=0,"",RES_hh_tes!F10/RES_hh_fec!F10)</f>
        <v>0.67555769336992688</v>
      </c>
      <c r="G10" s="78">
        <f>IF(RES_hh_tes!G10=0,"",RES_hh_tes!G10/RES_hh_fec!G10)</f>
        <v>0.67741867904985775</v>
      </c>
      <c r="H10" s="78">
        <f>IF(RES_hh_tes!H10=0,"",RES_hh_tes!H10/RES_hh_fec!H10)</f>
        <v>0.68169546140672344</v>
      </c>
      <c r="I10" s="78">
        <f>IF(RES_hh_tes!I10=0,"",RES_hh_tes!I10/RES_hh_fec!I10)</f>
        <v>0.68833153375058642</v>
      </c>
      <c r="J10" s="78">
        <f>IF(RES_hh_tes!J10=0,"",RES_hh_tes!J10/RES_hh_fec!J10)</f>
        <v>0.69611612727818206</v>
      </c>
      <c r="K10" s="78">
        <f>IF(RES_hh_tes!K10=0,"",RES_hh_tes!K10/RES_hh_fec!K10)</f>
        <v>0.70406294652438728</v>
      </c>
      <c r="L10" s="78">
        <f>IF(RES_hh_tes!L10=0,"",RES_hh_tes!L10/RES_hh_fec!L10)</f>
        <v>0.71036050482847779</v>
      </c>
      <c r="M10" s="78">
        <f>IF(RES_hh_tes!M10=0,"",RES_hh_tes!M10/RES_hh_fec!M10)</f>
        <v>0.71228398474173271</v>
      </c>
      <c r="N10" s="78">
        <f>IF(RES_hh_tes!N10=0,"",RES_hh_tes!N10/RES_hh_fec!N10)</f>
        <v>0.71401735028018631</v>
      </c>
      <c r="O10" s="78">
        <f>IF(RES_hh_tes!O10=0,"",RES_hh_tes!O10/RES_hh_fec!O10)</f>
        <v>0.71535245767966915</v>
      </c>
      <c r="P10" s="78">
        <f>IF(RES_hh_tes!P10=0,"",RES_hh_tes!P10/RES_hh_fec!P10)</f>
        <v>0.71548189965716436</v>
      </c>
      <c r="Q10" s="78">
        <f>IF(RES_hh_tes!Q10=0,"",RES_hh_tes!Q10/RES_hh_fec!Q10)</f>
        <v>0.71547744699643689</v>
      </c>
      <c r="R10" s="78">
        <f>IF(RES_hh_tes!R10=0,"",RES_hh_tes!R10/RES_hh_fec!R10)</f>
        <v>0.71631437341453918</v>
      </c>
      <c r="S10" s="78">
        <f>IF(RES_hh_tes!S10=0,"",RES_hh_tes!S10/RES_hh_fec!S10)</f>
        <v>0.72314234291840485</v>
      </c>
      <c r="T10" s="78">
        <f>IF(RES_hh_tes!T10=0,"",RES_hh_tes!T10/RES_hh_fec!T10)</f>
        <v>0.72944868585844824</v>
      </c>
      <c r="U10" s="78">
        <f>IF(RES_hh_tes!U10=0,"",RES_hh_tes!U10/RES_hh_fec!U10)</f>
        <v>0.73168972714276703</v>
      </c>
      <c r="V10" s="78">
        <f>IF(RES_hh_tes!V10=0,"",RES_hh_tes!V10/RES_hh_fec!V10)</f>
        <v>0.73255159753751464</v>
      </c>
      <c r="W10" s="78">
        <f>IF(RES_hh_tes!W10=0,"",RES_hh_tes!W10/RES_hh_fec!W10)</f>
        <v>0.74127983631726257</v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0.66750529099664935</v>
      </c>
      <c r="C11" s="78">
        <f>IF(RES_hh_tes!C11=0,"",RES_hh_tes!C11/RES_hh_fec!C11)</f>
        <v>0.66963345251473116</v>
      </c>
      <c r="D11" s="78">
        <f>IF(RES_hh_tes!D11=0,"",RES_hh_tes!D11/RES_hh_fec!D11)</f>
        <v>0.66981245279647494</v>
      </c>
      <c r="E11" s="78">
        <f>IF(RES_hh_tes!E11=0,"",RES_hh_tes!E11/RES_hh_fec!E11)</f>
        <v>0.66988961874991482</v>
      </c>
      <c r="F11" s="78">
        <f>IF(RES_hh_tes!F11=0,"",RES_hh_tes!F11/RES_hh_fec!F11)</f>
        <v>0.66993414025284859</v>
      </c>
      <c r="G11" s="78">
        <f>IF(RES_hh_tes!G11=0,"",RES_hh_tes!G11/RES_hh_fec!G11)</f>
        <v>0.66993500328005728</v>
      </c>
      <c r="H11" s="78">
        <f>IF(RES_hh_tes!H11=0,"",RES_hh_tes!H11/RES_hh_fec!H11)</f>
        <v>0.67004710586910776</v>
      </c>
      <c r="I11" s="78">
        <f>IF(RES_hh_tes!I11=0,"",RES_hh_tes!I11/RES_hh_fec!I11)</f>
        <v>0.67320983355998998</v>
      </c>
      <c r="J11" s="78">
        <f>IF(RES_hh_tes!J11=0,"",RES_hh_tes!J11/RES_hh_fec!J11)</f>
        <v>0.67822085883515004</v>
      </c>
      <c r="K11" s="78">
        <f>IF(RES_hh_tes!K11=0,"",RES_hh_tes!K11/RES_hh_fec!K11)</f>
        <v>0.68735890929499444</v>
      </c>
      <c r="L11" s="78">
        <f>IF(RES_hh_tes!L11=0,"",RES_hh_tes!L11/RES_hh_fec!L11)</f>
        <v>0.69801442150484339</v>
      </c>
      <c r="M11" s="78">
        <f>IF(RES_hh_tes!M11=0,"",RES_hh_tes!M11/RES_hh_fec!M11)</f>
        <v>0.71212337367869349</v>
      </c>
      <c r="N11" s="78">
        <f>IF(RES_hh_tes!N11=0,"",RES_hh_tes!N11/RES_hh_fec!N11)</f>
        <v>0.72763360321770232</v>
      </c>
      <c r="O11" s="78">
        <f>IF(RES_hh_tes!O11=0,"",RES_hh_tes!O11/RES_hh_fec!O11)</f>
        <v>0.74689539052974108</v>
      </c>
      <c r="P11" s="78">
        <f>IF(RES_hh_tes!P11=0,"",RES_hh_tes!P11/RES_hh_fec!P11)</f>
        <v>0.74839610102921061</v>
      </c>
      <c r="Q11" s="78">
        <f>IF(RES_hh_tes!Q11=0,"",RES_hh_tes!Q11/RES_hh_fec!Q11)</f>
        <v>0.75153091265079541</v>
      </c>
      <c r="R11" s="78">
        <f>IF(RES_hh_tes!R11=0,"",RES_hh_tes!R11/RES_hh_fec!R11)</f>
        <v>0.75671434460857911</v>
      </c>
      <c r="S11" s="78">
        <f>IF(RES_hh_tes!S11=0,"",RES_hh_tes!S11/RES_hh_fec!S11)</f>
        <v>0.76295171715244303</v>
      </c>
      <c r="T11" s="78">
        <f>IF(RES_hh_tes!T11=0,"",RES_hh_tes!T11/RES_hh_fec!T11)</f>
        <v>0.76366618641501005</v>
      </c>
      <c r="U11" s="78">
        <f>IF(RES_hh_tes!U11=0,"",RES_hh_tes!U11/RES_hh_fec!U11)</f>
        <v>0.76453272706616571</v>
      </c>
      <c r="V11" s="78">
        <f>IF(RES_hh_tes!V11=0,"",RES_hh_tes!V11/RES_hh_fec!V11)</f>
        <v>0.76559857429304679</v>
      </c>
      <c r="W11" s="78">
        <f>IF(RES_hh_tes!W11=0,"",RES_hh_tes!W11/RES_hh_fec!W11)</f>
        <v>0.77068277071470503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 t="str">
        <f>IF(RES_hh_tes!U12=0,"",RES_hh_tes!U12/RES_hh_fec!U12)</f>
        <v/>
      </c>
      <c r="V12" s="78" t="str">
        <f>IF(RES_hh_tes!V12=0,"",RES_hh_tes!V12/RES_hh_fec!V12)</f>
        <v/>
      </c>
      <c r="W12" s="78" t="str">
        <f>IF(RES_hh_tes!W12=0,"",RES_hh_tes!W12/RES_hh_fec!W12)</f>
        <v/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0.598390491110662</v>
      </c>
      <c r="C13" s="79">
        <f>IF(RES_hh_tes!C13=0,"",RES_hh_tes!C13/RES_hh_fec!C13)</f>
        <v>0.598390491110662</v>
      </c>
      <c r="D13" s="79">
        <f>IF(RES_hh_tes!D13=0,"",RES_hh_tes!D13/RES_hh_fec!D13)</f>
        <v>0.60524757951501207</v>
      </c>
      <c r="E13" s="79">
        <f>IF(RES_hh_tes!E13=0,"",RES_hh_tes!E13/RES_hh_fec!E13)</f>
        <v>0.61244598205741951</v>
      </c>
      <c r="F13" s="79">
        <f>IF(RES_hh_tes!F13=0,"",RES_hh_tes!F13/RES_hh_fec!F13)</f>
        <v>0.61950930917094105</v>
      </c>
      <c r="G13" s="79">
        <f>IF(RES_hh_tes!G13=0,"",RES_hh_tes!G13/RES_hh_fec!G13)</f>
        <v>0.63035491853251813</v>
      </c>
      <c r="H13" s="79">
        <f>IF(RES_hh_tes!H13=0,"",RES_hh_tes!H13/RES_hh_fec!H13)</f>
        <v>0.63844977356713895</v>
      </c>
      <c r="I13" s="79">
        <f>IF(RES_hh_tes!I13=0,"",RES_hh_tes!I13/RES_hh_fec!I13)</f>
        <v>0.64953339860264403</v>
      </c>
      <c r="J13" s="79">
        <f>IF(RES_hh_tes!J13=0,"",RES_hh_tes!J13/RES_hh_fec!J13)</f>
        <v>0.65730869274300763</v>
      </c>
      <c r="K13" s="79">
        <f>IF(RES_hh_tes!K13=0,"",RES_hh_tes!K13/RES_hh_fec!K13)</f>
        <v>0.66467420525500809</v>
      </c>
      <c r="L13" s="79">
        <f>IF(RES_hh_tes!L13=0,"",RES_hh_tes!L13/RES_hh_fec!L13)</f>
        <v>0.66859109338649969</v>
      </c>
      <c r="M13" s="79">
        <f>IF(RES_hh_tes!M13=0,"",RES_hh_tes!M13/RES_hh_fec!M13)</f>
        <v>0.67216092624765711</v>
      </c>
      <c r="N13" s="79">
        <f>IF(RES_hh_tes!N13=0,"",RES_hh_tes!N13/RES_hh_fec!N13)</f>
        <v>0.67415756007278305</v>
      </c>
      <c r="O13" s="79">
        <f>IF(RES_hh_tes!O13=0,"",RES_hh_tes!O13/RES_hh_fec!O13)</f>
        <v>0.67916189248793757</v>
      </c>
      <c r="P13" s="79">
        <f>IF(RES_hh_tes!P13=0,"",RES_hh_tes!P13/RES_hh_fec!P13)</f>
        <v>0.68214719872854068</v>
      </c>
      <c r="Q13" s="79">
        <f>IF(RES_hh_tes!Q13=0,"",RES_hh_tes!Q13/RES_hh_fec!Q13)</f>
        <v>0.68817435268241134</v>
      </c>
      <c r="R13" s="79">
        <f>IF(RES_hh_tes!R13=0,"",RES_hh_tes!R13/RES_hh_fec!R13)</f>
        <v>0.70162139649847877</v>
      </c>
      <c r="S13" s="79">
        <f>IF(RES_hh_tes!S13=0,"",RES_hh_tes!S13/RES_hh_fec!S13)</f>
        <v>0.73201394966703515</v>
      </c>
      <c r="T13" s="79">
        <f>IF(RES_hh_tes!T13=0,"",RES_hh_tes!T13/RES_hh_fec!T13)</f>
        <v>0.76757881411190554</v>
      </c>
      <c r="U13" s="79">
        <f>IF(RES_hh_tes!U13=0,"",RES_hh_tes!U13/RES_hh_fec!U13)</f>
        <v>0.79342327052222494</v>
      </c>
      <c r="V13" s="79">
        <f>IF(RES_hh_tes!V13=0,"",RES_hh_tes!V13/RES_hh_fec!V13)</f>
        <v>0.81238009830057134</v>
      </c>
      <c r="W13" s="79">
        <f>IF(RES_hh_tes!W13=0,"",RES_hh_tes!W13/RES_hh_fec!W13)</f>
        <v>0.8226418318670764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1.6257959214795279</v>
      </c>
      <c r="C15" s="70">
        <f>IF(RES_hh_tes!C15=0,"",RES_hh_tes!C15/RES_hh_fec!C15)</f>
        <v>1.7825896780821373</v>
      </c>
      <c r="D15" s="70">
        <f>IF(RES_hh_tes!D15=0,"",RES_hh_tes!D15/RES_hh_fec!D15)</f>
        <v>1.9163687875557174</v>
      </c>
      <c r="E15" s="70">
        <f>IF(RES_hh_tes!E15=0,"",RES_hh_tes!E15/RES_hh_fec!E15)</f>
        <v>2.0166211225154731</v>
      </c>
      <c r="F15" s="70">
        <f>IF(RES_hh_tes!F15=0,"",RES_hh_tes!F15/RES_hh_fec!F15)</f>
        <v>2.0828125703406672</v>
      </c>
      <c r="G15" s="70">
        <f>IF(RES_hh_tes!G15=0,"",RES_hh_tes!G15/RES_hh_fec!G15)</f>
        <v>2.158999325753916</v>
      </c>
      <c r="H15" s="70">
        <f>IF(RES_hh_tes!H15=0,"",RES_hh_tes!H15/RES_hh_fec!H15)</f>
        <v>2.2330495129406378</v>
      </c>
      <c r="I15" s="70">
        <f>IF(RES_hh_tes!I15=0,"",RES_hh_tes!I15/RES_hh_fec!I15)</f>
        <v>2.2940130684963034</v>
      </c>
      <c r="J15" s="70">
        <f>IF(RES_hh_tes!J15=0,"",RES_hh_tes!J15/RES_hh_fec!J15)</f>
        <v>2.3431723003625371</v>
      </c>
      <c r="K15" s="70">
        <f>IF(RES_hh_tes!K15=0,"",RES_hh_tes!K15/RES_hh_fec!K15)</f>
        <v>2.4179136497676379</v>
      </c>
      <c r="L15" s="70">
        <f>IF(RES_hh_tes!L15=0,"",RES_hh_tes!L15/RES_hh_fec!L15)</f>
        <v>2.5008095637920733</v>
      </c>
      <c r="M15" s="70">
        <f>IF(RES_hh_tes!M15=0,"",RES_hh_tes!M15/RES_hh_fec!M15)</f>
        <v>2.5674155944466222</v>
      </c>
      <c r="N15" s="70">
        <f>IF(RES_hh_tes!N15=0,"",RES_hh_tes!N15/RES_hh_fec!N15)</f>
        <v>2.6350518882096288</v>
      </c>
      <c r="O15" s="70">
        <f>IF(RES_hh_tes!O15=0,"",RES_hh_tes!O15/RES_hh_fec!O15)</f>
        <v>2.705093128216566</v>
      </c>
      <c r="P15" s="70">
        <f>IF(RES_hh_tes!P15=0,"",RES_hh_tes!P15/RES_hh_fec!P15)</f>
        <v>2.804301553421737</v>
      </c>
      <c r="Q15" s="70">
        <f>IF(RES_hh_tes!Q15=0,"",RES_hh_tes!Q15/RES_hh_fec!Q15)</f>
        <v>2.9180080290419856</v>
      </c>
      <c r="R15" s="70">
        <f>IF(RES_hh_tes!R15=0,"",RES_hh_tes!R15/RES_hh_fec!R15)</f>
        <v>3.0113625108775652</v>
      </c>
      <c r="S15" s="70">
        <f>IF(RES_hh_tes!S15=0,"",RES_hh_tes!S15/RES_hh_fec!S15)</f>
        <v>3.1125776444733275</v>
      </c>
      <c r="T15" s="70">
        <f>IF(RES_hh_tes!T15=0,"",RES_hh_tes!T15/RES_hh_fec!T15)</f>
        <v>3.2036915470846252</v>
      </c>
      <c r="U15" s="70">
        <f>IF(RES_hh_tes!U15=0,"",RES_hh_tes!U15/RES_hh_fec!U15)</f>
        <v>3.2702556638301052</v>
      </c>
      <c r="V15" s="70">
        <f>IF(RES_hh_tes!V15=0,"",RES_hh_tes!V15/RES_hh_fec!V15)</f>
        <v>3.3259840080097343</v>
      </c>
      <c r="W15" s="70">
        <f>IF(RES_hh_tes!W15=0,"",RES_hh_tes!W15/RES_hh_fec!W15)</f>
        <v>3.3744355274415399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1.6257959214795279</v>
      </c>
      <c r="C16" s="78">
        <f>IF(RES_hh_tes!C16=0,"",RES_hh_tes!C16/RES_hh_fec!C16)</f>
        <v>1.7825896780821373</v>
      </c>
      <c r="D16" s="78">
        <f>IF(RES_hh_tes!D16=0,"",RES_hh_tes!D16/RES_hh_fec!D16)</f>
        <v>1.9163687875557174</v>
      </c>
      <c r="E16" s="78">
        <f>IF(RES_hh_tes!E16=0,"",RES_hh_tes!E16/RES_hh_fec!E16)</f>
        <v>2.0166211225154731</v>
      </c>
      <c r="F16" s="78">
        <f>IF(RES_hh_tes!F16=0,"",RES_hh_tes!F16/RES_hh_fec!F16)</f>
        <v>2.0828125703406672</v>
      </c>
      <c r="G16" s="78">
        <f>IF(RES_hh_tes!G16=0,"",RES_hh_tes!G16/RES_hh_fec!G16)</f>
        <v>2.158999325753916</v>
      </c>
      <c r="H16" s="78">
        <f>IF(RES_hh_tes!H16=0,"",RES_hh_tes!H16/RES_hh_fec!H16)</f>
        <v>2.2330495129406378</v>
      </c>
      <c r="I16" s="78">
        <f>IF(RES_hh_tes!I16=0,"",RES_hh_tes!I16/RES_hh_fec!I16)</f>
        <v>2.2940130684963034</v>
      </c>
      <c r="J16" s="78">
        <f>IF(RES_hh_tes!J16=0,"",RES_hh_tes!J16/RES_hh_fec!J16)</f>
        <v>2.3431723003625371</v>
      </c>
      <c r="K16" s="78">
        <f>IF(RES_hh_tes!K16=0,"",RES_hh_tes!K16/RES_hh_fec!K16)</f>
        <v>2.4179136497676379</v>
      </c>
      <c r="L16" s="78">
        <f>IF(RES_hh_tes!L16=0,"",RES_hh_tes!L16/RES_hh_fec!L16)</f>
        <v>2.5008095637920733</v>
      </c>
      <c r="M16" s="78">
        <f>IF(RES_hh_tes!M16=0,"",RES_hh_tes!M16/RES_hh_fec!M16)</f>
        <v>2.5674155944466222</v>
      </c>
      <c r="N16" s="78">
        <f>IF(RES_hh_tes!N16=0,"",RES_hh_tes!N16/RES_hh_fec!N16)</f>
        <v>2.6350518882096288</v>
      </c>
      <c r="O16" s="78">
        <f>IF(RES_hh_tes!O16=0,"",RES_hh_tes!O16/RES_hh_fec!O16)</f>
        <v>2.705093128216566</v>
      </c>
      <c r="P16" s="78">
        <f>IF(RES_hh_tes!P16=0,"",RES_hh_tes!P16/RES_hh_fec!P16)</f>
        <v>2.804301553421737</v>
      </c>
      <c r="Q16" s="78">
        <f>IF(RES_hh_tes!Q16=0,"",RES_hh_tes!Q16/RES_hh_fec!Q16)</f>
        <v>2.9180080290419856</v>
      </c>
      <c r="R16" s="78">
        <f>IF(RES_hh_tes!R16=0,"",RES_hh_tes!R16/RES_hh_fec!R16)</f>
        <v>3.0113625108775652</v>
      </c>
      <c r="S16" s="78">
        <f>IF(RES_hh_tes!S16=0,"",RES_hh_tes!S16/RES_hh_fec!S16)</f>
        <v>3.1125776444733275</v>
      </c>
      <c r="T16" s="78">
        <f>IF(RES_hh_tes!T16=0,"",RES_hh_tes!T16/RES_hh_fec!T16)</f>
        <v>3.2036915470846252</v>
      </c>
      <c r="U16" s="78">
        <f>IF(RES_hh_tes!U16=0,"",RES_hh_tes!U16/RES_hh_fec!U16)</f>
        <v>3.2702556638301052</v>
      </c>
      <c r="V16" s="78">
        <f>IF(RES_hh_tes!V16=0,"",RES_hh_tes!V16/RES_hh_fec!V16)</f>
        <v>3.3259840080097343</v>
      </c>
      <c r="W16" s="78">
        <f>IF(RES_hh_tes!W16=0,"",RES_hh_tes!W16/RES_hh_fec!W16)</f>
        <v>3.3744355274415399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0.54898689787914667</v>
      </c>
      <c r="C17" s="70">
        <f>IF(RES_hh_tes!C17=0,"",RES_hh_tes!C17/RES_hh_fec!C17)</f>
        <v>0.56041536547265414</v>
      </c>
      <c r="D17" s="70">
        <f>IF(RES_hh_tes!D17=0,"",RES_hh_tes!D17/RES_hh_fec!D17)</f>
        <v>0.55274282464888114</v>
      </c>
      <c r="E17" s="70">
        <f>IF(RES_hh_tes!E17=0,"",RES_hh_tes!E17/RES_hh_fec!E17)</f>
        <v>0.54924577261295127</v>
      </c>
      <c r="F17" s="70">
        <f>IF(RES_hh_tes!F17=0,"",RES_hh_tes!F17/RES_hh_fec!F17)</f>
        <v>0.54240666093279177</v>
      </c>
      <c r="G17" s="70">
        <f>IF(RES_hh_tes!G17=0,"",RES_hh_tes!G17/RES_hh_fec!G17)</f>
        <v>0.55059488766743769</v>
      </c>
      <c r="H17" s="70">
        <f>IF(RES_hh_tes!H17=0,"",RES_hh_tes!H17/RES_hh_fec!H17)</f>
        <v>0.55566644481871208</v>
      </c>
      <c r="I17" s="70">
        <f>IF(RES_hh_tes!I17=0,"",RES_hh_tes!I17/RES_hh_fec!I17)</f>
        <v>0.56284505049010436</v>
      </c>
      <c r="J17" s="70">
        <f>IF(RES_hh_tes!J17=0,"",RES_hh_tes!J17/RES_hh_fec!J17)</f>
        <v>0.56801798522874558</v>
      </c>
      <c r="K17" s="70">
        <f>IF(RES_hh_tes!K17=0,"",RES_hh_tes!K17/RES_hh_fec!K17)</f>
        <v>0.57765029041775273</v>
      </c>
      <c r="L17" s="70">
        <f>IF(RES_hh_tes!L17=0,"",RES_hh_tes!L17/RES_hh_fec!L17)</f>
        <v>0.58662520168452703</v>
      </c>
      <c r="M17" s="70">
        <f>IF(RES_hh_tes!M17=0,"",RES_hh_tes!M17/RES_hh_fec!M17)</f>
        <v>0.59795059471359013</v>
      </c>
      <c r="N17" s="70">
        <f>IF(RES_hh_tes!N17=0,"",RES_hh_tes!N17/RES_hh_fec!N17)</f>
        <v>0.60664022587433752</v>
      </c>
      <c r="O17" s="70">
        <f>IF(RES_hh_tes!O17=0,"",RES_hh_tes!O17/RES_hh_fec!O17)</f>
        <v>0.62090645468706418</v>
      </c>
      <c r="P17" s="70">
        <f>IF(RES_hh_tes!P17=0,"",RES_hh_tes!P17/RES_hh_fec!P17)</f>
        <v>0.62744076620446632</v>
      </c>
      <c r="Q17" s="70">
        <f>IF(RES_hh_tes!Q17=0,"",RES_hh_tes!Q17/RES_hh_fec!Q17)</f>
        <v>0.6367054728582483</v>
      </c>
      <c r="R17" s="70">
        <f>IF(RES_hh_tes!R17=0,"",RES_hh_tes!R17/RES_hh_fec!R17)</f>
        <v>0.6491002929784897</v>
      </c>
      <c r="S17" s="70">
        <f>IF(RES_hh_tes!S17=0,"",RES_hh_tes!S17/RES_hh_fec!S17)</f>
        <v>0.66382389360315652</v>
      </c>
      <c r="T17" s="70">
        <f>IF(RES_hh_tes!T17=0,"",RES_hh_tes!T17/RES_hh_fec!T17)</f>
        <v>0.6812579450684525</v>
      </c>
      <c r="U17" s="70">
        <f>IF(RES_hh_tes!U17=0,"",RES_hh_tes!U17/RES_hh_fec!U17)</f>
        <v>0.69776548701904628</v>
      </c>
      <c r="V17" s="70">
        <f>IF(RES_hh_tes!V17=0,"",RES_hh_tes!V17/RES_hh_fec!V17)</f>
        <v>0.71373592668759278</v>
      </c>
      <c r="W17" s="70">
        <f>IF(RES_hh_tes!W17=0,"",RES_hh_tes!W17/RES_hh_fec!W17)</f>
        <v>0.72818332056947255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0.58534343326132743</v>
      </c>
      <c r="C18" s="78">
        <f>IF(RES_hh_tes!C18=0,"",RES_hh_tes!C18/RES_hh_fec!C18)</f>
        <v>0.59346804046388901</v>
      </c>
      <c r="D18" s="78">
        <f>IF(RES_hh_tes!D18=0,"",RES_hh_tes!D18/RES_hh_fec!D18)</f>
        <v>0.59669719162087198</v>
      </c>
      <c r="E18" s="78">
        <f>IF(RES_hh_tes!E18=0,"",RES_hh_tes!E18/RES_hh_fec!E18)</f>
        <v>0.59874235590872527</v>
      </c>
      <c r="F18" s="78">
        <f>IF(RES_hh_tes!F18=0,"",RES_hh_tes!F18/RES_hh_fec!F18)</f>
        <v>0.60299771309504291</v>
      </c>
      <c r="G18" s="78">
        <f>IF(RES_hh_tes!G18=0,"",RES_hh_tes!G18/RES_hh_fec!G18)</f>
        <v>0.61176209968549122</v>
      </c>
      <c r="H18" s="78">
        <f>IF(RES_hh_tes!H18=0,"",RES_hh_tes!H18/RES_hh_fec!H18)</f>
        <v>0.61190106077191941</v>
      </c>
      <c r="I18" s="78">
        <f>IF(RES_hh_tes!I18=0,"",RES_hh_tes!I18/RES_hh_fec!I18)</f>
        <v>0.61502615592282284</v>
      </c>
      <c r="J18" s="78">
        <f>IF(RES_hh_tes!J18=0,"",RES_hh_tes!J18/RES_hh_fec!J18)</f>
        <v>0.62859963272256658</v>
      </c>
      <c r="K18" s="78">
        <f>IF(RES_hh_tes!K18=0,"",RES_hh_tes!K18/RES_hh_fec!K18)</f>
        <v>0.63479483063373832</v>
      </c>
      <c r="L18" s="78">
        <f>IF(RES_hh_tes!L18=0,"",RES_hh_tes!L18/RES_hh_fec!L18)</f>
        <v>0.63736951302527356</v>
      </c>
      <c r="M18" s="78">
        <f>IF(RES_hh_tes!M18=0,"",RES_hh_tes!M18/RES_hh_fec!M18)</f>
        <v>0.64512816685685614</v>
      </c>
      <c r="N18" s="78">
        <f>IF(RES_hh_tes!N18=0,"",RES_hh_tes!N18/RES_hh_fec!N18)</f>
        <v>0.65945228788370758</v>
      </c>
      <c r="O18" s="78">
        <f>IF(RES_hh_tes!O18=0,"",RES_hh_tes!O18/RES_hh_fec!O18)</f>
        <v>0.66851437932679236</v>
      </c>
      <c r="P18" s="78">
        <f>IF(RES_hh_tes!P18=0,"",RES_hh_tes!P18/RES_hh_fec!P18)</f>
        <v>0.67350878233650235</v>
      </c>
      <c r="Q18" s="78">
        <f>IF(RES_hh_tes!Q18=0,"",RES_hh_tes!Q18/RES_hh_fec!Q18)</f>
        <v>0.67548355253550452</v>
      </c>
      <c r="R18" s="78">
        <f>IF(RES_hh_tes!R18=0,"",RES_hh_tes!R18/RES_hh_fec!R18)</f>
        <v>0.67925975877242117</v>
      </c>
      <c r="S18" s="78">
        <f>IF(RES_hh_tes!S18=0,"",RES_hh_tes!S18/RES_hh_fec!S18)</f>
        <v>0.68940513425373784</v>
      </c>
      <c r="T18" s="78">
        <f>IF(RES_hh_tes!T18=0,"",RES_hh_tes!T18/RES_hh_fec!T18)</f>
        <v>0.69720576548590429</v>
      </c>
      <c r="U18" s="78">
        <f>IF(RES_hh_tes!U18=0,"",RES_hh_tes!U18/RES_hh_fec!U18)</f>
        <v>0.69802471083384821</v>
      </c>
      <c r="V18" s="78">
        <f>IF(RES_hh_tes!V18=0,"",RES_hh_tes!V18/RES_hh_fec!V18)</f>
        <v>0.70353670084300923</v>
      </c>
      <c r="W18" s="78">
        <f>IF(RES_hh_tes!W18=0,"",RES_hh_tes!W18/RES_hh_fec!W18)</f>
        <v>0.70480490812586827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0.49146695302050308</v>
      </c>
      <c r="C19" s="78">
        <f>IF(RES_hh_tes!C19=0,"",RES_hh_tes!C19/RES_hh_fec!C19)</f>
        <v>0.4914834899028605</v>
      </c>
      <c r="D19" s="78">
        <f>IF(RES_hh_tes!D19=0,"",RES_hh_tes!D19/RES_hh_fec!D19)</f>
        <v>0.49459827508183141</v>
      </c>
      <c r="E19" s="78">
        <f>IF(RES_hh_tes!E19=0,"",RES_hh_tes!E19/RES_hh_fec!E19)</f>
        <v>0.49979678927043175</v>
      </c>
      <c r="F19" s="78">
        <f>IF(RES_hh_tes!F19=0,"",RES_hh_tes!F19/RES_hh_fec!F19)</f>
        <v>0.50449451974151749</v>
      </c>
      <c r="G19" s="78">
        <f>IF(RES_hh_tes!G19=0,"",RES_hh_tes!G19/RES_hh_fec!G19)</f>
        <v>0.51364731972192668</v>
      </c>
      <c r="H19" s="78">
        <f>IF(RES_hh_tes!H19=0,"",RES_hh_tes!H19/RES_hh_fec!H19)</f>
        <v>0.51929527306889145</v>
      </c>
      <c r="I19" s="78">
        <f>IF(RES_hh_tes!I19=0,"",RES_hh_tes!I19/RES_hh_fec!I19)</f>
        <v>0.52287833412703322</v>
      </c>
      <c r="J19" s="78">
        <f>IF(RES_hh_tes!J19=0,"",RES_hh_tes!J19/RES_hh_fec!J19)</f>
        <v>0.525340535708268</v>
      </c>
      <c r="K19" s="78">
        <f>IF(RES_hh_tes!K19=0,"",RES_hh_tes!K19/RES_hh_fec!K19)</f>
        <v>0.52585084567471696</v>
      </c>
      <c r="L19" s="78">
        <f>IF(RES_hh_tes!L19=0,"",RES_hh_tes!L19/RES_hh_fec!L19)</f>
        <v>0.52857964274891078</v>
      </c>
      <c r="M19" s="78">
        <f>IF(RES_hh_tes!M19=0,"",RES_hh_tes!M19/RES_hh_fec!M19)</f>
        <v>0.53943980114272516</v>
      </c>
      <c r="N19" s="78">
        <f>IF(RES_hh_tes!N19=0,"",RES_hh_tes!N19/RES_hh_fec!N19)</f>
        <v>0.55576815234858146</v>
      </c>
      <c r="O19" s="78">
        <f>IF(RES_hh_tes!O19=0,"",RES_hh_tes!O19/RES_hh_fec!O19)</f>
        <v>0.59331857382416198</v>
      </c>
      <c r="P19" s="78">
        <f>IF(RES_hh_tes!P19=0,"",RES_hh_tes!P19/RES_hh_fec!P19)</f>
        <v>0.61763498520420079</v>
      </c>
      <c r="Q19" s="78">
        <f>IF(RES_hh_tes!Q19=0,"",RES_hh_tes!Q19/RES_hh_fec!Q19)</f>
        <v>0.64885564815999519</v>
      </c>
      <c r="R19" s="78">
        <f>IF(RES_hh_tes!R19=0,"",RES_hh_tes!R19/RES_hh_fec!R19)</f>
        <v>0.67834211084400409</v>
      </c>
      <c r="S19" s="78">
        <f>IF(RES_hh_tes!S19=0,"",RES_hh_tes!S19/RES_hh_fec!S19)</f>
        <v>0.70502897791651531</v>
      </c>
      <c r="T19" s="78">
        <f>IF(RES_hh_tes!T19=0,"",RES_hh_tes!T19/RES_hh_fec!T19)</f>
        <v>0.73824915483611364</v>
      </c>
      <c r="U19" s="78">
        <f>IF(RES_hh_tes!U19=0,"",RES_hh_tes!U19/RES_hh_fec!U19)</f>
        <v>0.77999198789412405</v>
      </c>
      <c r="V19" s="78">
        <f>IF(RES_hh_tes!V19=0,"",RES_hh_tes!V19/RES_hh_fec!V19)</f>
        <v>0.81408426451084048</v>
      </c>
      <c r="W19" s="78">
        <f>IF(RES_hh_tes!W19=0,"",RES_hh_tes!W19/RES_hh_fec!W19)</f>
        <v>0.84624940900825185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0.45826656732374205</v>
      </c>
      <c r="C21" s="78">
        <f>IF(RES_hh_tes!C21=0,"",RES_hh_tes!C21/RES_hh_fec!C21)</f>
        <v>0.46465638773714685</v>
      </c>
      <c r="D21" s="78">
        <f>IF(RES_hh_tes!D21=0,"",RES_hh_tes!D21/RES_hh_fec!D21)</f>
        <v>0.47289312544279688</v>
      </c>
      <c r="E21" s="78">
        <f>IF(RES_hh_tes!E21=0,"",RES_hh_tes!E21/RES_hh_fec!E21)</f>
        <v>0.47882105814100301</v>
      </c>
      <c r="F21" s="78">
        <f>IF(RES_hh_tes!F21=0,"",RES_hh_tes!F21/RES_hh_fec!F21)</f>
        <v>0.4841092456052129</v>
      </c>
      <c r="G21" s="78">
        <f>IF(RES_hh_tes!G21=0,"",RES_hh_tes!G21/RES_hh_fec!G21)</f>
        <v>0.48861334495072933</v>
      </c>
      <c r="H21" s="78">
        <f>IF(RES_hh_tes!H21=0,"",RES_hh_tes!H21/RES_hh_fec!H21)</f>
        <v>0.49409047995378863</v>
      </c>
      <c r="I21" s="78">
        <f>IF(RES_hh_tes!I21=0,"",RES_hh_tes!I21/RES_hh_fec!I21)</f>
        <v>0.49763222512869421</v>
      </c>
      <c r="J21" s="78">
        <f>IF(RES_hh_tes!J21=0,"",RES_hh_tes!J21/RES_hh_fec!J21)</f>
        <v>0.50372661154084519</v>
      </c>
      <c r="K21" s="78">
        <f>IF(RES_hh_tes!K21=0,"",RES_hh_tes!K21/RES_hh_fec!K21)</f>
        <v>0.51204731052688646</v>
      </c>
      <c r="L21" s="78">
        <f>IF(RES_hh_tes!L21=0,"",RES_hh_tes!L21/RES_hh_fec!L21)</f>
        <v>0.52417330619442737</v>
      </c>
      <c r="M21" s="78">
        <f>IF(RES_hh_tes!M21=0,"",RES_hh_tes!M21/RES_hh_fec!M21)</f>
        <v>0.53943064040543887</v>
      </c>
      <c r="N21" s="78">
        <f>IF(RES_hh_tes!N21=0,"",RES_hh_tes!N21/RES_hh_fec!N21)</f>
        <v>0.55634321912075013</v>
      </c>
      <c r="O21" s="78">
        <f>IF(RES_hh_tes!O21=0,"",RES_hh_tes!O21/RES_hh_fec!O21)</f>
        <v>0.57220930799804626</v>
      </c>
      <c r="P21" s="78">
        <f>IF(RES_hh_tes!P21=0,"",RES_hh_tes!P21/RES_hh_fec!P21)</f>
        <v>0.5791998102169067</v>
      </c>
      <c r="Q21" s="78">
        <f>IF(RES_hh_tes!Q21=0,"",RES_hh_tes!Q21/RES_hh_fec!Q21)</f>
        <v>0.59128823195618552</v>
      </c>
      <c r="R21" s="78">
        <f>IF(RES_hh_tes!R21=0,"",RES_hh_tes!R21/RES_hh_fec!R21)</f>
        <v>0.60790389235650411</v>
      </c>
      <c r="S21" s="78">
        <f>IF(RES_hh_tes!S21=0,"",RES_hh_tes!S21/RES_hh_fec!S21)</f>
        <v>0.62981469416079883</v>
      </c>
      <c r="T21" s="78">
        <f>IF(RES_hh_tes!T21=0,"",RES_hh_tes!T21/RES_hh_fec!T21)</f>
        <v>0.65070261239340366</v>
      </c>
      <c r="U21" s="78">
        <f>IF(RES_hh_tes!U21=0,"",RES_hh_tes!U21/RES_hh_fec!U21)</f>
        <v>0.66885773888036437</v>
      </c>
      <c r="V21" s="78">
        <f>IF(RES_hh_tes!V21=0,"",RES_hh_tes!V21/RES_hh_fec!V21)</f>
        <v>0.68636648570171044</v>
      </c>
      <c r="W21" s="78">
        <f>IF(RES_hh_tes!W21=0,"",RES_hh_tes!W21/RES_hh_fec!W21)</f>
        <v>0.70360079079719562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0.41287397619024069</v>
      </c>
      <c r="C22" s="78">
        <f>IF(RES_hh_tes!C22=0,"",RES_hh_tes!C22/RES_hh_fec!C22)</f>
        <v>0.42082870415449553</v>
      </c>
      <c r="D22" s="78">
        <f>IF(RES_hh_tes!D22=0,"",RES_hh_tes!D22/RES_hh_fec!D22)</f>
        <v>0.43958796906200071</v>
      </c>
      <c r="E22" s="78">
        <f>IF(RES_hh_tes!E22=0,"",RES_hh_tes!E22/RES_hh_fec!E22)</f>
        <v>0.46120042202988881</v>
      </c>
      <c r="F22" s="78">
        <f>IF(RES_hh_tes!F22=0,"",RES_hh_tes!F22/RES_hh_fec!F22)</f>
        <v>0.48385378795942408</v>
      </c>
      <c r="G22" s="78">
        <f>IF(RES_hh_tes!G22=0,"",RES_hh_tes!G22/RES_hh_fec!G22)</f>
        <v>0.49854990783260877</v>
      </c>
      <c r="H22" s="78">
        <f>IF(RES_hh_tes!H22=0,"",RES_hh_tes!H22/RES_hh_fec!H22)</f>
        <v>0.51349543022275601</v>
      </c>
      <c r="I22" s="78">
        <f>IF(RES_hh_tes!I22=0,"",RES_hh_tes!I22/RES_hh_fec!I22)</f>
        <v>0.52968488624304166</v>
      </c>
      <c r="J22" s="78">
        <f>IF(RES_hh_tes!J22=0,"",RES_hh_tes!J22/RES_hh_fec!J22)</f>
        <v>0.54855996750778357</v>
      </c>
      <c r="K22" s="78">
        <f>IF(RES_hh_tes!K22=0,"",RES_hh_tes!K22/RES_hh_fec!K22)</f>
        <v>0.56257459255981179</v>
      </c>
      <c r="L22" s="78">
        <f>IF(RES_hh_tes!L22=0,"",RES_hh_tes!L22/RES_hh_fec!L22)</f>
        <v>0.57525943693899095</v>
      </c>
      <c r="M22" s="78">
        <f>IF(RES_hh_tes!M22=0,"",RES_hh_tes!M22/RES_hh_fec!M22)</f>
        <v>0.58628390699623001</v>
      </c>
      <c r="N22" s="78">
        <f>IF(RES_hh_tes!N22=0,"",RES_hh_tes!N22/RES_hh_fec!N22)</f>
        <v>0.60001011752931577</v>
      </c>
      <c r="O22" s="78">
        <f>IF(RES_hh_tes!O22=0,"",RES_hh_tes!O22/RES_hh_fec!O22)</f>
        <v>0.61229619845187999</v>
      </c>
      <c r="P22" s="78">
        <f>IF(RES_hh_tes!P22=0,"",RES_hh_tes!P22/RES_hh_fec!P22)</f>
        <v>0.61898376629680452</v>
      </c>
      <c r="Q22" s="78">
        <f>IF(RES_hh_tes!Q22=0,"",RES_hh_tes!Q22/RES_hh_fec!Q22)</f>
        <v>0.62490703926802682</v>
      </c>
      <c r="R22" s="78">
        <f>IF(RES_hh_tes!R22=0,"",RES_hh_tes!R22/RES_hh_fec!R22)</f>
        <v>0.63426820639560799</v>
      </c>
      <c r="S22" s="78">
        <f>IF(RES_hh_tes!S22=0,"",RES_hh_tes!S22/RES_hh_fec!S22)</f>
        <v>0.64649392926560434</v>
      </c>
      <c r="T22" s="78">
        <f>IF(RES_hh_tes!T22=0,"",RES_hh_tes!T22/RES_hh_fec!T22)</f>
        <v>0.66479425303986073</v>
      </c>
      <c r="U22" s="78">
        <f>IF(RES_hh_tes!U22=0,"",RES_hh_tes!U22/RES_hh_fec!U22)</f>
        <v>0.68310681967663411</v>
      </c>
      <c r="V22" s="78">
        <f>IF(RES_hh_tes!V22=0,"",RES_hh_tes!V22/RES_hh_fec!V22)</f>
        <v>0.70220646738221526</v>
      </c>
      <c r="W22" s="78">
        <f>IF(RES_hh_tes!W22=0,"",RES_hh_tes!W22/RES_hh_fec!W22)</f>
        <v>0.71770042464033723</v>
      </c>
      <c r="DA22" s="89" t="s">
        <v>435</v>
      </c>
    </row>
    <row r="23" spans="1:105" ht="12" customHeight="1" x14ac:dyDescent="0.25">
      <c r="A23" s="28" t="s">
        <v>202</v>
      </c>
      <c r="B23" s="78">
        <f>IF(RES_hh_tes!B23=0,"",RES_hh_tes!B23/RES_hh_fec!B23)</f>
        <v>0.77054836215853439</v>
      </c>
      <c r="C23" s="78">
        <f>IF(RES_hh_tes!C23=0,"",RES_hh_tes!C23/RES_hh_fec!C23)</f>
        <v>0.79484629619412017</v>
      </c>
      <c r="D23" s="78">
        <f>IF(RES_hh_tes!D23=0,"",RES_hh_tes!D23/RES_hh_fec!D23)</f>
        <v>0.80968735042962647</v>
      </c>
      <c r="E23" s="78">
        <f>IF(RES_hh_tes!E23=0,"",RES_hh_tes!E23/RES_hh_fec!E23)</f>
        <v>0.81384977722015484</v>
      </c>
      <c r="F23" s="78">
        <f>IF(RES_hh_tes!F23=0,"",RES_hh_tes!F23/RES_hh_fec!F23)</f>
        <v>0.81607627128297477</v>
      </c>
      <c r="G23" s="78">
        <f>IF(RES_hh_tes!G23=0,"",RES_hh_tes!G23/RES_hh_fec!G23)</f>
        <v>0.81790206832387669</v>
      </c>
      <c r="H23" s="78">
        <f>IF(RES_hh_tes!H23=0,"",RES_hh_tes!H23/RES_hh_fec!H23)</f>
        <v>0.82166811843574006</v>
      </c>
      <c r="I23" s="78">
        <f>IF(RES_hh_tes!I23=0,"",RES_hh_tes!I23/RES_hh_fec!I23)</f>
        <v>0.82729841932000481</v>
      </c>
      <c r="J23" s="78">
        <f>IF(RES_hh_tes!J23=0,"",RES_hh_tes!J23/RES_hh_fec!J23)</f>
        <v>0.83377515494049348</v>
      </c>
      <c r="K23" s="78">
        <f>IF(RES_hh_tes!K23=0,"",RES_hh_tes!K23/RES_hh_fec!K23)</f>
        <v>0.84028514034048241</v>
      </c>
      <c r="L23" s="78">
        <f>IF(RES_hh_tes!L23=0,"",RES_hh_tes!L23/RES_hh_fec!L23)</f>
        <v>0.84545326613376792</v>
      </c>
      <c r="M23" s="78">
        <f>IF(RES_hh_tes!M23=0,"",RES_hh_tes!M23/RES_hh_fec!M23)</f>
        <v>0.84720601759577019</v>
      </c>
      <c r="N23" s="78">
        <f>IF(RES_hh_tes!N23=0,"",RES_hh_tes!N23/RES_hh_fec!N23)</f>
        <v>0.85052407050272205</v>
      </c>
      <c r="O23" s="78">
        <f>IF(RES_hh_tes!O23=0,"",RES_hh_tes!O23/RES_hh_fec!O23)</f>
        <v>0.85677237428832809</v>
      </c>
      <c r="P23" s="78">
        <f>IF(RES_hh_tes!P23=0,"",RES_hh_tes!P23/RES_hh_fec!P23)</f>
        <v>0.86597575820773542</v>
      </c>
      <c r="Q23" s="78">
        <f>IF(RES_hh_tes!Q23=0,"",RES_hh_tes!Q23/RES_hh_fec!Q23)</f>
        <v>0.8718313257561886</v>
      </c>
      <c r="R23" s="78">
        <f>IF(RES_hh_tes!R23=0,"",RES_hh_tes!R23/RES_hh_fec!R23)</f>
        <v>0.87640169915765143</v>
      </c>
      <c r="S23" s="78">
        <f>IF(RES_hh_tes!S23=0,"",RES_hh_tes!S23/RES_hh_fec!S23)</f>
        <v>0.88010215642147527</v>
      </c>
      <c r="T23" s="78">
        <f>IF(RES_hh_tes!T23=0,"",RES_hh_tes!T23/RES_hh_fec!T23)</f>
        <v>0.88522268962979067</v>
      </c>
      <c r="U23" s="78">
        <f>IF(RES_hh_tes!U23=0,"",RES_hh_tes!U23/RES_hh_fec!U23)</f>
        <v>0.88915365815824843</v>
      </c>
      <c r="V23" s="78">
        <f>IF(RES_hh_tes!V23=0,"",RES_hh_tes!V23/RES_hh_fec!V23)</f>
        <v>0.90963985327156793</v>
      </c>
      <c r="W23" s="78">
        <f>IF(RES_hh_tes!W23=0,"",RES_hh_tes!W23/RES_hh_fec!W23)</f>
        <v>0.91242126392451306</v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0.72495859868357071</v>
      </c>
      <c r="C24" s="78">
        <f>IF(RES_hh_tes!C24=0,"",RES_hh_tes!C24/RES_hh_fec!C24)</f>
        <v>0.72708547686290459</v>
      </c>
      <c r="D24" s="78">
        <f>IF(RES_hh_tes!D24=0,"",RES_hh_tes!D24/RES_hh_fec!D24)</f>
        <v>0.72893155898562068</v>
      </c>
      <c r="E24" s="78">
        <f>IF(RES_hh_tes!E24=0,"",RES_hh_tes!E24/RES_hh_fec!E24)</f>
        <v>0.73240556706523541</v>
      </c>
      <c r="F24" s="78">
        <f>IF(RES_hh_tes!F24=0,"",RES_hh_tes!F24/RES_hh_fec!F24)</f>
        <v>0.73644166468481242</v>
      </c>
      <c r="G24" s="78">
        <f>IF(RES_hh_tes!G24=0,"",RES_hh_tes!G24/RES_hh_fec!G24)</f>
        <v>0.73922764681075825</v>
      </c>
      <c r="H24" s="78">
        <f>IF(RES_hh_tes!H24=0,"",RES_hh_tes!H24/RES_hh_fec!H24)</f>
        <v>0.74178915380872879</v>
      </c>
      <c r="I24" s="78">
        <f>IF(RES_hh_tes!I24=0,"",RES_hh_tes!I24/RES_hh_fec!I24)</f>
        <v>0.74398840757468465</v>
      </c>
      <c r="J24" s="78">
        <f>IF(RES_hh_tes!J24=0,"",RES_hh_tes!J24/RES_hh_fec!J24)</f>
        <v>0.74775378048627172</v>
      </c>
      <c r="K24" s="78">
        <f>IF(RES_hh_tes!K24=0,"",RES_hh_tes!K24/RES_hh_fec!K24)</f>
        <v>0.75419573654053929</v>
      </c>
      <c r="L24" s="78">
        <f>IF(RES_hh_tes!L24=0,"",RES_hh_tes!L24/RES_hh_fec!L24)</f>
        <v>0.76216895066331247</v>
      </c>
      <c r="M24" s="78">
        <f>IF(RES_hh_tes!M24=0,"",RES_hh_tes!M24/RES_hh_fec!M24)</f>
        <v>0.77303122853217965</v>
      </c>
      <c r="N24" s="78">
        <f>IF(RES_hh_tes!N24=0,"",RES_hh_tes!N24/RES_hh_fec!N24)</f>
        <v>0.78609258556616646</v>
      </c>
      <c r="O24" s="78">
        <f>IF(RES_hh_tes!O24=0,"",RES_hh_tes!O24/RES_hh_fec!O24)</f>
        <v>0.80008224137533834</v>
      </c>
      <c r="P24" s="78">
        <f>IF(RES_hh_tes!P24=0,"",RES_hh_tes!P24/RES_hh_fec!P24)</f>
        <v>0.80320550599419072</v>
      </c>
      <c r="Q24" s="78">
        <f>IF(RES_hh_tes!Q24=0,"",RES_hh_tes!Q24/RES_hh_fec!Q24)</f>
        <v>0.8064445906591361</v>
      </c>
      <c r="R24" s="78">
        <f>IF(RES_hh_tes!R24=0,"",RES_hh_tes!R24/RES_hh_fec!R24)</f>
        <v>0.81126395491962733</v>
      </c>
      <c r="S24" s="78">
        <f>IF(RES_hh_tes!S24=0,"",RES_hh_tes!S24/RES_hh_fec!S24)</f>
        <v>0.81713321683940521</v>
      </c>
      <c r="T24" s="78">
        <f>IF(RES_hh_tes!T24=0,"",RES_hh_tes!T24/RES_hh_fec!T24)</f>
        <v>0.82117784927185777</v>
      </c>
      <c r="U24" s="78">
        <f>IF(RES_hh_tes!U24=0,"",RES_hh_tes!U24/RES_hh_fec!U24)</f>
        <v>0.82702795936380114</v>
      </c>
      <c r="V24" s="78">
        <f>IF(RES_hh_tes!V24=0,"",RES_hh_tes!V24/RES_hh_fec!V24)</f>
        <v>0.83308226142995057</v>
      </c>
      <c r="W24" s="78">
        <f>IF(RES_hh_tes!W24=0,"",RES_hh_tes!W24/RES_hh_fec!W24)</f>
        <v>0.83916312112096292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0.55060482472750616</v>
      </c>
      <c r="C25" s="79">
        <f>IF(RES_hh_tes!C25=0,"",RES_hh_tes!C25/RES_hh_fec!C25)</f>
        <v>0.55536133747643768</v>
      </c>
      <c r="D25" s="79">
        <f>IF(RES_hh_tes!D25=0,"",RES_hh_tes!D25/RES_hh_fec!D25)</f>
        <v>0.56000586599655044</v>
      </c>
      <c r="E25" s="79">
        <f>IF(RES_hh_tes!E25=0,"",RES_hh_tes!E25/RES_hh_fec!E25)</f>
        <v>0.56327271880251384</v>
      </c>
      <c r="F25" s="79">
        <f>IF(RES_hh_tes!F25=0,"",RES_hh_tes!F25/RES_hh_fec!F25)</f>
        <v>0.56767669490096839</v>
      </c>
      <c r="G25" s="79">
        <f>IF(RES_hh_tes!G25=0,"",RES_hh_tes!G25/RES_hh_fec!G25)</f>
        <v>0.57111764006057175</v>
      </c>
      <c r="H25" s="79">
        <f>IF(RES_hh_tes!H25=0,"",RES_hh_tes!H25/RES_hh_fec!H25)</f>
        <v>0.57464670308012167</v>
      </c>
      <c r="I25" s="79">
        <f>IF(RES_hh_tes!I25=0,"",RES_hh_tes!I25/RES_hh_fec!I25)</f>
        <v>0.57654788665059253</v>
      </c>
      <c r="J25" s="79">
        <f>IF(RES_hh_tes!J25=0,"",RES_hh_tes!J25/RES_hh_fec!J25)</f>
        <v>0.57821323331554786</v>
      </c>
      <c r="K25" s="79">
        <f>IF(RES_hh_tes!K25=0,"",RES_hh_tes!K25/RES_hh_fec!K25)</f>
        <v>0.58121618819657672</v>
      </c>
      <c r="L25" s="79">
        <f>IF(RES_hh_tes!L25=0,"",RES_hh_tes!L25/RES_hh_fec!L25)</f>
        <v>0.58342913695281584</v>
      </c>
      <c r="M25" s="79">
        <f>IF(RES_hh_tes!M25=0,"",RES_hh_tes!M25/RES_hh_fec!M25)</f>
        <v>0.58546691714437393</v>
      </c>
      <c r="N25" s="79">
        <f>IF(RES_hh_tes!N25=0,"",RES_hh_tes!N25/RES_hh_fec!N25)</f>
        <v>0.5890111324830144</v>
      </c>
      <c r="O25" s="79">
        <f>IF(RES_hh_tes!O25=0,"",RES_hh_tes!O25/RES_hh_fec!O25)</f>
        <v>0.59389937176346086</v>
      </c>
      <c r="P25" s="79">
        <f>IF(RES_hh_tes!P25=0,"",RES_hh_tes!P25/RES_hh_fec!P25)</f>
        <v>0.60069594725170827</v>
      </c>
      <c r="Q25" s="79">
        <f>IF(RES_hh_tes!Q25=0,"",RES_hh_tes!Q25/RES_hh_fec!Q25)</f>
        <v>0.60934888517703334</v>
      </c>
      <c r="R25" s="79">
        <f>IF(RES_hh_tes!R25=0,"",RES_hh_tes!R25/RES_hh_fec!R25)</f>
        <v>0.61950591771503505</v>
      </c>
      <c r="S25" s="79">
        <f>IF(RES_hh_tes!S25=0,"",RES_hh_tes!S25/RES_hh_fec!S25)</f>
        <v>0.63254076707508156</v>
      </c>
      <c r="T25" s="79">
        <f>IF(RES_hh_tes!T25=0,"",RES_hh_tes!T25/RES_hh_fec!T25)</f>
        <v>0.64079709241837968</v>
      </c>
      <c r="U25" s="79">
        <f>IF(RES_hh_tes!U25=0,"",RES_hh_tes!U25/RES_hh_fec!U25)</f>
        <v>0.65123526701707102</v>
      </c>
      <c r="V25" s="79">
        <f>IF(RES_hh_tes!V25=0,"",RES_hh_tes!V25/RES_hh_fec!V25)</f>
        <v>0.66432460796504011</v>
      </c>
      <c r="W25" s="79">
        <f>IF(RES_hh_tes!W25=0,"",RES_hh_tes!W25/RES_hh_fec!W25)</f>
        <v>0.68043611922532565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0.57072511430847472</v>
      </c>
      <c r="C27" s="70">
        <f>IF(RES_hh_tes!C27=0,"",RES_hh_tes!C27/RES_hh_fec!C27)</f>
        <v>0.57268936696422679</v>
      </c>
      <c r="D27" s="70">
        <f>IF(RES_hh_tes!D27=0,"",RES_hh_tes!D27/RES_hh_fec!D27)</f>
        <v>0.57253206267489409</v>
      </c>
      <c r="E27" s="70">
        <f>IF(RES_hh_tes!E27=0,"",RES_hh_tes!E27/RES_hh_fec!E27)</f>
        <v>0.57541287165581467</v>
      </c>
      <c r="F27" s="70">
        <f>IF(RES_hh_tes!F27=0,"",RES_hh_tes!F27/RES_hh_fec!F27)</f>
        <v>0.57558276776674955</v>
      </c>
      <c r="G27" s="70">
        <f>IF(RES_hh_tes!G27=0,"",RES_hh_tes!G27/RES_hh_fec!G27)</f>
        <v>0.57586919920382085</v>
      </c>
      <c r="H27" s="70">
        <f>IF(RES_hh_tes!H27=0,"",RES_hh_tes!H27/RES_hh_fec!H27)</f>
        <v>0.58219445623895005</v>
      </c>
      <c r="I27" s="70">
        <f>IF(RES_hh_tes!I27=0,"",RES_hh_tes!I27/RES_hh_fec!I27)</f>
        <v>0.57939378585088519</v>
      </c>
      <c r="J27" s="70">
        <f>IF(RES_hh_tes!J27=0,"",RES_hh_tes!J27/RES_hh_fec!J27)</f>
        <v>0.57916948052099937</v>
      </c>
      <c r="K27" s="70">
        <f>IF(RES_hh_tes!K27=0,"",RES_hh_tes!K27/RES_hh_fec!K27)</f>
        <v>0.5790038944070216</v>
      </c>
      <c r="L27" s="70">
        <f>IF(RES_hh_tes!L27=0,"",RES_hh_tes!L27/RES_hh_fec!L27)</f>
        <v>0.57987884368160947</v>
      </c>
      <c r="M27" s="70">
        <f>IF(RES_hh_tes!M27=0,"",RES_hh_tes!M27/RES_hh_fec!M27)</f>
        <v>0.58063879370329363</v>
      </c>
      <c r="N27" s="70">
        <f>IF(RES_hh_tes!N27=0,"",RES_hh_tes!N27/RES_hh_fec!N27)</f>
        <v>0.58211235485647761</v>
      </c>
      <c r="O27" s="70">
        <f>IF(RES_hh_tes!O27=0,"",RES_hh_tes!O27/RES_hh_fec!O27)</f>
        <v>0.57939633833841553</v>
      </c>
      <c r="P27" s="70">
        <f>IF(RES_hh_tes!P27=0,"",RES_hh_tes!P27/RES_hh_fec!P27)</f>
        <v>0.58033546259967572</v>
      </c>
      <c r="Q27" s="70">
        <f>IF(RES_hh_tes!Q27=0,"",RES_hh_tes!Q27/RES_hh_fec!Q27)</f>
        <v>0.58158998183102384</v>
      </c>
      <c r="R27" s="70">
        <f>IF(RES_hh_tes!R27=0,"",RES_hh_tes!R27/RES_hh_fec!R27)</f>
        <v>0.58191156931618693</v>
      </c>
      <c r="S27" s="70">
        <f>IF(RES_hh_tes!S27=0,"",RES_hh_tes!S27/RES_hh_fec!S27)</f>
        <v>0.58306345021362349</v>
      </c>
      <c r="T27" s="70">
        <f>IF(RES_hh_tes!T27=0,"",RES_hh_tes!T27/RES_hh_fec!T27)</f>
        <v>0.58454541586288333</v>
      </c>
      <c r="U27" s="70">
        <f>IF(RES_hh_tes!U27=0,"",RES_hh_tes!U27/RES_hh_fec!U27)</f>
        <v>0.58658158477391109</v>
      </c>
      <c r="V27" s="70">
        <f>IF(RES_hh_tes!V27=0,"",RES_hh_tes!V27/RES_hh_fec!V27)</f>
        <v>0.58909711864843206</v>
      </c>
      <c r="W27" s="70">
        <f>IF(RES_hh_tes!W27=0,"",RES_hh_tes!W27/RES_hh_fec!W27)</f>
        <v>0.59188409016090648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0.57421102187106454</v>
      </c>
      <c r="C28" s="78">
        <f>IF(RES_hh_tes!C28=0,"",RES_hh_tes!C28/RES_hh_fec!C28)</f>
        <v>0.57465991214970524</v>
      </c>
      <c r="D28" s="78">
        <f>IF(RES_hh_tes!D28=0,"",RES_hh_tes!D28/RES_hh_fec!D28)</f>
        <v>0.57526411239011821</v>
      </c>
      <c r="E28" s="78">
        <f>IF(RES_hh_tes!E28=0,"",RES_hh_tes!E28/RES_hh_fec!E28)</f>
        <v>0.57582977548299352</v>
      </c>
      <c r="F28" s="78">
        <f>IF(RES_hh_tes!F28=0,"",RES_hh_tes!F28/RES_hh_fec!F28)</f>
        <v>0.57815652648246307</v>
      </c>
      <c r="G28" s="78">
        <f>IF(RES_hh_tes!G28=0,"",RES_hh_tes!G28/RES_hh_fec!G28)</f>
        <v>0.57935717420514921</v>
      </c>
      <c r="H28" s="78">
        <f>IF(RES_hh_tes!H28=0,"",RES_hh_tes!H28/RES_hh_fec!H28)</f>
        <v>0.58106404533382705</v>
      </c>
      <c r="I28" s="78">
        <f>IF(RES_hh_tes!I28=0,"",RES_hh_tes!I28/RES_hh_fec!I28)</f>
        <v>0.58192437719025858</v>
      </c>
      <c r="J28" s="78">
        <f>IF(RES_hh_tes!J28=0,"",RES_hh_tes!J28/RES_hh_fec!J28)</f>
        <v>0.58240612114335788</v>
      </c>
      <c r="K28" s="78">
        <f>IF(RES_hh_tes!K28=0,"",RES_hh_tes!K28/RES_hh_fec!K28)</f>
        <v>0.58253838077210285</v>
      </c>
      <c r="L28" s="78">
        <f>IF(RES_hh_tes!L28=0,"",RES_hh_tes!L28/RES_hh_fec!L28)</f>
        <v>0.5826679473848464</v>
      </c>
      <c r="M28" s="78">
        <f>IF(RES_hh_tes!M28=0,"",RES_hh_tes!M28/RES_hh_fec!M28)</f>
        <v>0.58302177739792782</v>
      </c>
      <c r="N28" s="78">
        <f>IF(RES_hh_tes!N28=0,"",RES_hh_tes!N28/RES_hh_fec!N28)</f>
        <v>0.58353204021858318</v>
      </c>
      <c r="O28" s="78">
        <f>IF(RES_hh_tes!O28=0,"",RES_hh_tes!O28/RES_hh_fec!O28)</f>
        <v>0.58370426291134381</v>
      </c>
      <c r="P28" s="78">
        <f>IF(RES_hh_tes!P28=0,"",RES_hh_tes!P28/RES_hh_fec!P28)</f>
        <v>0.58379851163183694</v>
      </c>
      <c r="Q28" s="78">
        <f>IF(RES_hh_tes!Q28=0,"",RES_hh_tes!Q28/RES_hh_fec!Q28)</f>
        <v>0.58384380007757608</v>
      </c>
      <c r="R28" s="78">
        <f>IF(RES_hh_tes!R28=0,"",RES_hh_tes!R28/RES_hh_fec!R28)</f>
        <v>0.58393070751281073</v>
      </c>
      <c r="S28" s="78">
        <f>IF(RES_hh_tes!S28=0,"",RES_hh_tes!S28/RES_hh_fec!S28)</f>
        <v>0.58420589206011175</v>
      </c>
      <c r="T28" s="78">
        <f>IF(RES_hh_tes!T28=0,"",RES_hh_tes!T28/RES_hh_fec!T28)</f>
        <v>0.5846429939054073</v>
      </c>
      <c r="U28" s="78">
        <f>IF(RES_hh_tes!U28=0,"",RES_hh_tes!U28/RES_hh_fec!U28)</f>
        <v>0.58563759136342886</v>
      </c>
      <c r="V28" s="78">
        <f>IF(RES_hh_tes!V28=0,"",RES_hh_tes!V28/RES_hh_fec!V28)</f>
        <v>0.58779194218026554</v>
      </c>
      <c r="W28" s="78">
        <f>IF(RES_hh_tes!W28=0,"",RES_hh_tes!W28/RES_hh_fec!W28)</f>
        <v>0.59011550253600831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0.56999393016022337</v>
      </c>
      <c r="C29" s="78">
        <f>IF(RES_hh_tes!C29=0,"",RES_hh_tes!C29/RES_hh_fec!C29)</f>
        <v>0.57087845582409436</v>
      </c>
      <c r="D29" s="78">
        <f>IF(RES_hh_tes!D29=0,"",RES_hh_tes!D29/RES_hh_fec!D29)</f>
        <v>0.57162511870234212</v>
      </c>
      <c r="E29" s="78">
        <f>IF(RES_hh_tes!E29=0,"",RES_hh_tes!E29/RES_hh_fec!E29)</f>
        <v>0.57282196230427063</v>
      </c>
      <c r="F29" s="78">
        <f>IF(RES_hh_tes!F29=0,"",RES_hh_tes!F29/RES_hh_fec!F29)</f>
        <v>0.57426939507408281</v>
      </c>
      <c r="G29" s="78">
        <f>IF(RES_hh_tes!G29=0,"",RES_hh_tes!G29/RES_hh_fec!G29)</f>
        <v>0.57597534484685231</v>
      </c>
      <c r="H29" s="78">
        <f>IF(RES_hh_tes!H29=0,"",RES_hh_tes!H29/RES_hh_fec!H29)</f>
        <v>0.57773386344686539</v>
      </c>
      <c r="I29" s="78">
        <f>IF(RES_hh_tes!I29=0,"",RES_hh_tes!I29/RES_hh_fec!I29)</f>
        <v>0.5787352949901674</v>
      </c>
      <c r="J29" s="78">
        <f>IF(RES_hh_tes!J29=0,"",RES_hh_tes!J29/RES_hh_fec!J29)</f>
        <v>0.5791533113205134</v>
      </c>
      <c r="K29" s="78">
        <f>IF(RES_hh_tes!K29=0,"",RES_hh_tes!K29/RES_hh_fec!K29)</f>
        <v>0.57983179192174816</v>
      </c>
      <c r="L29" s="78">
        <f>IF(RES_hh_tes!L29=0,"",RES_hh_tes!L29/RES_hh_fec!L29)</f>
        <v>0.58037452573644954</v>
      </c>
      <c r="M29" s="78">
        <f>IF(RES_hh_tes!M29=0,"",RES_hh_tes!M29/RES_hh_fec!M29)</f>
        <v>0.58095989848112262</v>
      </c>
      <c r="N29" s="78">
        <f>IF(RES_hh_tes!N29=0,"",RES_hh_tes!N29/RES_hh_fec!N29)</f>
        <v>0.58148693043513699</v>
      </c>
      <c r="O29" s="78">
        <f>IF(RES_hh_tes!O29=0,"",RES_hh_tes!O29/RES_hh_fec!O29)</f>
        <v>0.58194136710446143</v>
      </c>
      <c r="P29" s="78">
        <f>IF(RES_hh_tes!P29=0,"",RES_hh_tes!P29/RES_hh_fec!P29)</f>
        <v>0.58213465491122951</v>
      </c>
      <c r="Q29" s="78">
        <f>IF(RES_hh_tes!Q29=0,"",RES_hh_tes!Q29/RES_hh_fec!Q29)</f>
        <v>0.582319088712968</v>
      </c>
      <c r="R29" s="78">
        <f>IF(RES_hh_tes!R29=0,"",RES_hh_tes!R29/RES_hh_fec!R29)</f>
        <v>0.58274398862410615</v>
      </c>
      <c r="S29" s="78">
        <f>IF(RES_hh_tes!S29=0,"",RES_hh_tes!S29/RES_hh_fec!S29)</f>
        <v>0.58367528515702671</v>
      </c>
      <c r="T29" s="78">
        <f>IF(RES_hh_tes!T29=0,"",RES_hh_tes!T29/RES_hh_fec!T29)</f>
        <v>0.5850212933444523</v>
      </c>
      <c r="U29" s="78">
        <f>IF(RES_hh_tes!U29=0,"",RES_hh_tes!U29/RES_hh_fec!U29)</f>
        <v>0.5868201076643208</v>
      </c>
      <c r="V29" s="78">
        <f>IF(RES_hh_tes!V29=0,"",RES_hh_tes!V29/RES_hh_fec!V29)</f>
        <v>0.58909015906038886</v>
      </c>
      <c r="W29" s="78">
        <f>IF(RES_hh_tes!W29=0,"",RES_hh_tes!W29/RES_hh_fec!W29)</f>
        <v>0.59184569453951519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0.56511949166664965</v>
      </c>
      <c r="C30" s="78">
        <f>IF(RES_hh_tes!C30=0,"",RES_hh_tes!C30/RES_hh_fec!C30)</f>
        <v>0.56655539031496294</v>
      </c>
      <c r="D30" s="78">
        <f>IF(RES_hh_tes!D30=0,"",RES_hh_tes!D30/RES_hh_fec!D30)</f>
        <v>0.56816400674608392</v>
      </c>
      <c r="E30" s="78">
        <f>IF(RES_hh_tes!E30=0,"",RES_hh_tes!E30/RES_hh_fec!E30)</f>
        <v>0.56945570976641635</v>
      </c>
      <c r="F30" s="78">
        <f>IF(RES_hh_tes!F30=0,"",RES_hh_tes!F30/RES_hh_fec!F30)</f>
        <v>0.57069815369175336</v>
      </c>
      <c r="G30" s="78">
        <f>IF(RES_hh_tes!G30=0,"",RES_hh_tes!G30/RES_hh_fec!G30)</f>
        <v>0.57193041538470324</v>
      </c>
      <c r="H30" s="78">
        <f>IF(RES_hh_tes!H30=0,"",RES_hh_tes!H30/RES_hh_fec!H30)</f>
        <v>0.57346000066421732</v>
      </c>
      <c r="I30" s="78">
        <f>IF(RES_hh_tes!I30=0,"",RES_hh_tes!I30/RES_hh_fec!I30)</f>
        <v>0.57425487602886249</v>
      </c>
      <c r="J30" s="78">
        <f>IF(RES_hh_tes!J30=0,"",RES_hh_tes!J30/RES_hh_fec!J30)</f>
        <v>0.57489220305146238</v>
      </c>
      <c r="K30" s="78">
        <f>IF(RES_hh_tes!K30=0,"",RES_hh_tes!K30/RES_hh_fec!K30)</f>
        <v>0.57594265968503577</v>
      </c>
      <c r="L30" s="78">
        <f>IF(RES_hh_tes!L30=0,"",RES_hh_tes!L30/RES_hh_fec!L30)</f>
        <v>0.57711211022672715</v>
      </c>
      <c r="M30" s="78">
        <f>IF(RES_hh_tes!M30=0,"",RES_hh_tes!M30/RES_hh_fec!M30)</f>
        <v>0.5780378648364376</v>
      </c>
      <c r="N30" s="78">
        <f>IF(RES_hh_tes!N30=0,"",RES_hh_tes!N30/RES_hh_fec!N30)</f>
        <v>0.57868537094447159</v>
      </c>
      <c r="O30" s="78">
        <f>IF(RES_hh_tes!O30=0,"",RES_hh_tes!O30/RES_hh_fec!O30)</f>
        <v>0.57910534559680371</v>
      </c>
      <c r="P30" s="78">
        <f>IF(RES_hh_tes!P30=0,"",RES_hh_tes!P30/RES_hh_fec!P30)</f>
        <v>0.57931187265574069</v>
      </c>
      <c r="Q30" s="78">
        <f>IF(RES_hh_tes!Q30=0,"",RES_hh_tes!Q30/RES_hh_fec!Q30)</f>
        <v>0.57946144508753494</v>
      </c>
      <c r="R30" s="78">
        <f>IF(RES_hh_tes!R30=0,"",RES_hh_tes!R30/RES_hh_fec!R30)</f>
        <v>0.5800280189609972</v>
      </c>
      <c r="S30" s="78">
        <f>IF(RES_hh_tes!S30=0,"",RES_hh_tes!S30/RES_hh_fec!S30)</f>
        <v>0.58144669828078621</v>
      </c>
      <c r="T30" s="78">
        <f>IF(RES_hh_tes!T30=0,"",RES_hh_tes!T30/RES_hh_fec!T30)</f>
        <v>0.58372065413115526</v>
      </c>
      <c r="U30" s="78">
        <f>IF(RES_hh_tes!U30=0,"",RES_hh_tes!U30/RES_hh_fec!U30)</f>
        <v>0.5866298476023073</v>
      </c>
      <c r="V30" s="78">
        <f>IF(RES_hh_tes!V30=0,"",RES_hh_tes!V30/RES_hh_fec!V30)</f>
        <v>0.58995791323666669</v>
      </c>
      <c r="W30" s="78">
        <f>IF(RES_hh_tes!W30=0,"",RES_hh_tes!W30/RES_hh_fec!W30)</f>
        <v>0.59338629334605608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0.56279484959366777</v>
      </c>
      <c r="C31" s="78">
        <f>IF(RES_hh_tes!C31=0,"",RES_hh_tes!C31/RES_hh_fec!C31)</f>
        <v>0.56327795374353917</v>
      </c>
      <c r="D31" s="78">
        <f>IF(RES_hh_tes!D31=0,"",RES_hh_tes!D31/RES_hh_fec!D31)</f>
        <v>0.56440472523572949</v>
      </c>
      <c r="E31" s="78">
        <f>IF(RES_hh_tes!E31=0,"",RES_hh_tes!E31/RES_hh_fec!E31)</f>
        <v>0.56566405862167368</v>
      </c>
      <c r="F31" s="78">
        <f>IF(RES_hh_tes!F31=0,"",RES_hh_tes!F31/RES_hh_fec!F31)</f>
        <v>0.56701653962155185</v>
      </c>
      <c r="G31" s="78">
        <f>IF(RES_hh_tes!G31=0,"",RES_hh_tes!G31/RES_hh_fec!G31)</f>
        <v>0.56798638690472225</v>
      </c>
      <c r="H31" s="78">
        <f>IF(RES_hh_tes!H31=0,"",RES_hh_tes!H31/RES_hh_fec!H31)</f>
        <v>0.56884806872421512</v>
      </c>
      <c r="I31" s="78">
        <f>IF(RES_hh_tes!I31=0,"",RES_hh_tes!I31/RES_hh_fec!I31)</f>
        <v>0.56917240423003479</v>
      </c>
      <c r="J31" s="78">
        <f>IF(RES_hh_tes!J31=0,"",RES_hh_tes!J31/RES_hh_fec!J31)</f>
        <v>0.56930028635226426</v>
      </c>
      <c r="K31" s="78">
        <f>IF(RES_hh_tes!K31=0,"",RES_hh_tes!K31/RES_hh_fec!K31)</f>
        <v>0.5693852343753868</v>
      </c>
      <c r="L31" s="78">
        <f>IF(RES_hh_tes!L31=0,"",RES_hh_tes!L31/RES_hh_fec!L31)</f>
        <v>0.56951930159922681</v>
      </c>
      <c r="M31" s="78">
        <f>IF(RES_hh_tes!M31=0,"",RES_hh_tes!M31/RES_hh_fec!M31)</f>
        <v>0.56962930200810957</v>
      </c>
      <c r="N31" s="78">
        <f>IF(RES_hh_tes!N31=0,"",RES_hh_tes!N31/RES_hh_fec!N31)</f>
        <v>0.56974586079424361</v>
      </c>
      <c r="O31" s="78">
        <f>IF(RES_hh_tes!O31=0,"",RES_hh_tes!O31/RES_hh_fec!O31)</f>
        <v>0.56982647027795863</v>
      </c>
      <c r="P31" s="78">
        <f>IF(RES_hh_tes!P31=0,"",RES_hh_tes!P31/RES_hh_fec!P31)</f>
        <v>0.56986995442223232</v>
      </c>
      <c r="Q31" s="78">
        <f>IF(RES_hh_tes!Q31=0,"",RES_hh_tes!Q31/RES_hh_fec!Q31)</f>
        <v>0.56990113334615033</v>
      </c>
      <c r="R31" s="78">
        <f>IF(RES_hh_tes!R31=0,"",RES_hh_tes!R31/RES_hh_fec!R31)</f>
        <v>0.56998885068247906</v>
      </c>
      <c r="S31" s="78">
        <f>IF(RES_hh_tes!S31=0,"",RES_hh_tes!S31/RES_hh_fec!S31)</f>
        <v>0.57012512282950745</v>
      </c>
      <c r="T31" s="78">
        <f>IF(RES_hh_tes!T31=0,"",RES_hh_tes!T31/RES_hh_fec!T31)</f>
        <v>0.57049302180107575</v>
      </c>
      <c r="U31" s="78">
        <f>IF(RES_hh_tes!U31=0,"",RES_hh_tes!U31/RES_hh_fec!U31)</f>
        <v>0.57101971873715895</v>
      </c>
      <c r="V31" s="78">
        <f>IF(RES_hh_tes!V31=0,"",RES_hh_tes!V31/RES_hh_fec!V31)</f>
        <v>0.57176403112021201</v>
      </c>
      <c r="W31" s="78">
        <f>IF(RES_hh_tes!W31=0,"",RES_hh_tes!W31/RES_hh_fec!W31)</f>
        <v>0.57243842770443609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0.72878418312342963</v>
      </c>
      <c r="C32" s="81">
        <f>IF(RES_hh_tes!C32=0,"",RES_hh_tes!C32/RES_hh_fec!C32)</f>
        <v>0.73721464587043783</v>
      </c>
      <c r="D32" s="81">
        <f>IF(RES_hh_tes!D32=0,"",RES_hh_tes!D32/RES_hh_fec!D32)</f>
        <v>0.73871542640104271</v>
      </c>
      <c r="E32" s="81">
        <f>IF(RES_hh_tes!E32=0,"",RES_hh_tes!E32/RES_hh_fec!E32)</f>
        <v>0.74099302958071389</v>
      </c>
      <c r="F32" s="81">
        <f>IF(RES_hh_tes!F32=0,"",RES_hh_tes!F32/RES_hh_fec!F32)</f>
        <v>0.74247557213895632</v>
      </c>
      <c r="G32" s="81">
        <f>IF(RES_hh_tes!G32=0,"",RES_hh_tes!G32/RES_hh_fec!G32)</f>
        <v>0.74443320380826894</v>
      </c>
      <c r="H32" s="81">
        <f>IF(RES_hh_tes!H32=0,"",RES_hh_tes!H32/RES_hh_fec!H32)</f>
        <v>0.7467603362516404</v>
      </c>
      <c r="I32" s="81">
        <f>IF(RES_hh_tes!I32=0,"",RES_hh_tes!I32/RES_hh_fec!I32)</f>
        <v>0.74741606451810583</v>
      </c>
      <c r="J32" s="81">
        <f>IF(RES_hh_tes!J32=0,"",RES_hh_tes!J32/RES_hh_fec!J32)</f>
        <v>0.74783968168807313</v>
      </c>
      <c r="K32" s="81">
        <f>IF(RES_hh_tes!K32=0,"",RES_hh_tes!K32/RES_hh_fec!K32)</f>
        <v>0.74871229795890137</v>
      </c>
      <c r="L32" s="81">
        <f>IF(RES_hh_tes!L32=0,"",RES_hh_tes!L32/RES_hh_fec!L32)</f>
        <v>0.75194085866971505</v>
      </c>
      <c r="M32" s="81">
        <f>IF(RES_hh_tes!M32=0,"",RES_hh_tes!M32/RES_hh_fec!M32)</f>
        <v>0.75395632799492396</v>
      </c>
      <c r="N32" s="81">
        <f>IF(RES_hh_tes!N32=0,"",RES_hh_tes!N32/RES_hh_fec!N32)</f>
        <v>0.75587865088749573</v>
      </c>
      <c r="O32" s="81">
        <f>IF(RES_hh_tes!O32=0,"",RES_hh_tes!O32/RES_hh_fec!O32)</f>
        <v>0.75859007074204854</v>
      </c>
      <c r="P32" s="81">
        <f>IF(RES_hh_tes!P32=0,"",RES_hh_tes!P32/RES_hh_fec!P32)</f>
        <v>0.7593891034863125</v>
      </c>
      <c r="Q32" s="81">
        <f>IF(RES_hh_tes!Q32=0,"",RES_hh_tes!Q32/RES_hh_fec!Q32)</f>
        <v>0.76269072301415108</v>
      </c>
      <c r="R32" s="81">
        <f>IF(RES_hh_tes!R32=0,"",RES_hh_tes!R32/RES_hh_fec!R32)</f>
        <v>0.76890266706265542</v>
      </c>
      <c r="S32" s="81">
        <f>IF(RES_hh_tes!S32=0,"",RES_hh_tes!S32/RES_hh_fec!S32)</f>
        <v>0.77920586966997507</v>
      </c>
      <c r="T32" s="81">
        <f>IF(RES_hh_tes!T32=0,"",RES_hh_tes!T32/RES_hh_fec!T32)</f>
        <v>0.79088268105730197</v>
      </c>
      <c r="U32" s="81">
        <f>IF(RES_hh_tes!U32=0,"",RES_hh_tes!U32/RES_hh_fec!U32)</f>
        <v>0.79935535715014894</v>
      </c>
      <c r="V32" s="81">
        <f>IF(RES_hh_tes!V32=0,"",RES_hh_tes!V32/RES_hh_fec!V32)</f>
        <v>0.8087783629038372</v>
      </c>
      <c r="W32" s="81">
        <f>IF(RES_hh_tes!W32=0,"",RES_hh_tes!W32/RES_hh_fec!W32)</f>
        <v>0.81667010577414523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6770.2464992704872</v>
      </c>
      <c r="C3" s="65">
        <f t="shared" si="0"/>
        <v>5978.0667609668599</v>
      </c>
      <c r="D3" s="65">
        <f t="shared" si="0"/>
        <v>6690.4107911594137</v>
      </c>
      <c r="E3" s="65">
        <f t="shared" si="0"/>
        <v>7400.2541188622217</v>
      </c>
      <c r="F3" s="65">
        <f t="shared" si="0"/>
        <v>7741.5336788806189</v>
      </c>
      <c r="G3" s="65">
        <f t="shared" si="0"/>
        <v>7592.1210681900611</v>
      </c>
      <c r="H3" s="65">
        <f t="shared" si="0"/>
        <v>7436.3219276815771</v>
      </c>
      <c r="I3" s="65">
        <f t="shared" si="0"/>
        <v>6840.9633097667956</v>
      </c>
      <c r="J3" s="65">
        <f t="shared" si="0"/>
        <v>6381.7011941106211</v>
      </c>
      <c r="K3" s="65">
        <f t="shared" si="0"/>
        <v>6016.3762663042125</v>
      </c>
      <c r="L3" s="65">
        <f t="shared" si="0"/>
        <v>5909.9395959269496</v>
      </c>
      <c r="M3" s="65">
        <f t="shared" si="0"/>
        <v>6269.7354796744066</v>
      </c>
      <c r="N3" s="65">
        <f t="shared" si="0"/>
        <v>6704.2725414445849</v>
      </c>
      <c r="O3" s="65">
        <f t="shared" si="0"/>
        <v>6452.0851683967503</v>
      </c>
      <c r="P3" s="65">
        <f t="shared" si="0"/>
        <v>6037.185726568986</v>
      </c>
      <c r="Q3" s="65">
        <f t="shared" si="0"/>
        <v>6340.8102101910554</v>
      </c>
      <c r="R3" s="65">
        <f t="shared" ref="R3:V3" si="1">SUM(R4,R15,R17,R27)</f>
        <v>6317.2959113509824</v>
      </c>
      <c r="S3" s="65">
        <f t="shared" si="1"/>
        <v>6766.1624579575064</v>
      </c>
      <c r="T3" s="65">
        <f t="shared" si="1"/>
        <v>6954.3692119659245</v>
      </c>
      <c r="U3" s="65">
        <f t="shared" si="1"/>
        <v>7031.4591246769623</v>
      </c>
      <c r="V3" s="65">
        <f t="shared" si="1"/>
        <v>7428.6187727944525</v>
      </c>
      <c r="W3" s="65">
        <f t="shared" ref="W3" si="2">SUM(W4,W15,W17,W27)</f>
        <v>8606.392426801076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5480.6590919764076</v>
      </c>
      <c r="C4" s="69">
        <f t="shared" si="3"/>
        <v>4388.5614905612365</v>
      </c>
      <c r="D4" s="69">
        <f t="shared" si="3"/>
        <v>4797.7222288129642</v>
      </c>
      <c r="E4" s="69">
        <f t="shared" si="3"/>
        <v>5203.9794078839686</v>
      </c>
      <c r="F4" s="69">
        <f t="shared" si="3"/>
        <v>6233.0358633115966</v>
      </c>
      <c r="G4" s="69">
        <f t="shared" si="3"/>
        <v>4893.3309319327682</v>
      </c>
      <c r="H4" s="69">
        <f t="shared" si="3"/>
        <v>5458.7061877828692</v>
      </c>
      <c r="I4" s="69">
        <f t="shared" si="3"/>
        <v>4492.7812155094725</v>
      </c>
      <c r="J4" s="69">
        <f t="shared" si="3"/>
        <v>4935.8501581525888</v>
      </c>
      <c r="K4" s="69">
        <f t="shared" si="3"/>
        <v>4226.6099245195328</v>
      </c>
      <c r="L4" s="69">
        <f t="shared" si="3"/>
        <v>4377.3358950608335</v>
      </c>
      <c r="M4" s="69">
        <f t="shared" si="3"/>
        <v>4641.0193544425965</v>
      </c>
      <c r="N4" s="69">
        <f t="shared" si="3"/>
        <v>5090.9178600838441</v>
      </c>
      <c r="O4" s="69">
        <f t="shared" si="3"/>
        <v>4787.1053434022015</v>
      </c>
      <c r="P4" s="69">
        <f t="shared" si="3"/>
        <v>4383.8408968788171</v>
      </c>
      <c r="Q4" s="69">
        <f t="shared" si="3"/>
        <v>4509.1027564018623</v>
      </c>
      <c r="R4" s="69">
        <f t="shared" ref="R4:V4" si="4">SUM(R5:R14)</f>
        <v>4479.7449750226533</v>
      </c>
      <c r="S4" s="69">
        <f t="shared" si="4"/>
        <v>4727.5886492144327</v>
      </c>
      <c r="T4" s="69">
        <f t="shared" si="4"/>
        <v>4893.0553057636125</v>
      </c>
      <c r="U4" s="69">
        <f t="shared" si="4"/>
        <v>4949.8194225693669</v>
      </c>
      <c r="V4" s="69">
        <f t="shared" si="4"/>
        <v>5392.0236638532306</v>
      </c>
      <c r="W4" s="69">
        <f t="shared" ref="W4" si="5">SUM(W5:W14)</f>
        <v>6336.7155997403997</v>
      </c>
      <c r="DA4" s="88" t="s">
        <v>265</v>
      </c>
    </row>
    <row r="5" spans="1:105" ht="12" customHeight="1" x14ac:dyDescent="0.25">
      <c r="A5" s="28" t="s">
        <v>51</v>
      </c>
      <c r="B5" s="72">
        <v>156.78796779417073</v>
      </c>
      <c r="C5" s="72">
        <v>25.600867506547633</v>
      </c>
      <c r="D5" s="72">
        <v>82.972399481473033</v>
      </c>
      <c r="E5" s="72">
        <v>55.468239060831046</v>
      </c>
      <c r="F5" s="72">
        <v>135.30821708969972</v>
      </c>
      <c r="G5" s="72">
        <v>46.180999975123363</v>
      </c>
      <c r="H5" s="72">
        <v>34.593939790142215</v>
      </c>
      <c r="I5" s="72">
        <v>35.164741433466396</v>
      </c>
      <c r="J5" s="72">
        <v>154.02818355160323</v>
      </c>
      <c r="K5" s="72">
        <v>47.418550761993565</v>
      </c>
      <c r="L5" s="72">
        <v>34.660484599859686</v>
      </c>
      <c r="M5" s="72">
        <v>63.912619795367171</v>
      </c>
      <c r="N5" s="72">
        <v>95.261838726533014</v>
      </c>
      <c r="O5" s="72">
        <v>85.761286368217327</v>
      </c>
      <c r="P5" s="72">
        <v>227.67580457025753</v>
      </c>
      <c r="Q5" s="72">
        <v>258.30105397987859</v>
      </c>
      <c r="R5" s="72">
        <v>183.74235679732962</v>
      </c>
      <c r="S5" s="72">
        <v>111.73962424960236</v>
      </c>
      <c r="T5" s="72">
        <v>109.21259730202694</v>
      </c>
      <c r="U5" s="72">
        <v>131.0852617865734</v>
      </c>
      <c r="V5" s="72">
        <v>145.55886566084726</v>
      </c>
      <c r="W5" s="72">
        <v>149.91437528978005</v>
      </c>
      <c r="DA5" s="89" t="s">
        <v>446</v>
      </c>
    </row>
    <row r="6" spans="1:105" ht="12" customHeight="1" x14ac:dyDescent="0.25">
      <c r="A6" s="28" t="s">
        <v>74</v>
      </c>
      <c r="B6" s="72">
        <v>1.8557627519113806</v>
      </c>
      <c r="C6" s="72">
        <v>1.5464267548960202</v>
      </c>
      <c r="D6" s="72">
        <v>1.495169313312978</v>
      </c>
      <c r="E6" s="72">
        <v>1.6136143297892733</v>
      </c>
      <c r="F6" s="72">
        <v>1.7312722457829988</v>
      </c>
      <c r="G6" s="72">
        <v>1.5260340894834263</v>
      </c>
      <c r="H6" s="72">
        <v>1.5060157360487221</v>
      </c>
      <c r="I6" s="72">
        <v>1.3754635171550202</v>
      </c>
      <c r="J6" s="72">
        <v>1.607424771937116</v>
      </c>
      <c r="K6" s="72">
        <v>1.5653575763439485</v>
      </c>
      <c r="L6" s="72">
        <v>1.583712359210443</v>
      </c>
      <c r="M6" s="72">
        <v>1.5118531389295859</v>
      </c>
      <c r="N6" s="72">
        <v>1.5587483932218211</v>
      </c>
      <c r="O6" s="72">
        <v>1.4569786713541268</v>
      </c>
      <c r="P6" s="72">
        <v>1.3642596940677125</v>
      </c>
      <c r="Q6" s="72">
        <v>1.3529176517842256</v>
      </c>
      <c r="R6" s="72">
        <v>1.3545712336000748</v>
      </c>
      <c r="S6" s="72">
        <v>0.98421399991434011</v>
      </c>
      <c r="T6" s="72">
        <v>0.99947005895172047</v>
      </c>
      <c r="U6" s="72">
        <v>1.0327038358209746</v>
      </c>
      <c r="V6" s="72">
        <v>0.90215187627185955</v>
      </c>
      <c r="W6" s="72">
        <v>0.92651565881900966</v>
      </c>
      <c r="DA6" s="89" t="s">
        <v>447</v>
      </c>
    </row>
    <row r="7" spans="1:105" ht="12" customHeight="1" x14ac:dyDescent="0.25">
      <c r="A7" s="28" t="s">
        <v>205</v>
      </c>
      <c r="B7" s="72">
        <v>630.41909550640628</v>
      </c>
      <c r="C7" s="72">
        <v>441.96224288854182</v>
      </c>
      <c r="D7" s="72">
        <v>205.12364259288248</v>
      </c>
      <c r="E7" s="72">
        <v>315.37501621558738</v>
      </c>
      <c r="F7" s="72">
        <v>956.93338396585443</v>
      </c>
      <c r="G7" s="72">
        <v>673.30388572612208</v>
      </c>
      <c r="H7" s="72">
        <v>644.83914922758834</v>
      </c>
      <c r="I7" s="72">
        <v>777.43920726042541</v>
      </c>
      <c r="J7" s="72">
        <v>499.88432472862308</v>
      </c>
      <c r="K7" s="72">
        <v>105.76870493952197</v>
      </c>
      <c r="L7" s="72">
        <v>71.352935831578804</v>
      </c>
      <c r="M7" s="72">
        <v>111.14142481830733</v>
      </c>
      <c r="N7" s="72">
        <v>104.84698579227722</v>
      </c>
      <c r="O7" s="72">
        <v>64.798219506029554</v>
      </c>
      <c r="P7" s="72">
        <v>97.90815892155149</v>
      </c>
      <c r="Q7" s="72">
        <v>118.96709836727729</v>
      </c>
      <c r="R7" s="72">
        <v>76.089452332341651</v>
      </c>
      <c r="S7" s="72">
        <v>95.642916541697758</v>
      </c>
      <c r="T7" s="72">
        <v>120.40357680478786</v>
      </c>
      <c r="U7" s="72">
        <v>168.06669913406839</v>
      </c>
      <c r="V7" s="72">
        <v>136.46109475586974</v>
      </c>
      <c r="W7" s="72">
        <v>135.42881253486726</v>
      </c>
      <c r="DA7" s="89" t="s">
        <v>448</v>
      </c>
    </row>
    <row r="8" spans="1:105" ht="12" customHeight="1" x14ac:dyDescent="0.25">
      <c r="A8" s="28" t="s">
        <v>192</v>
      </c>
      <c r="B8" s="72">
        <v>4691.5962659239194</v>
      </c>
      <c r="C8" s="72">
        <v>3919.4519534112515</v>
      </c>
      <c r="D8" s="72">
        <v>4508.1310174252958</v>
      </c>
      <c r="E8" s="72">
        <v>4831.5225382777608</v>
      </c>
      <c r="F8" s="72">
        <v>5139.0629900102595</v>
      </c>
      <c r="G8" s="72">
        <v>4172.3200121420396</v>
      </c>
      <c r="H8" s="72">
        <v>4777.7670830290899</v>
      </c>
      <c r="I8" s="72">
        <v>3678.8018032984255</v>
      </c>
      <c r="J8" s="72">
        <v>4280.3302251004252</v>
      </c>
      <c r="K8" s="72">
        <v>4071.8573112416734</v>
      </c>
      <c r="L8" s="72">
        <v>4269.7387622701845</v>
      </c>
      <c r="M8" s="72">
        <v>4464.4534566899929</v>
      </c>
      <c r="N8" s="72">
        <v>4889.2502871718116</v>
      </c>
      <c r="O8" s="72">
        <v>4635.0888588566004</v>
      </c>
      <c r="P8" s="72">
        <v>4056.8926736929402</v>
      </c>
      <c r="Q8" s="72">
        <v>4130.4816864029226</v>
      </c>
      <c r="R8" s="72">
        <v>4218.5585946593819</v>
      </c>
      <c r="S8" s="72">
        <v>4519.2218944232181</v>
      </c>
      <c r="T8" s="72">
        <v>4662.4396615978458</v>
      </c>
      <c r="U8" s="72">
        <v>4649.6347578129044</v>
      </c>
      <c r="V8" s="72">
        <v>5109.1015515602421</v>
      </c>
      <c r="W8" s="72">
        <v>6050.4458962569333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454.51256733255195</v>
      </c>
      <c r="C17" s="69">
        <f t="shared" si="7"/>
        <v>700.87897147686317</v>
      </c>
      <c r="D17" s="69">
        <f t="shared" si="7"/>
        <v>883.57519893461824</v>
      </c>
      <c r="E17" s="69">
        <f t="shared" si="7"/>
        <v>1010.2094129278717</v>
      </c>
      <c r="F17" s="69">
        <f t="shared" si="7"/>
        <v>728.51817849513441</v>
      </c>
      <c r="G17" s="69">
        <f t="shared" si="7"/>
        <v>1049.5438178633242</v>
      </c>
      <c r="H17" s="69">
        <f t="shared" si="7"/>
        <v>1019.6278691732739</v>
      </c>
      <c r="I17" s="69">
        <f t="shared" si="7"/>
        <v>1041.5851297528477</v>
      </c>
      <c r="J17" s="69">
        <f t="shared" si="7"/>
        <v>796.03275667275807</v>
      </c>
      <c r="K17" s="69">
        <f t="shared" si="7"/>
        <v>876.12531377662572</v>
      </c>
      <c r="L17" s="69">
        <f t="shared" si="7"/>
        <v>817.32628303496654</v>
      </c>
      <c r="M17" s="69">
        <f t="shared" si="7"/>
        <v>894.16132731155244</v>
      </c>
      <c r="N17" s="69">
        <f t="shared" si="7"/>
        <v>951.9577036635651</v>
      </c>
      <c r="O17" s="69">
        <f t="shared" si="7"/>
        <v>972.03198488658006</v>
      </c>
      <c r="P17" s="69">
        <f t="shared" si="7"/>
        <v>954.49998529035406</v>
      </c>
      <c r="Q17" s="69">
        <f t="shared" si="7"/>
        <v>1020.9158793153215</v>
      </c>
      <c r="R17" s="69">
        <f t="shared" ref="R17:V17" si="8">SUM(R18:R26)</f>
        <v>1014.0477862085784</v>
      </c>
      <c r="S17" s="69">
        <f t="shared" si="8"/>
        <v>1100.8920655660602</v>
      </c>
      <c r="T17" s="69">
        <f t="shared" si="8"/>
        <v>1094.0513063081742</v>
      </c>
      <c r="U17" s="69">
        <f t="shared" si="8"/>
        <v>1081.8561375759496</v>
      </c>
      <c r="V17" s="69">
        <f t="shared" si="8"/>
        <v>1121.8199921195164</v>
      </c>
      <c r="W17" s="69">
        <f t="shared" ref="W17" si="9">SUM(W18:W26)</f>
        <v>1283.3988819591395</v>
      </c>
      <c r="DA17" s="88" t="s">
        <v>267</v>
      </c>
    </row>
    <row r="18" spans="1:105" ht="12" customHeight="1" x14ac:dyDescent="0.25">
      <c r="A18" s="28" t="s">
        <v>51</v>
      </c>
      <c r="B18" s="72">
        <v>9.9291068627649022</v>
      </c>
      <c r="C18" s="72">
        <v>3.2583645839163635</v>
      </c>
      <c r="D18" s="72">
        <v>11.749752790660514</v>
      </c>
      <c r="E18" s="72">
        <v>8.2048618610821062</v>
      </c>
      <c r="F18" s="72">
        <v>13.689273280538297</v>
      </c>
      <c r="G18" s="72">
        <v>7.2310235349147938</v>
      </c>
      <c r="H18" s="72">
        <v>5.441644333551082</v>
      </c>
      <c r="I18" s="72">
        <v>6.6651427663870946</v>
      </c>
      <c r="J18" s="72">
        <v>21.102933446200506</v>
      </c>
      <c r="K18" s="72">
        <v>7.1970334091341375</v>
      </c>
      <c r="L18" s="72">
        <v>4.8731800985475022</v>
      </c>
      <c r="M18" s="72">
        <v>9.5810547564614819</v>
      </c>
      <c r="N18" s="72">
        <v>14.487704589559971</v>
      </c>
      <c r="O18" s="72">
        <v>14.114941990591975</v>
      </c>
      <c r="P18" s="72">
        <v>40.70866228816228</v>
      </c>
      <c r="Q18" s="72">
        <v>48.069246425418527</v>
      </c>
      <c r="R18" s="72">
        <v>33.763971185401658</v>
      </c>
      <c r="S18" s="72">
        <v>20.96149950743154</v>
      </c>
      <c r="T18" s="72">
        <v>19.681751820389714</v>
      </c>
      <c r="U18" s="72">
        <v>23.37744677462187</v>
      </c>
      <c r="V18" s="72">
        <v>25.555358274161051</v>
      </c>
      <c r="W18" s="72">
        <v>26.12994449388129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128.50609616759277</v>
      </c>
      <c r="C19" s="72">
        <v>154.06885397309267</v>
      </c>
      <c r="D19" s="72">
        <v>170.45982071611729</v>
      </c>
      <c r="E19" s="72">
        <v>208.63827177653658</v>
      </c>
      <c r="F19" s="72">
        <v>136.4677983902703</v>
      </c>
      <c r="G19" s="72">
        <v>303.49342612900779</v>
      </c>
      <c r="H19" s="72">
        <v>159.20043247021241</v>
      </c>
      <c r="I19" s="72">
        <v>242.12961040253364</v>
      </c>
      <c r="J19" s="72">
        <v>116.12607091767406</v>
      </c>
      <c r="K19" s="72">
        <v>168.69350336117714</v>
      </c>
      <c r="L19" s="72">
        <v>128.15692386662349</v>
      </c>
      <c r="M19" s="72">
        <v>125.64010983160844</v>
      </c>
      <c r="N19" s="72">
        <v>106.00920301442142</v>
      </c>
      <c r="O19" s="72">
        <v>112.3598099451965</v>
      </c>
      <c r="P19" s="72">
        <v>114.91087204068195</v>
      </c>
      <c r="Q19" s="72">
        <v>131.36969392484977</v>
      </c>
      <c r="R19" s="72">
        <v>133.26815508159982</v>
      </c>
      <c r="S19" s="72">
        <v>149.58489620078566</v>
      </c>
      <c r="T19" s="72">
        <v>152.42791153320945</v>
      </c>
      <c r="U19" s="72">
        <v>157.26397526062726</v>
      </c>
      <c r="V19" s="72">
        <v>137.56734824102179</v>
      </c>
      <c r="W19" s="72">
        <v>141.17320083973681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316.07736430219427</v>
      </c>
      <c r="C21" s="72">
        <v>543.55175291985415</v>
      </c>
      <c r="D21" s="72">
        <v>701.36562542784043</v>
      </c>
      <c r="E21" s="72">
        <v>793.36627929025292</v>
      </c>
      <c r="F21" s="72">
        <v>578.36110682432582</v>
      </c>
      <c r="G21" s="72">
        <v>738.81936819940165</v>
      </c>
      <c r="H21" s="72">
        <v>854.98579236951048</v>
      </c>
      <c r="I21" s="72">
        <v>792.7903765839269</v>
      </c>
      <c r="J21" s="72">
        <v>658.80375230888353</v>
      </c>
      <c r="K21" s="72">
        <v>700.2347770063144</v>
      </c>
      <c r="L21" s="72">
        <v>684.29617906979558</v>
      </c>
      <c r="M21" s="72">
        <v>758.94016272348256</v>
      </c>
      <c r="N21" s="72">
        <v>831.46079605958369</v>
      </c>
      <c r="O21" s="72">
        <v>845.55723295079156</v>
      </c>
      <c r="P21" s="72">
        <v>798.88045096150984</v>
      </c>
      <c r="Q21" s="72">
        <v>841.47693896505325</v>
      </c>
      <c r="R21" s="72">
        <v>847.01565994157693</v>
      </c>
      <c r="S21" s="72">
        <v>930.34566985784306</v>
      </c>
      <c r="T21" s="72">
        <v>921.94164295457495</v>
      </c>
      <c r="U21" s="72">
        <v>901.21471554070047</v>
      </c>
      <c r="V21" s="72">
        <v>958.69728560433362</v>
      </c>
      <c r="W21" s="72">
        <v>1116.0957366255213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835.0748399615278</v>
      </c>
      <c r="C27" s="69">
        <f t="shared" si="10"/>
        <v>888.62629892876021</v>
      </c>
      <c r="D27" s="69">
        <f t="shared" si="10"/>
        <v>1009.1133634118312</v>
      </c>
      <c r="E27" s="69">
        <f t="shared" si="10"/>
        <v>1186.0652980503814</v>
      </c>
      <c r="F27" s="69">
        <f t="shared" si="10"/>
        <v>779.97963707388772</v>
      </c>
      <c r="G27" s="69">
        <f t="shared" si="10"/>
        <v>1649.2463183939685</v>
      </c>
      <c r="H27" s="69">
        <f t="shared" si="10"/>
        <v>957.98787072543382</v>
      </c>
      <c r="I27" s="69">
        <f t="shared" si="10"/>
        <v>1306.5969645044756</v>
      </c>
      <c r="J27" s="69">
        <f t="shared" si="10"/>
        <v>649.81827928527434</v>
      </c>
      <c r="K27" s="69">
        <f t="shared" si="10"/>
        <v>913.64102800805483</v>
      </c>
      <c r="L27" s="69">
        <f t="shared" si="10"/>
        <v>715.27741783114925</v>
      </c>
      <c r="M27" s="69">
        <f t="shared" si="10"/>
        <v>734.55479792025767</v>
      </c>
      <c r="N27" s="69">
        <f t="shared" si="10"/>
        <v>661.39697769717566</v>
      </c>
      <c r="O27" s="69">
        <f t="shared" si="10"/>
        <v>692.94784010796889</v>
      </c>
      <c r="P27" s="69">
        <f t="shared" si="10"/>
        <v>698.84484439981497</v>
      </c>
      <c r="Q27" s="69">
        <f t="shared" si="10"/>
        <v>810.79157447387115</v>
      </c>
      <c r="R27" s="69">
        <f t="shared" ref="R27:V27" si="11">SUM(R28:R32)</f>
        <v>823.50315011975067</v>
      </c>
      <c r="S27" s="69">
        <f t="shared" si="11"/>
        <v>937.68174317701323</v>
      </c>
      <c r="T27" s="69">
        <f t="shared" si="11"/>
        <v>967.26259989413768</v>
      </c>
      <c r="U27" s="69">
        <f t="shared" si="11"/>
        <v>999.78356453164565</v>
      </c>
      <c r="V27" s="69">
        <f t="shared" si="11"/>
        <v>914.77511682170575</v>
      </c>
      <c r="W27" s="69">
        <f t="shared" ref="W27" si="12">SUM(W28:W32)</f>
        <v>986.27794510153694</v>
      </c>
      <c r="DA27" s="88" t="s">
        <v>268</v>
      </c>
    </row>
    <row r="28" spans="1:105" ht="12" customHeight="1" x14ac:dyDescent="0.25">
      <c r="A28" s="28" t="s">
        <v>51</v>
      </c>
      <c r="B28" s="72">
        <v>5.0463933871460895</v>
      </c>
      <c r="C28" s="72">
        <v>1.0506269478536812</v>
      </c>
      <c r="D28" s="72">
        <v>4.0474710543971266</v>
      </c>
      <c r="E28" s="72">
        <v>2.6887060047184463</v>
      </c>
      <c r="F28" s="72">
        <v>4.8053435845282344</v>
      </c>
      <c r="G28" s="72">
        <v>3.6688366738979923</v>
      </c>
      <c r="H28" s="72">
        <v>2.1915663302914186</v>
      </c>
      <c r="I28" s="72">
        <v>2.5012145465144862</v>
      </c>
      <c r="J28" s="72">
        <v>7.2692689441927865</v>
      </c>
      <c r="K28" s="72">
        <v>2.4568182335651394</v>
      </c>
      <c r="L28" s="72">
        <v>1.736019636963819</v>
      </c>
      <c r="M28" s="72">
        <v>3.3547971442710272</v>
      </c>
      <c r="N28" s="72">
        <v>4.86363781621505</v>
      </c>
      <c r="O28" s="72">
        <v>4.73100525191016</v>
      </c>
      <c r="P28" s="72">
        <v>13.550700069020147</v>
      </c>
      <c r="Q28" s="72">
        <v>15.77282385848356</v>
      </c>
      <c r="R28" s="72">
        <v>9.5659343959080108</v>
      </c>
      <c r="S28" s="72">
        <v>8.2202380987709649</v>
      </c>
      <c r="T28" s="72">
        <v>8.5195183587199939</v>
      </c>
      <c r="U28" s="72">
        <v>10.503821701705121</v>
      </c>
      <c r="V28" s="72">
        <v>10.253112263578396</v>
      </c>
      <c r="W28" s="72">
        <v>10.239028082545351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630.71886680049579</v>
      </c>
      <c r="C29" s="72">
        <v>665.15786831201126</v>
      </c>
      <c r="D29" s="72">
        <v>690.60310521056977</v>
      </c>
      <c r="E29" s="72">
        <v>792.58386961367466</v>
      </c>
      <c r="F29" s="72">
        <v>518.41963032394688</v>
      </c>
      <c r="G29" s="72">
        <v>1152.9236320615094</v>
      </c>
      <c r="H29" s="72">
        <v>604.77731979373948</v>
      </c>
      <c r="I29" s="72">
        <v>919.81217984031241</v>
      </c>
      <c r="J29" s="72">
        <v>441.14461775038836</v>
      </c>
      <c r="K29" s="72">
        <v>640.8399980224782</v>
      </c>
      <c r="L29" s="72">
        <v>486.84792953416547</v>
      </c>
      <c r="M29" s="72">
        <v>477.28695018946115</v>
      </c>
      <c r="N29" s="72">
        <v>402.71223311235605</v>
      </c>
      <c r="O29" s="72">
        <v>426.83718666345061</v>
      </c>
      <c r="P29" s="72">
        <v>436.52826898525092</v>
      </c>
      <c r="Q29" s="72">
        <v>499.05273598336748</v>
      </c>
      <c r="R29" s="72">
        <v>506.26469032480122</v>
      </c>
      <c r="S29" s="72">
        <v>568.25553947930121</v>
      </c>
      <c r="T29" s="72">
        <v>579.05049272783594</v>
      </c>
      <c r="U29" s="72">
        <v>597.42874962354756</v>
      </c>
      <c r="V29" s="72">
        <v>522.60040104270308</v>
      </c>
      <c r="W29" s="72">
        <v>536.30385562144238</v>
      </c>
      <c r="DA29" s="89" t="s">
        <v>467</v>
      </c>
    </row>
    <row r="30" spans="1:105" ht="12" customHeight="1" x14ac:dyDescent="0.25">
      <c r="A30" s="28" t="s">
        <v>192</v>
      </c>
      <c r="B30" s="72">
        <v>199.30957977388599</v>
      </c>
      <c r="C30" s="72">
        <v>222.41780366889532</v>
      </c>
      <c r="D30" s="72">
        <v>314.46278714686429</v>
      </c>
      <c r="E30" s="72">
        <v>390.79272243198818</v>
      </c>
      <c r="F30" s="72">
        <v>256.75466316541252</v>
      </c>
      <c r="G30" s="72">
        <v>492.65384965856123</v>
      </c>
      <c r="H30" s="72">
        <v>351.01898460140291</v>
      </c>
      <c r="I30" s="72">
        <v>384.28357011764888</v>
      </c>
      <c r="J30" s="72">
        <v>201.40439259069322</v>
      </c>
      <c r="K30" s="72">
        <v>270.34421175201146</v>
      </c>
      <c r="L30" s="72">
        <v>226.6934686600199</v>
      </c>
      <c r="M30" s="72">
        <v>253.91305058652554</v>
      </c>
      <c r="N30" s="72">
        <v>253.82110676860461</v>
      </c>
      <c r="O30" s="72">
        <v>261.37964819260804</v>
      </c>
      <c r="P30" s="72">
        <v>248.76587534554395</v>
      </c>
      <c r="Q30" s="72">
        <v>295.96601463202006</v>
      </c>
      <c r="R30" s="72">
        <v>307.67252539904143</v>
      </c>
      <c r="S30" s="72">
        <v>361.20596559894102</v>
      </c>
      <c r="T30" s="72">
        <v>379.69258880758173</v>
      </c>
      <c r="U30" s="72">
        <v>391.85099320639307</v>
      </c>
      <c r="V30" s="72">
        <v>381.92160351542429</v>
      </c>
      <c r="W30" s="72">
        <v>439.7350613975492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12300.330298671637</v>
      </c>
      <c r="C3" s="65">
        <f>IF(RES_hh_fec!C3=0,0,1000*11630*RES_hh_fec!C3/RES_hh_num!C3)</f>
        <v>10576.526926684975</v>
      </c>
      <c r="D3" s="65">
        <f>IF(RES_hh_fec!D3=0,0,1000*11630*RES_hh_fec!D3/RES_hh_num!D3)</f>
        <v>10571.115571126295</v>
      </c>
      <c r="E3" s="65">
        <f>IF(RES_hh_fec!E3=0,0,1000*11630*RES_hh_fec!E3/RES_hh_num!E3)</f>
        <v>11400.27941764776</v>
      </c>
      <c r="F3" s="65">
        <f>IF(RES_hh_fec!F3=0,0,1000*11630*RES_hh_fec!F3/RES_hh_num!F3)</f>
        <v>11664.115073486037</v>
      </c>
      <c r="G3" s="65">
        <f>IF(RES_hh_fec!G3=0,0,1000*11630*RES_hh_fec!G3/RES_hh_num!G3)</f>
        <v>11390.882340532815</v>
      </c>
      <c r="H3" s="65">
        <f>IF(RES_hh_fec!H3=0,0,1000*11630*RES_hh_fec!H3/RES_hh_num!H3)</f>
        <v>11041.265673751521</v>
      </c>
      <c r="I3" s="65">
        <f>IF(RES_hh_fec!I3=0,0,1000*11630*RES_hh_fec!I3/RES_hh_num!I3)</f>
        <v>10541.309188889991</v>
      </c>
      <c r="J3" s="65">
        <f>IF(RES_hh_fec!J3=0,0,1000*11630*RES_hh_fec!J3/RES_hh_num!J3)</f>
        <v>11371.496344437293</v>
      </c>
      <c r="K3" s="65">
        <f>IF(RES_hh_fec!K3=0,0,1000*11630*RES_hh_fec!K3/RES_hh_num!K3)</f>
        <v>11130.309083072065</v>
      </c>
      <c r="L3" s="65">
        <f>IF(RES_hh_fec!L3=0,0,1000*11630*RES_hh_fec!L3/RES_hh_num!L3)</f>
        <v>11232.545123894959</v>
      </c>
      <c r="M3" s="65">
        <f>IF(RES_hh_fec!M3=0,0,1000*11630*RES_hh_fec!M3/RES_hh_num!M3)</f>
        <v>10811.777906000978</v>
      </c>
      <c r="N3" s="65">
        <f>IF(RES_hh_fec!N3=0,0,1000*11630*RES_hh_fec!N3/RES_hh_num!N3)</f>
        <v>11106.977820337444</v>
      </c>
      <c r="O3" s="65">
        <f>IF(RES_hh_fec!O3=0,0,1000*11630*RES_hh_fec!O3/RES_hh_num!O3)</f>
        <v>10511.263925836052</v>
      </c>
      <c r="P3" s="65">
        <f>IF(RES_hh_fec!P3=0,0,1000*11630*RES_hh_fec!P3/RES_hh_num!P3)</f>
        <v>9997.8192089193053</v>
      </c>
      <c r="Q3" s="65">
        <f>IF(RES_hh_fec!Q3=0,0,1000*11630*RES_hh_fec!Q3/RES_hh_num!Q3)</f>
        <v>9952.2313142625026</v>
      </c>
      <c r="R3" s="65">
        <f>IF(RES_hh_fec!R3=0,0,1000*11630*RES_hh_fec!R3/RES_hh_num!R3)</f>
        <v>9990.5087420826767</v>
      </c>
      <c r="S3" s="65">
        <f>IF(RES_hh_fec!S3=0,0,1000*11630*RES_hh_fec!S3/RES_hh_num!S3)</f>
        <v>10461.199312145394</v>
      </c>
      <c r="T3" s="65">
        <f>IF(RES_hh_fec!T3=0,0,1000*11630*RES_hh_fec!T3/RES_hh_num!T3)</f>
        <v>10486.010797266676</v>
      </c>
      <c r="U3" s="65">
        <f>IF(RES_hh_fec!U3=0,0,1000*11630*RES_hh_fec!U3/RES_hh_num!U3)</f>
        <v>10457.962100727993</v>
      </c>
      <c r="V3" s="65">
        <f>IF(RES_hh_fec!V3=0,0,1000*11630*RES_hh_fec!V3/RES_hh_num!V3)</f>
        <v>10708.745325376442</v>
      </c>
      <c r="W3" s="65">
        <f>IF(RES_hh_fec!W3=0,0,1000*11630*RES_hh_fec!W3/RES_hh_num!W3)</f>
        <v>11733.085199382534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11021.802289918685</v>
      </c>
      <c r="C4" s="69">
        <f>IF(RES_hh_fec!C4=0,0,1000*11630*RES_hh_fec!C4/RES_hh_num!C4)</f>
        <v>8791.9372946320182</v>
      </c>
      <c r="D4" s="69">
        <f>IF(RES_hh_fec!D4=0,0,1000*11630*RES_hh_fec!D4/RES_hh_num!D4)</f>
        <v>8586.2488503641944</v>
      </c>
      <c r="E4" s="69">
        <f>IF(RES_hh_fec!E4=0,0,1000*11630*RES_hh_fec!E4/RES_hh_num!E4)</f>
        <v>9136.4716008323849</v>
      </c>
      <c r="F4" s="69">
        <f>IF(RES_hh_fec!F4=0,0,1000*11630*RES_hh_fec!F4/RES_hh_num!F4)</f>
        <v>10035.836750483968</v>
      </c>
      <c r="G4" s="69">
        <f>IF(RES_hh_fec!G4=0,0,1000*11630*RES_hh_fec!G4/RES_hh_num!G4)</f>
        <v>8782.8541818556387</v>
      </c>
      <c r="H4" s="69">
        <f>IF(RES_hh_fec!H4=0,0,1000*11630*RES_hh_fec!H4/RES_hh_num!H4)</f>
        <v>8832.0403323097926</v>
      </c>
      <c r="I4" s="69">
        <f>IF(RES_hh_fec!I4=0,0,1000*11630*RES_hh_fec!I4/RES_hh_num!I4)</f>
        <v>7986.1067818551319</v>
      </c>
      <c r="J4" s="69">
        <f>IF(RES_hh_fec!J4=0,0,1000*11630*RES_hh_fec!J4/RES_hh_num!J4)</f>
        <v>9492.6575923296077</v>
      </c>
      <c r="K4" s="69">
        <f>IF(RES_hh_fec!K4=0,0,1000*11630*RES_hh_fec!K4/RES_hh_num!K4)</f>
        <v>9005.2577852279883</v>
      </c>
      <c r="L4" s="69">
        <f>IF(RES_hh_fec!L4=0,0,1000*11630*RES_hh_fec!L4/RES_hh_num!L4)</f>
        <v>9275.912335848896</v>
      </c>
      <c r="M4" s="69">
        <f>IF(RES_hh_fec!M4=0,0,1000*11630*RES_hh_fec!M4/RES_hh_num!M4)</f>
        <v>8840.748508929928</v>
      </c>
      <c r="N4" s="69">
        <f>IF(RES_hh_fec!N4=0,0,1000*11630*RES_hh_fec!N4/RES_hh_num!N4)</f>
        <v>9104.8870132739685</v>
      </c>
      <c r="O4" s="69">
        <f>IF(RES_hh_fec!O4=0,0,1000*11630*RES_hh_fec!O4/RES_hh_num!O4)</f>
        <v>8515.7667696168537</v>
      </c>
      <c r="P4" s="69">
        <f>IF(RES_hh_fec!P4=0,0,1000*11630*RES_hh_fec!P4/RES_hh_num!P4)</f>
        <v>7986.2890242967587</v>
      </c>
      <c r="Q4" s="69">
        <f>IF(RES_hh_fec!Q4=0,0,1000*11630*RES_hh_fec!Q4/RES_hh_num!Q4)</f>
        <v>7830.9137130038689</v>
      </c>
      <c r="R4" s="69">
        <f>IF(RES_hh_fec!R4=0,0,1000*11630*RES_hh_fec!R4/RES_hh_num!R4)</f>
        <v>7871.5520477961281</v>
      </c>
      <c r="S4" s="69">
        <f>IF(RES_hh_fec!S4=0,0,1000*11630*RES_hh_fec!S4/RES_hh_num!S4)</f>
        <v>8164.9580504312389</v>
      </c>
      <c r="T4" s="69">
        <f>IF(RES_hh_fec!T4=0,0,1000*11630*RES_hh_fec!T4/RES_hh_num!T4)</f>
        <v>8221.6024131296017</v>
      </c>
      <c r="U4" s="69">
        <f>IF(RES_hh_fec!U4=0,0,1000*11630*RES_hh_fec!U4/RES_hh_num!U4)</f>
        <v>8205.5768521501668</v>
      </c>
      <c r="V4" s="69">
        <f>IF(RES_hh_fec!V4=0,0,1000*11630*RES_hh_fec!V4/RES_hh_num!V4)</f>
        <v>8494.2356755699002</v>
      </c>
      <c r="W4" s="69">
        <f>IF(RES_hh_fec!W4=0,0,1000*11630*RES_hh_fec!W4/RES_hh_num!W4)</f>
        <v>9336.951995341753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14341.784697527701</v>
      </c>
      <c r="C5" s="72">
        <f>IF(RES_hh_fec!C5=0,0,1000*11630*RES_hh_fec!C5/RES_hh_num!C5)</f>
        <v>3252.2891159293213</v>
      </c>
      <c r="D5" s="72">
        <f>IF(RES_hh_fec!D5=0,0,1000*11630*RES_hh_fec!D5/RES_hh_num!D5)</f>
        <v>9433.3079156369204</v>
      </c>
      <c r="E5" s="72">
        <f>IF(RES_hh_fec!E5=0,0,1000*11630*RES_hh_fec!E5/RES_hh_num!E5)</f>
        <v>6736.4716682437511</v>
      </c>
      <c r="F5" s="72">
        <f>IF(RES_hh_fec!F5=0,0,1000*11630*RES_hh_fec!F5/RES_hh_num!F5)</f>
        <v>14261.283567393943</v>
      </c>
      <c r="G5" s="72">
        <f>IF(RES_hh_fec!G5=0,0,1000*11630*RES_hh_fec!G5/RES_hh_num!G5)</f>
        <v>6637.972949697265</v>
      </c>
      <c r="H5" s="72">
        <f>IF(RES_hh_fec!H5=0,0,1000*11630*RES_hh_fec!H5/RES_hh_num!H5)</f>
        <v>4996.8855879170633</v>
      </c>
      <c r="I5" s="72">
        <f>IF(RES_hh_fec!I5=0,0,1000*11630*RES_hh_fec!I5/RES_hh_num!I5)</f>
        <v>4759.9922912192987</v>
      </c>
      <c r="J5" s="72">
        <f>IF(RES_hh_fec!J5=0,0,1000*11630*RES_hh_fec!J5/RES_hh_num!J5)</f>
        <v>16247.045121795454</v>
      </c>
      <c r="K5" s="72">
        <f>IF(RES_hh_fec!K5=0,0,1000*11630*RES_hh_fec!K5/RES_hh_num!K5)</f>
        <v>6077.8286480639645</v>
      </c>
      <c r="L5" s="72">
        <f>IF(RES_hh_fec!L5=0,0,1000*11630*RES_hh_fec!L5/RES_hh_num!L5)</f>
        <v>4889.9020764774768</v>
      </c>
      <c r="M5" s="72">
        <f>IF(RES_hh_fec!M5=0,0,1000*11630*RES_hh_fec!M5/RES_hh_num!M5)</f>
        <v>8730.3886336798623</v>
      </c>
      <c r="N5" s="72">
        <f>IF(RES_hh_fec!N5=0,0,1000*11630*RES_hh_fec!N5/RES_hh_num!N5)</f>
        <v>8362.9729620111139</v>
      </c>
      <c r="O5" s="72">
        <f>IF(RES_hh_fec!O5=0,0,1000*11630*RES_hh_fec!O5/RES_hh_num!O5)</f>
        <v>5123.6491932281324</v>
      </c>
      <c r="P5" s="72">
        <f>IF(RES_hh_fec!P5=0,0,1000*11630*RES_hh_fec!P5/RES_hh_num!P5)</f>
        <v>9359.3203273768777</v>
      </c>
      <c r="Q5" s="72">
        <f>IF(RES_hh_fec!Q5=0,0,1000*11630*RES_hh_fec!Q5/RES_hh_num!Q5)</f>
        <v>9646.3321471139316</v>
      </c>
      <c r="R5" s="72">
        <f>IF(RES_hh_fec!R5=0,0,1000*11630*RES_hh_fec!R5/RES_hh_num!R5)</f>
        <v>7854.2125957906774</v>
      </c>
      <c r="S5" s="72">
        <f>IF(RES_hh_fec!S5=0,0,1000*11630*RES_hh_fec!S5/RES_hh_num!S5)</f>
        <v>6167.2556536514639</v>
      </c>
      <c r="T5" s="72">
        <f>IF(RES_hh_fec!T5=0,0,1000*11630*RES_hh_fec!T5/RES_hh_num!T5)</f>
        <v>7154.3502655520761</v>
      </c>
      <c r="U5" s="72">
        <f>IF(RES_hh_fec!U5=0,0,1000*11630*RES_hh_fec!U5/RES_hh_num!U5)</f>
        <v>8670.3980635708831</v>
      </c>
      <c r="V5" s="72">
        <f>IF(RES_hh_fec!V5=0,0,1000*11630*RES_hh_fec!V5/RES_hh_num!V5)</f>
        <v>9038.941247407889</v>
      </c>
      <c r="W5" s="72">
        <f>IF(RES_hh_fec!W5=0,0,1000*11630*RES_hh_fec!W5/RES_hh_num!W5)</f>
        <v>9502.618632032556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11330.663155124766</v>
      </c>
      <c r="C6" s="72">
        <f>IF(RES_hh_fec!C6=0,0,1000*11630*RES_hh_fec!C6/RES_hh_num!C6)</f>
        <v>9351.1735138520016</v>
      </c>
      <c r="D6" s="72">
        <f>IF(RES_hh_fec!D6=0,0,1000*11630*RES_hh_fec!D6/RES_hh_num!D6)</f>
        <v>8882.6041233011656</v>
      </c>
      <c r="E6" s="72">
        <f>IF(RES_hh_fec!E6=0,0,1000*11630*RES_hh_fec!E6/RES_hh_num!E6)</f>
        <v>9420.9898548311285</v>
      </c>
      <c r="F6" s="72">
        <f>IF(RES_hh_fec!F6=0,0,1000*11630*RES_hh_fec!F6/RES_hh_num!F6)</f>
        <v>10041.341350428644</v>
      </c>
      <c r="G6" s="72">
        <f>IF(RES_hh_fec!G6=0,0,1000*11630*RES_hh_fec!G6/RES_hh_num!G6)</f>
        <v>8827.7031054276449</v>
      </c>
      <c r="H6" s="72">
        <f>IF(RES_hh_fec!H6=0,0,1000*11630*RES_hh_fec!H6/RES_hh_num!H6)</f>
        <v>8746.3820559144788</v>
      </c>
      <c r="I6" s="72">
        <f>IF(RES_hh_fec!I6=0,0,1000*11630*RES_hh_fec!I6/RES_hh_num!I6)</f>
        <v>7977.6584673245461</v>
      </c>
      <c r="J6" s="72">
        <f>IF(RES_hh_fec!J6=0,0,1000*11630*RES_hh_fec!J6/RES_hh_num!J6)</f>
        <v>9335.3282073862574</v>
      </c>
      <c r="K6" s="72">
        <f>IF(RES_hh_fec!K6=0,0,1000*11630*RES_hh_fec!K6/RES_hh_num!K6)</f>
        <v>9067.0937731343329</v>
      </c>
      <c r="L6" s="72">
        <f>IF(RES_hh_fec!L6=0,0,1000*11630*RES_hh_fec!L6/RES_hh_num!L6)</f>
        <v>9209.7653758932174</v>
      </c>
      <c r="M6" s="72">
        <f>IF(RES_hh_fec!M6=0,0,1000*11630*RES_hh_fec!M6/RES_hh_num!M6)</f>
        <v>8791.8823209101374</v>
      </c>
      <c r="N6" s="72">
        <f>IF(RES_hh_fec!N6=0,0,1000*11630*RES_hh_fec!N6/RES_hh_num!N6)</f>
        <v>9052.6338137278253</v>
      </c>
      <c r="O6" s="72">
        <f>IF(RES_hh_fec!O6=0,0,1000*11630*RES_hh_fec!O6/RES_hh_num!O6)</f>
        <v>8439.3255817492791</v>
      </c>
      <c r="P6" s="72">
        <f>IF(RES_hh_fec!P6=0,0,1000*11630*RES_hh_fec!P6/RES_hh_num!P6)</f>
        <v>7891.8810666988784</v>
      </c>
      <c r="Q6" s="72">
        <f>IF(RES_hh_fec!Q6=0,0,1000*11630*RES_hh_fec!Q6/RES_hh_num!Q6)</f>
        <v>8059.2581062975723</v>
      </c>
      <c r="R6" s="72">
        <f>IF(RES_hh_fec!R6=0,0,1000*11630*RES_hh_fec!R6/RES_hh_num!R6)</f>
        <v>8642.1320450890435</v>
      </c>
      <c r="S6" s="72">
        <f>IF(RES_hh_fec!S6=0,0,1000*11630*RES_hh_fec!S6/RES_hh_num!S6)</f>
        <v>7257.4382146863027</v>
      </c>
      <c r="T6" s="72">
        <f>IF(RES_hh_fec!T6=0,0,1000*11630*RES_hh_fec!T6/RES_hh_num!T6)</f>
        <v>8102.8555898303266</v>
      </c>
      <c r="U6" s="72">
        <f>IF(RES_hh_fec!U6=0,0,1000*11630*RES_hh_fec!U6/RES_hh_num!U6)</f>
        <v>8984.4896618372659</v>
      </c>
      <c r="V6" s="72">
        <f>IF(RES_hh_fec!V6=0,0,1000*11630*RES_hh_fec!V6/RES_hh_num!V6)</f>
        <v>8485.9788224108343</v>
      </c>
      <c r="W6" s="72">
        <f>IF(RES_hh_fec!W6=0,0,1000*11630*RES_hh_fec!W6/RES_hh_num!W6)</f>
        <v>9376.3032873584416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14819.622133472898</v>
      </c>
      <c r="C7" s="72">
        <f>IF(RES_hh_fec!C7=0,0,1000*11630*RES_hh_fec!C7/RES_hh_num!C7)</f>
        <v>12695.008214489337</v>
      </c>
      <c r="D7" s="72">
        <f>IF(RES_hh_fec!D7=0,0,1000*11630*RES_hh_fec!D7/RES_hh_num!D7)</f>
        <v>6143.0999380214153</v>
      </c>
      <c r="E7" s="72">
        <f>IF(RES_hh_fec!E7=0,0,1000*11630*RES_hh_fec!E7/RES_hh_num!E7)</f>
        <v>7516.7997518026505</v>
      </c>
      <c r="F7" s="72">
        <f>IF(RES_hh_fec!F7=0,0,1000*11630*RES_hh_fec!F7/RES_hh_num!F7)</f>
        <v>16795.61618745789</v>
      </c>
      <c r="G7" s="72">
        <f>IF(RES_hh_fec!G7=0,0,1000*11630*RES_hh_fec!G7/RES_hh_num!G7)</f>
        <v>10102.822574391055</v>
      </c>
      <c r="H7" s="72">
        <f>IF(RES_hh_fec!H7=0,0,1000*11630*RES_hh_fec!H7/RES_hh_num!H7)</f>
        <v>9772.6591925779339</v>
      </c>
      <c r="I7" s="72">
        <f>IF(RES_hh_fec!I7=0,0,1000*11630*RES_hh_fec!I7/RES_hh_num!I7)</f>
        <v>12592.564249367064</v>
      </c>
      <c r="J7" s="72">
        <f>IF(RES_hh_fec!J7=0,0,1000*11630*RES_hh_fec!J7/RES_hh_num!J7)</f>
        <v>11755.132659610505</v>
      </c>
      <c r="K7" s="72">
        <f>IF(RES_hh_fec!K7=0,0,1000*11630*RES_hh_fec!K7/RES_hh_num!K7)</f>
        <v>4672.0131442949805</v>
      </c>
      <c r="L7" s="72">
        <f>IF(RES_hh_fec!L7=0,0,1000*11630*RES_hh_fec!L7/RES_hh_num!L7)</f>
        <v>6118.485646460108</v>
      </c>
      <c r="M7" s="72">
        <f>IF(RES_hh_fec!M7=0,0,1000*11630*RES_hh_fec!M7/RES_hh_num!M7)</f>
        <v>13021.905183189083</v>
      </c>
      <c r="N7" s="72">
        <f>IF(RES_hh_fec!N7=0,0,1000*11630*RES_hh_fec!N7/RES_hh_num!N7)</f>
        <v>12668.439057666563</v>
      </c>
      <c r="O7" s="72">
        <f>IF(RES_hh_fec!O7=0,0,1000*11630*RES_hh_fec!O7/RES_hh_num!O7)</f>
        <v>7871.8097491987983</v>
      </c>
      <c r="P7" s="72">
        <f>IF(RES_hh_fec!P7=0,0,1000*11630*RES_hh_fec!P7/RES_hh_num!P7)</f>
        <v>10138.67502247015</v>
      </c>
      <c r="Q7" s="72">
        <f>IF(RES_hh_fec!Q7=0,0,1000*11630*RES_hh_fec!Q7/RES_hh_num!Q7)</f>
        <v>11254.532725707311</v>
      </c>
      <c r="R7" s="72">
        <f>IF(RES_hh_fec!R7=0,0,1000*11630*RES_hh_fec!R7/RES_hh_num!R7)</f>
        <v>7821.7389397169154</v>
      </c>
      <c r="S7" s="72">
        <f>IF(RES_hh_fec!S7=0,0,1000*11630*RES_hh_fec!S7/RES_hh_num!S7)</f>
        <v>8972.2859660168542</v>
      </c>
      <c r="T7" s="72">
        <f>IF(RES_hh_fec!T7=0,0,1000*11630*RES_hh_fec!T7/RES_hh_num!T7)</f>
        <v>9606.7946421831766</v>
      </c>
      <c r="U7" s="72">
        <f>IF(RES_hh_fec!U7=0,0,1000*11630*RES_hh_fec!U7/RES_hh_num!U7)</f>
        <v>11087.85917319333</v>
      </c>
      <c r="V7" s="72">
        <f>IF(RES_hh_fec!V7=0,0,1000*11630*RES_hh_fec!V7/RES_hh_num!V7)</f>
        <v>8817.2456723954801</v>
      </c>
      <c r="W7" s="72">
        <f>IF(RES_hh_fec!W7=0,0,1000*11630*RES_hh_fec!W7/RES_hh_num!W7)</f>
        <v>9788.1938448056408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12394.153196062825</v>
      </c>
      <c r="C8" s="72">
        <f>IF(RES_hh_fec!C8=0,0,1000*11630*RES_hh_fec!C8/RES_hh_num!C8)</f>
        <v>9666.5028657152725</v>
      </c>
      <c r="D8" s="72">
        <f>IF(RES_hh_fec!D8=0,0,1000*11630*RES_hh_fec!D8/RES_hh_num!D8)</f>
        <v>10010.503165504135</v>
      </c>
      <c r="E8" s="72">
        <f>IF(RES_hh_fec!E8=0,0,1000*11630*RES_hh_fec!E8/RES_hh_num!E8)</f>
        <v>10260.011265581586</v>
      </c>
      <c r="F8" s="72">
        <f>IF(RES_hh_fec!F8=0,0,1000*11630*RES_hh_fec!F8/RES_hh_num!F8)</f>
        <v>10691.079274516313</v>
      </c>
      <c r="G8" s="72">
        <f>IF(RES_hh_fec!G8=0,0,1000*11630*RES_hh_fec!G8/RES_hh_num!G8)</f>
        <v>8831.862926848662</v>
      </c>
      <c r="H8" s="72">
        <f>IF(RES_hh_fec!H8=0,0,1000*11630*RES_hh_fec!H8/RES_hh_num!H8)</f>
        <v>10065.693517336005</v>
      </c>
      <c r="I8" s="72">
        <f>IF(RES_hh_fec!I8=0,0,1000*11630*RES_hh_fec!I8/RES_hh_num!I8)</f>
        <v>8141.9722498747369</v>
      </c>
      <c r="J8" s="72">
        <f>IF(RES_hh_fec!J8=0,0,1000*11630*RES_hh_fec!J8/RES_hh_num!J8)</f>
        <v>9696.9303710224813</v>
      </c>
      <c r="K8" s="72">
        <f>IF(RES_hh_fec!K8=0,0,1000*11630*RES_hh_fec!K8/RES_hh_num!K8)</f>
        <v>9264.5215217924724</v>
      </c>
      <c r="L8" s="72">
        <f>IF(RES_hh_fec!L8=0,0,1000*11630*RES_hh_fec!L8/RES_hh_num!L8)</f>
        <v>9343.2388067386837</v>
      </c>
      <c r="M8" s="72">
        <f>IF(RES_hh_fec!M8=0,0,1000*11630*RES_hh_fec!M8/RES_hh_num!M8)</f>
        <v>9168.7749153879522</v>
      </c>
      <c r="N8" s="72">
        <f>IF(RES_hh_fec!N8=0,0,1000*11630*RES_hh_fec!N8/RES_hh_num!N8)</f>
        <v>9557.0317757567445</v>
      </c>
      <c r="O8" s="72">
        <f>IF(RES_hh_fec!O8=0,0,1000*11630*RES_hh_fec!O8/RES_hh_num!O8)</f>
        <v>8858.5916163815145</v>
      </c>
      <c r="P8" s="72">
        <f>IF(RES_hh_fec!P8=0,0,1000*11630*RES_hh_fec!P8/RES_hh_num!P8)</f>
        <v>7783.6547942501338</v>
      </c>
      <c r="Q8" s="72">
        <f>IF(RES_hh_fec!Q8=0,0,1000*11630*RES_hh_fec!Q8/RES_hh_num!Q8)</f>
        <v>7812.4740866583588</v>
      </c>
      <c r="R8" s="72">
        <f>IF(RES_hh_fec!R8=0,0,1000*11630*RES_hh_fec!R8/RES_hh_num!R8)</f>
        <v>7804.7074253479414</v>
      </c>
      <c r="S8" s="72">
        <f>IF(RES_hh_fec!S8=0,0,1000*11630*RES_hh_fec!S8/RES_hh_num!S8)</f>
        <v>8109.7753978494866</v>
      </c>
      <c r="T8" s="72">
        <f>IF(RES_hh_fec!T8=0,0,1000*11630*RES_hh_fec!T8/RES_hh_num!T8)</f>
        <v>8138.1621663145816</v>
      </c>
      <c r="U8" s="72">
        <f>IF(RES_hh_fec!U8=0,0,1000*11630*RES_hh_fec!U8/RES_hh_num!U8)</f>
        <v>7876.8800106130739</v>
      </c>
      <c r="V8" s="72">
        <f>IF(RES_hh_fec!V8=0,0,1000*11630*RES_hh_fec!V8/RES_hh_num!V8)</f>
        <v>8312.489789105266</v>
      </c>
      <c r="W8" s="72">
        <f>IF(RES_hh_fec!W8=0,0,1000*11630*RES_hh_fec!W8/RES_hh_num!W8)</f>
        <v>9415.9710001467756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14995.109070123239</v>
      </c>
      <c r="C9" s="72">
        <f>IF(RES_hh_fec!C9=0,0,1000*11630*RES_hh_fec!C9/RES_hh_num!C9)</f>
        <v>10767.649409404072</v>
      </c>
      <c r="D9" s="72">
        <f>IF(RES_hh_fec!D9=0,0,1000*11630*RES_hh_fec!D9/RES_hh_num!D9)</f>
        <v>9955.7041262175171</v>
      </c>
      <c r="E9" s="72">
        <f>IF(RES_hh_fec!E9=0,0,1000*11630*RES_hh_fec!E9/RES_hh_num!E9)</f>
        <v>10800.465544063101</v>
      </c>
      <c r="F9" s="72">
        <f>IF(RES_hh_fec!F9=0,0,1000*11630*RES_hh_fec!F9/RES_hh_num!F9)</f>
        <v>11651.823198006106</v>
      </c>
      <c r="G9" s="72">
        <f>IF(RES_hh_fec!G9=0,0,1000*11630*RES_hh_fec!G9/RES_hh_num!G9)</f>
        <v>10284.870136815711</v>
      </c>
      <c r="H9" s="72">
        <f>IF(RES_hh_fec!H9=0,0,1000*11630*RES_hh_fec!H9/RES_hh_num!H9)</f>
        <v>9114.8227971381039</v>
      </c>
      <c r="I9" s="72">
        <f>IF(RES_hh_fec!I9=0,0,1000*11630*RES_hh_fec!I9/RES_hh_num!I9)</f>
        <v>8493.8764003980396</v>
      </c>
      <c r="J9" s="72">
        <f>IF(RES_hh_fec!J9=0,0,1000*11630*RES_hh_fec!J9/RES_hh_num!J9)</f>
        <v>10445.652203538741</v>
      </c>
      <c r="K9" s="72">
        <f>IF(RES_hh_fec!K9=0,0,1000*11630*RES_hh_fec!K9/RES_hh_num!K9)</f>
        <v>9812.6763968800697</v>
      </c>
      <c r="L9" s="72">
        <f>IF(RES_hh_fec!L9=0,0,1000*11630*RES_hh_fec!L9/RES_hh_num!L9)</f>
        <v>10132.632695159176</v>
      </c>
      <c r="M9" s="72">
        <f>IF(RES_hh_fec!M9=0,0,1000*11630*RES_hh_fec!M9/RES_hh_num!M9)</f>
        <v>9151.9997195686283</v>
      </c>
      <c r="N9" s="72">
        <f>IF(RES_hh_fec!N9=0,0,1000*11630*RES_hh_fec!N9/RES_hh_num!N9)</f>
        <v>9609.3045007774708</v>
      </c>
      <c r="O9" s="72">
        <f>IF(RES_hh_fec!O9=0,0,1000*11630*RES_hh_fec!O9/RES_hh_num!O9)</f>
        <v>8931.9595381651307</v>
      </c>
      <c r="P9" s="72">
        <f>IF(RES_hh_fec!P9=0,0,1000*11630*RES_hh_fec!P9/RES_hh_num!P9)</f>
        <v>8684.1304801815822</v>
      </c>
      <c r="Q9" s="72">
        <f>IF(RES_hh_fec!Q9=0,0,1000*11630*RES_hh_fec!Q9/RES_hh_num!Q9)</f>
        <v>8272.8972726079119</v>
      </c>
      <c r="R9" s="72">
        <f>IF(RES_hh_fec!R9=0,0,1000*11630*RES_hh_fec!R9/RES_hh_num!R9)</f>
        <v>8386.0297368916035</v>
      </c>
      <c r="S9" s="72">
        <f>IF(RES_hh_fec!S9=0,0,1000*11630*RES_hh_fec!S9/RES_hh_num!S9)</f>
        <v>8710.3776849041751</v>
      </c>
      <c r="T9" s="72">
        <f>IF(RES_hh_fec!T9=0,0,1000*11630*RES_hh_fec!T9/RES_hh_num!T9)</f>
        <v>8670.4762894336727</v>
      </c>
      <c r="U9" s="72">
        <f>IF(RES_hh_fec!U9=0,0,1000*11630*RES_hh_fec!U9/RES_hh_num!U9)</f>
        <v>8851.5341269219971</v>
      </c>
      <c r="V9" s="72">
        <f>IF(RES_hh_fec!V9=0,0,1000*11630*RES_hh_fec!V9/RES_hh_num!V9)</f>
        <v>8963.3377836139116</v>
      </c>
      <c r="W9" s="72">
        <f>IF(RES_hh_fec!W9=0,0,1000*11630*RES_hh_fec!W9/RES_hh_num!W9)</f>
        <v>9649.0493249886858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8012.2732532310047</v>
      </c>
      <c r="C10" s="72">
        <f>IF(RES_hh_fec!C10=0,0,1000*11630*RES_hh_fec!C10/RES_hh_num!C10)</f>
        <v>4557.6029045494915</v>
      </c>
      <c r="D10" s="72">
        <f>IF(RES_hh_fec!D10=0,0,1000*11630*RES_hh_fec!D10/RES_hh_num!D10)</f>
        <v>8825.0523039203126</v>
      </c>
      <c r="E10" s="72">
        <f>IF(RES_hh_fec!E10=0,0,1000*11630*RES_hh_fec!E10/RES_hh_num!E10)</f>
        <v>7618.0010035519417</v>
      </c>
      <c r="F10" s="72">
        <f>IF(RES_hh_fec!F10=0,0,1000*11630*RES_hh_fec!F10/RES_hh_num!F10)</f>
        <v>7166.3222781141076</v>
      </c>
      <c r="G10" s="72">
        <f>IF(RES_hh_fec!G10=0,0,1000*11630*RES_hh_fec!G10/RES_hh_num!G10)</f>
        <v>6280.9157131232287</v>
      </c>
      <c r="H10" s="72">
        <f>IF(RES_hh_fec!H10=0,0,1000*11630*RES_hh_fec!H10/RES_hh_num!H10)</f>
        <v>6548.9589623218899</v>
      </c>
      <c r="I10" s="72">
        <f>IF(RES_hh_fec!I10=0,0,1000*11630*RES_hh_fec!I10/RES_hh_num!I10)</f>
        <v>6126.3762859450408</v>
      </c>
      <c r="J10" s="72">
        <f>IF(RES_hh_fec!J10=0,0,1000*11630*RES_hh_fec!J10/RES_hh_num!J10)</f>
        <v>6534.8686116030967</v>
      </c>
      <c r="K10" s="72">
        <f>IF(RES_hh_fec!K10=0,0,1000*11630*RES_hh_fec!K10/RES_hh_num!K10)</f>
        <v>7007.191219935391</v>
      </c>
      <c r="L10" s="72">
        <f>IF(RES_hh_fec!L10=0,0,1000*11630*RES_hh_fec!L10/RES_hh_num!L10)</f>
        <v>8665.5672596831282</v>
      </c>
      <c r="M10" s="72">
        <f>IF(RES_hh_fec!M10=0,0,1000*11630*RES_hh_fec!M10/RES_hh_num!M10)</f>
        <v>7076.6414995797641</v>
      </c>
      <c r="N10" s="72">
        <f>IF(RES_hh_fec!N10=0,0,1000*11630*RES_hh_fec!N10/RES_hh_num!N10)</f>
        <v>7709.1107410255063</v>
      </c>
      <c r="O10" s="72">
        <f>IF(RES_hh_fec!O10=0,0,1000*11630*RES_hh_fec!O10/RES_hh_num!O10)</f>
        <v>8264.2212249735476</v>
      </c>
      <c r="P10" s="72">
        <f>IF(RES_hh_fec!P10=0,0,1000*11630*RES_hh_fec!P10/RES_hh_num!P10)</f>
        <v>4722.2183564061052</v>
      </c>
      <c r="Q10" s="72">
        <f>IF(RES_hh_fec!Q10=0,0,1000*11630*RES_hh_fec!Q10/RES_hh_num!Q10)</f>
        <v>6062.0967756671253</v>
      </c>
      <c r="R10" s="72">
        <f>IF(RES_hh_fec!R10=0,0,1000*11630*RES_hh_fec!R10/RES_hh_num!R10)</f>
        <v>6594.8636535229462</v>
      </c>
      <c r="S10" s="72">
        <f>IF(RES_hh_fec!S10=0,0,1000*11630*RES_hh_fec!S10/RES_hh_num!S10)</f>
        <v>6829.0283124748321</v>
      </c>
      <c r="T10" s="72">
        <f>IF(RES_hh_fec!T10=0,0,1000*11630*RES_hh_fec!T10/RES_hh_num!T10)</f>
        <v>7977.4118174631303</v>
      </c>
      <c r="U10" s="72">
        <f>IF(RES_hh_fec!U10=0,0,1000*11630*RES_hh_fec!U10/RES_hh_num!U10)</f>
        <v>9291.2960255037779</v>
      </c>
      <c r="V10" s="72">
        <f>IF(RES_hh_fec!V10=0,0,1000*11630*RES_hh_fec!V10/RES_hh_num!V10)</f>
        <v>326.92112985215982</v>
      </c>
      <c r="W10" s="72">
        <f>IF(RES_hh_fec!W10=0,0,1000*11630*RES_hh_fec!W10/RES_hh_num!W10)</f>
        <v>12549.889160671737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8035.8189640889677</v>
      </c>
      <c r="C11" s="72">
        <f>IF(RES_hh_fec!C11=0,0,1000*11630*RES_hh_fec!C11/RES_hh_num!C11)</f>
        <v>7236.1086556093178</v>
      </c>
      <c r="D11" s="72">
        <f>IF(RES_hh_fec!D11=0,0,1000*11630*RES_hh_fec!D11/RES_hh_num!D11)</f>
        <v>6807.1459227766045</v>
      </c>
      <c r="E11" s="72">
        <f>IF(RES_hh_fec!E11=0,0,1000*11630*RES_hh_fec!E11/RES_hh_num!E11)</f>
        <v>6995.15000135635</v>
      </c>
      <c r="F11" s="72">
        <f>IF(RES_hh_fec!F11=0,0,1000*11630*RES_hh_fec!F11/RES_hh_num!F11)</f>
        <v>7044.9427004506715</v>
      </c>
      <c r="G11" s="72">
        <f>IF(RES_hh_fec!G11=0,0,1000*11630*RES_hh_fec!G11/RES_hh_num!G11)</f>
        <v>6728.8630568831686</v>
      </c>
      <c r="H11" s="72">
        <f>IF(RES_hh_fec!H11=0,0,1000*11630*RES_hh_fec!H11/RES_hh_num!H11)</f>
        <v>6908.6178510221216</v>
      </c>
      <c r="I11" s="72">
        <f>IF(RES_hh_fec!I11=0,0,1000*11630*RES_hh_fec!I11/RES_hh_num!I11)</f>
        <v>6447.9340201111308</v>
      </c>
      <c r="J11" s="72">
        <f>IF(RES_hh_fec!J11=0,0,1000*11630*RES_hh_fec!J11/RES_hh_num!J11)</f>
        <v>7093.1140354176996</v>
      </c>
      <c r="K11" s="72">
        <f>IF(RES_hh_fec!K11=0,0,1000*11630*RES_hh_fec!K11/RES_hh_num!K11)</f>
        <v>7191.2444730544694</v>
      </c>
      <c r="L11" s="72">
        <f>IF(RES_hh_fec!L11=0,0,1000*11630*RES_hh_fec!L11/RES_hh_num!L11)</f>
        <v>7363.939739596336</v>
      </c>
      <c r="M11" s="72">
        <f>IF(RES_hh_fec!M11=0,0,1000*11630*RES_hh_fec!M11/RES_hh_num!M11)</f>
        <v>7496.5468447136691</v>
      </c>
      <c r="N11" s="72">
        <f>IF(RES_hh_fec!N11=0,0,1000*11630*RES_hh_fec!N11/RES_hh_num!N11)</f>
        <v>6965.2402504065376</v>
      </c>
      <c r="O11" s="72">
        <f>IF(RES_hh_fec!O11=0,0,1000*11630*RES_hh_fec!O11/RES_hh_num!O11)</f>
        <v>6833.0920494570137</v>
      </c>
      <c r="P11" s="72">
        <f>IF(RES_hh_fec!P11=0,0,1000*11630*RES_hh_fec!P11/RES_hh_num!P11)</f>
        <v>6265.2303420046319</v>
      </c>
      <c r="Q11" s="72">
        <f>IF(RES_hh_fec!Q11=0,0,1000*11630*RES_hh_fec!Q11/RES_hh_num!Q11)</f>
        <v>6361.9038866260171</v>
      </c>
      <c r="R11" s="72">
        <f>IF(RES_hh_fec!R11=0,0,1000*11630*RES_hh_fec!R11/RES_hh_num!R11)</f>
        <v>6541.1470973673622</v>
      </c>
      <c r="S11" s="72">
        <f>IF(RES_hh_fec!S11=0,0,1000*11630*RES_hh_fec!S11/RES_hh_num!S11)</f>
        <v>6782.597887543513</v>
      </c>
      <c r="T11" s="72">
        <f>IF(RES_hh_fec!T11=0,0,1000*11630*RES_hh_fec!T11/RES_hh_num!T11)</f>
        <v>7003.1673925485929</v>
      </c>
      <c r="U11" s="72">
        <f>IF(RES_hh_fec!U11=0,0,1000*11630*RES_hh_fec!U11/RES_hh_num!U11)</f>
        <v>6821.5647680007869</v>
      </c>
      <c r="V11" s="72">
        <f>IF(RES_hh_fec!V11=0,0,1000*11630*RES_hh_fec!V11/RES_hh_num!V11)</f>
        <v>7423.1668170019693</v>
      </c>
      <c r="W11" s="72">
        <f>IF(RES_hh_fec!W11=0,0,1000*11630*RES_hh_fec!W11/RES_hh_num!W11)</f>
        <v>7922.5642936872655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0</v>
      </c>
      <c r="V12" s="72">
        <f>IF(RES_hh_fec!V12=0,0,1000*11630*RES_hh_fec!V12/RES_hh_num!V12)</f>
        <v>0</v>
      </c>
      <c r="W12" s="72">
        <f>IF(RES_hh_fec!W12=0,0,1000*11630*RES_hh_fec!W12/RES_hh_num!W12)</f>
        <v>0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10716.14867933642</v>
      </c>
      <c r="C13" s="74">
        <f>IF(RES_hh_fec!C13=0,0,1000*11630*RES_hh_fec!C13/RES_hh_num!C13)</f>
        <v>5852.8095342809611</v>
      </c>
      <c r="D13" s="74">
        <f>IF(RES_hh_fec!D13=0,0,1000*11630*RES_hh_fec!D13/RES_hh_num!D13)</f>
        <v>7674.4346481299208</v>
      </c>
      <c r="E13" s="74">
        <f>IF(RES_hh_fec!E13=0,0,1000*11630*RES_hh_fec!E13/RES_hh_num!E13)</f>
        <v>7911.9057813009013</v>
      </c>
      <c r="F13" s="74">
        <f>IF(RES_hh_fec!F13=0,0,1000*11630*RES_hh_fec!F13/RES_hh_num!F13)</f>
        <v>6817.9922922487749</v>
      </c>
      <c r="G13" s="74">
        <f>IF(RES_hh_fec!G13=0,0,1000*11630*RES_hh_fec!G13/RES_hh_num!G13)</f>
        <v>7907.0664567260164</v>
      </c>
      <c r="H13" s="74">
        <f>IF(RES_hh_fec!H13=0,0,1000*11630*RES_hh_fec!H13/RES_hh_num!H13)</f>
        <v>5640.2782578922388</v>
      </c>
      <c r="I13" s="74">
        <f>IF(RES_hh_fec!I13=0,0,1000*11630*RES_hh_fec!I13/RES_hh_num!I13)</f>
        <v>6393.382630250394</v>
      </c>
      <c r="J13" s="74">
        <f>IF(RES_hh_fec!J13=0,0,1000*11630*RES_hh_fec!J13/RES_hh_num!J13)</f>
        <v>6824.7375391596561</v>
      </c>
      <c r="K13" s="74">
        <f>IF(RES_hh_fec!K13=0,0,1000*11630*RES_hh_fec!K13/RES_hh_num!K13)</f>
        <v>8464.0749804010866</v>
      </c>
      <c r="L13" s="74">
        <f>IF(RES_hh_fec!L13=0,0,1000*11630*RES_hh_fec!L13/RES_hh_num!L13)</f>
        <v>8032.4606969276547</v>
      </c>
      <c r="M13" s="74">
        <f>IF(RES_hh_fec!M13=0,0,1000*11630*RES_hh_fec!M13/RES_hh_num!M13)</f>
        <v>7939.4523310616223</v>
      </c>
      <c r="N13" s="74">
        <f>IF(RES_hh_fec!N13=0,0,1000*11630*RES_hh_fec!N13/RES_hh_num!N13)</f>
        <v>7198.7479426477066</v>
      </c>
      <c r="O13" s="74">
        <f>IF(RES_hh_fec!O13=0,0,1000*11630*RES_hh_fec!O13/RES_hh_num!O13)</f>
        <v>7787.1119818798197</v>
      </c>
      <c r="P13" s="74">
        <f>IF(RES_hh_fec!P13=0,0,1000*11630*RES_hh_fec!P13/RES_hh_num!P13)</f>
        <v>7153.1309261090191</v>
      </c>
      <c r="Q13" s="74">
        <f>IF(RES_hh_fec!Q13=0,0,1000*11630*RES_hh_fec!Q13/RES_hh_num!Q13)</f>
        <v>7183.6392616633111</v>
      </c>
      <c r="R13" s="74">
        <f>IF(RES_hh_fec!R13=0,0,1000*11630*RES_hh_fec!R13/RES_hh_num!R13)</f>
        <v>5587.3313657806721</v>
      </c>
      <c r="S13" s="74">
        <f>IF(RES_hh_fec!S13=0,0,1000*11630*RES_hh_fec!S13/RES_hh_num!S13)</f>
        <v>5563.8892265041895</v>
      </c>
      <c r="T13" s="74">
        <f>IF(RES_hh_fec!T13=0,0,1000*11630*RES_hh_fec!T13/RES_hh_num!T13)</f>
        <v>7278.0914165692511</v>
      </c>
      <c r="U13" s="74">
        <f>IF(RES_hh_fec!U13=0,0,1000*11630*RES_hh_fec!U13/RES_hh_num!U13)</f>
        <v>7390.1097867055187</v>
      </c>
      <c r="V13" s="74">
        <f>IF(RES_hh_fec!V13=0,0,1000*11630*RES_hh_fec!V13/RES_hh_num!V13)</f>
        <v>7415.5352642544367</v>
      </c>
      <c r="W13" s="74">
        <f>IF(RES_hh_fec!W13=0,0,1000*11630*RES_hh_fec!W13/RES_hh_num!W13)</f>
        <v>8211.9331211690442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11.422480464561676</v>
      </c>
      <c r="C14" s="76">
        <f>IF(RES_hh_fec!C14=0,0,1000*11630*RES_hh_fec!C14/RES_hh_num!C14)</f>
        <v>9.3117091730804873</v>
      </c>
      <c r="D14" s="76">
        <f>IF(RES_hh_fec!D14=0,0,1000*11630*RES_hh_fec!D14/RES_hh_num!D14)</f>
        <v>9.5129205145734872</v>
      </c>
      <c r="E14" s="76">
        <f>IF(RES_hh_fec!E14=0,0,1000*11630*RES_hh_fec!E14/RES_hh_num!E14)</f>
        <v>10.220686780573889</v>
      </c>
      <c r="F14" s="76">
        <f>IF(RES_hh_fec!F14=0,0,1000*11630*RES_hh_fec!F14/RES_hh_num!F14)</f>
        <v>12.640612654304775</v>
      </c>
      <c r="G14" s="76">
        <f>IF(RES_hh_fec!G14=0,0,1000*11630*RES_hh_fec!G14/RES_hh_num!G14)</f>
        <v>10.151762887814336</v>
      </c>
      <c r="H14" s="76">
        <f>IF(RES_hh_fec!H14=0,0,1000*11630*RES_hh_fec!H14/RES_hh_num!H14)</f>
        <v>10.185112447464226</v>
      </c>
      <c r="I14" s="76">
        <f>IF(RES_hh_fec!I14=0,0,1000*11630*RES_hh_fec!I14/RES_hh_num!I14)</f>
        <v>8.0313174417277065</v>
      </c>
      <c r="J14" s="76">
        <f>IF(RES_hh_fec!J14=0,0,1000*11630*RES_hh_fec!J14/RES_hh_num!J14)</f>
        <v>11.079486409496429</v>
      </c>
      <c r="K14" s="76">
        <f>IF(RES_hh_fec!K14=0,0,1000*11630*RES_hh_fec!K14/RES_hh_num!K14)</f>
        <v>10.52763258659831</v>
      </c>
      <c r="L14" s="76">
        <f>IF(RES_hh_fec!L14=0,0,1000*11630*RES_hh_fec!L14/RES_hh_num!L14)</f>
        <v>10.18638279065782</v>
      </c>
      <c r="M14" s="76">
        <f>IF(RES_hh_fec!M14=0,0,1000*11630*RES_hh_fec!M14/RES_hh_num!M14)</f>
        <v>10.877131249233404</v>
      </c>
      <c r="N14" s="76">
        <f>IF(RES_hh_fec!N14=0,0,1000*11630*RES_hh_fec!N14/RES_hh_num!N14)</f>
        <v>9.9484195688469015</v>
      </c>
      <c r="O14" s="76">
        <f>IF(RES_hh_fec!O14=0,0,1000*11630*RES_hh_fec!O14/RES_hh_num!O14)</f>
        <v>11.246908446837589</v>
      </c>
      <c r="P14" s="76">
        <f>IF(RES_hh_fec!P14=0,0,1000*11630*RES_hh_fec!P14/RES_hh_num!P14)</f>
        <v>10.629790484016075</v>
      </c>
      <c r="Q14" s="76">
        <f>IF(RES_hh_fec!Q14=0,0,1000*11630*RES_hh_fec!Q14/RES_hh_num!Q14)</f>
        <v>9.4456503076519329</v>
      </c>
      <c r="R14" s="76">
        <f>IF(RES_hh_fec!R14=0,0,1000*11630*RES_hh_fec!R14/RES_hh_num!R14)</f>
        <v>9.6114913922035949</v>
      </c>
      <c r="S14" s="76">
        <f>IF(RES_hh_fec!S14=0,0,1000*11630*RES_hh_fec!S14/RES_hh_num!S14)</f>
        <v>10.40716176373145</v>
      </c>
      <c r="T14" s="76">
        <f>IF(RES_hh_fec!T14=0,0,1000*11630*RES_hh_fec!T14/RES_hh_num!T14)</f>
        <v>10.648313201851725</v>
      </c>
      <c r="U14" s="76">
        <f>IF(RES_hh_fec!U14=0,0,1000*11630*RES_hh_fec!U14/RES_hh_num!U14)</f>
        <v>10.838493994575456</v>
      </c>
      <c r="V14" s="76">
        <f>IF(RES_hh_fec!V14=0,0,1000*11630*RES_hh_fec!V14/RES_hh_num!V14)</f>
        <v>11.491212890424812</v>
      </c>
      <c r="W14" s="76">
        <f>IF(RES_hh_fec!W14=0,0,1000*11630*RES_hh_fec!W14/RES_hh_num!W14)</f>
        <v>13.07990745823631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6.480794133644924</v>
      </c>
      <c r="C15" s="69">
        <f t="shared" si="0"/>
        <v>8.0823257411124452</v>
      </c>
      <c r="D15" s="69">
        <f t="shared" si="0"/>
        <v>9.8797362867139</v>
      </c>
      <c r="E15" s="69">
        <f t="shared" si="0"/>
        <v>12.756428883141698</v>
      </c>
      <c r="F15" s="69">
        <f t="shared" si="0"/>
        <v>9.4212779401942797</v>
      </c>
      <c r="G15" s="69">
        <f t="shared" si="0"/>
        <v>10.792821245014288</v>
      </c>
      <c r="H15" s="69">
        <f t="shared" si="0"/>
        <v>14.381408815448056</v>
      </c>
      <c r="I15" s="69">
        <f t="shared" si="0"/>
        <v>30.787192001046478</v>
      </c>
      <c r="J15" s="69">
        <f t="shared" si="0"/>
        <v>18.932208789978858</v>
      </c>
      <c r="K15" s="69">
        <f t="shared" si="0"/>
        <v>16.9876721598065</v>
      </c>
      <c r="L15" s="69">
        <f t="shared" si="0"/>
        <v>27.900697482797927</v>
      </c>
      <c r="M15" s="69">
        <f t="shared" si="0"/>
        <v>19.364967809698815</v>
      </c>
      <c r="N15" s="69">
        <f t="shared" si="0"/>
        <v>45.034132453519433</v>
      </c>
      <c r="O15" s="69">
        <f t="shared" si="0"/>
        <v>22.378706591101988</v>
      </c>
      <c r="P15" s="69">
        <f t="shared" si="0"/>
        <v>19.61551745691866</v>
      </c>
      <c r="Q15" s="69">
        <f t="shared" si="0"/>
        <v>36.319631174910917</v>
      </c>
      <c r="R15" s="69">
        <f t="shared" si="0"/>
        <v>36.229853430950854</v>
      </c>
      <c r="S15" s="69">
        <f t="shared" si="0"/>
        <v>37.87095512776537</v>
      </c>
      <c r="T15" s="69">
        <f t="shared" si="0"/>
        <v>38.312047396129614</v>
      </c>
      <c r="U15" s="69">
        <f t="shared" si="0"/>
        <v>38.996359631160857</v>
      </c>
      <c r="V15" s="69">
        <f t="shared" si="0"/>
        <v>40.622005712557886</v>
      </c>
      <c r="W15" s="69">
        <f t="shared" si="0"/>
        <v>42.159214341531801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6.480794133644924</v>
      </c>
      <c r="C16" s="72">
        <f>IF(RES_hh_fec!C16=0,0,1000*11630*RES_hh_fec!C16/RES_hh_num!C$3)</f>
        <v>8.0823257411124452</v>
      </c>
      <c r="D16" s="72">
        <f>IF(RES_hh_fec!D16=0,0,1000*11630*RES_hh_fec!D16/RES_hh_num!D$3)</f>
        <v>9.8797362867139</v>
      </c>
      <c r="E16" s="72">
        <f>IF(RES_hh_fec!E16=0,0,1000*11630*RES_hh_fec!E16/RES_hh_num!E$3)</f>
        <v>12.756428883141698</v>
      </c>
      <c r="F16" s="72">
        <f>IF(RES_hh_fec!F16=0,0,1000*11630*RES_hh_fec!F16/RES_hh_num!F$3)</f>
        <v>9.4212779401942797</v>
      </c>
      <c r="G16" s="72">
        <f>IF(RES_hh_fec!G16=0,0,1000*11630*RES_hh_fec!G16/RES_hh_num!G$3)</f>
        <v>10.792821245014288</v>
      </c>
      <c r="H16" s="72">
        <f>IF(RES_hh_fec!H16=0,0,1000*11630*RES_hh_fec!H16/RES_hh_num!H$3)</f>
        <v>14.381408815448056</v>
      </c>
      <c r="I16" s="72">
        <f>IF(RES_hh_fec!I16=0,0,1000*11630*RES_hh_fec!I16/RES_hh_num!I$3)</f>
        <v>30.787192001046478</v>
      </c>
      <c r="J16" s="72">
        <f>IF(RES_hh_fec!J16=0,0,1000*11630*RES_hh_fec!J16/RES_hh_num!J$3)</f>
        <v>18.932208789978858</v>
      </c>
      <c r="K16" s="72">
        <f>IF(RES_hh_fec!K16=0,0,1000*11630*RES_hh_fec!K16/RES_hh_num!K$3)</f>
        <v>16.9876721598065</v>
      </c>
      <c r="L16" s="72">
        <f>IF(RES_hh_fec!L16=0,0,1000*11630*RES_hh_fec!L16/RES_hh_num!L$3)</f>
        <v>27.900697482797927</v>
      </c>
      <c r="M16" s="72">
        <f>IF(RES_hh_fec!M16=0,0,1000*11630*RES_hh_fec!M16/RES_hh_num!M$3)</f>
        <v>19.364967809698815</v>
      </c>
      <c r="N16" s="72">
        <f>IF(RES_hh_fec!N16=0,0,1000*11630*RES_hh_fec!N16/RES_hh_num!N$3)</f>
        <v>45.034132453519433</v>
      </c>
      <c r="O16" s="72">
        <f>IF(RES_hh_fec!O16=0,0,1000*11630*RES_hh_fec!O16/RES_hh_num!O$3)</f>
        <v>22.378706591101988</v>
      </c>
      <c r="P16" s="72">
        <f>IF(RES_hh_fec!P16=0,0,1000*11630*RES_hh_fec!P16/RES_hh_num!P$3)</f>
        <v>19.61551745691866</v>
      </c>
      <c r="Q16" s="72">
        <f>IF(RES_hh_fec!Q16=0,0,1000*11630*RES_hh_fec!Q16/RES_hh_num!Q$3)</f>
        <v>36.319631174910917</v>
      </c>
      <c r="R16" s="72">
        <f>IF(RES_hh_fec!R16=0,0,1000*11630*RES_hh_fec!R16/RES_hh_num!R$3)</f>
        <v>36.229853430950854</v>
      </c>
      <c r="S16" s="72">
        <f>IF(RES_hh_fec!S16=0,0,1000*11630*RES_hh_fec!S16/RES_hh_num!S$3)</f>
        <v>37.87095512776537</v>
      </c>
      <c r="T16" s="72">
        <f>IF(RES_hh_fec!T16=0,0,1000*11630*RES_hh_fec!T16/RES_hh_num!T$3)</f>
        <v>38.312047396129614</v>
      </c>
      <c r="U16" s="72">
        <f>IF(RES_hh_fec!U16=0,0,1000*11630*RES_hh_fec!U16/RES_hh_num!U$3)</f>
        <v>38.996359631160857</v>
      </c>
      <c r="V16" s="72">
        <f>IF(RES_hh_fec!V16=0,0,1000*11630*RES_hh_fec!V16/RES_hh_num!V$3)</f>
        <v>40.622005712557886</v>
      </c>
      <c r="W16" s="72">
        <f>IF(RES_hh_fec!W16=0,0,1000*11630*RES_hh_fec!W16/RES_hh_num!W$3)</f>
        <v>42.159214341531801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718.98173087779503</v>
      </c>
      <c r="C17" s="69">
        <f>IF(RES_hh_fec!C17=0,0,1000*11630*RES_hh_fec!C17/RES_hh_num!C17)</f>
        <v>1191.0483519623529</v>
      </c>
      <c r="D17" s="69">
        <f>IF(RES_hh_fec!D17=0,0,1000*11630*RES_hh_fec!D17/RES_hh_num!D17)</f>
        <v>1299.5902734488673</v>
      </c>
      <c r="E17" s="69">
        <f>IF(RES_hh_fec!E17=0,0,1000*11630*RES_hh_fec!E17/RES_hh_num!E17)</f>
        <v>1449.0627996627231</v>
      </c>
      <c r="F17" s="69">
        <f>IF(RES_hh_fec!F17=0,0,1000*11630*RES_hh_fec!F17/RES_hh_num!F17)</f>
        <v>1088.2249002146689</v>
      </c>
      <c r="G17" s="69">
        <f>IF(RES_hh_fec!G17=0,0,1000*11630*RES_hh_fec!G17/RES_hh_num!G17)</f>
        <v>1493.4502430734851</v>
      </c>
      <c r="H17" s="69">
        <f>IF(RES_hh_fec!H17=0,0,1000*11630*RES_hh_fec!H17/RES_hh_num!H17)</f>
        <v>1513.5234029474141</v>
      </c>
      <c r="I17" s="69">
        <f>IF(RES_hh_fec!I17=0,0,1000*11630*RES_hh_fec!I17/RES_hh_num!I17)</f>
        <v>1640.6167299829224</v>
      </c>
      <c r="J17" s="69">
        <f>IF(RES_hh_fec!J17=0,0,1000*11630*RES_hh_fec!J17/RES_hh_num!J17)</f>
        <v>1389.5525645619207</v>
      </c>
      <c r="K17" s="69">
        <f>IF(RES_hh_fec!K17=0,0,1000*11630*RES_hh_fec!K17/RES_hh_num!K17)</f>
        <v>1475.389083069266</v>
      </c>
      <c r="L17" s="69">
        <f>IF(RES_hh_fec!L17=0,0,1000*11630*RES_hh_fec!L17/RES_hh_num!L17)</f>
        <v>1412.9793021873268</v>
      </c>
      <c r="M17" s="69">
        <f>IF(RES_hh_fec!M17=0,0,1000*11630*RES_hh_fec!M17/RES_hh_num!M17)</f>
        <v>1429.3641559401008</v>
      </c>
      <c r="N17" s="69">
        <f>IF(RES_hh_fec!N17=0,0,1000*11630*RES_hh_fec!N17/RES_hh_num!N17)</f>
        <v>1474.170853630053</v>
      </c>
      <c r="O17" s="69">
        <f>IF(RES_hh_fec!O17=0,0,1000*11630*RES_hh_fec!O17/RES_hh_num!O17)</f>
        <v>1481.4656494918561</v>
      </c>
      <c r="P17" s="69">
        <f>IF(RES_hh_fec!P17=0,0,1000*11630*RES_hh_fec!P17/RES_hh_num!P17)</f>
        <v>1493.9860378115266</v>
      </c>
      <c r="Q17" s="69">
        <f>IF(RES_hh_fec!Q17=0,0,1000*11630*RES_hh_fec!Q17/RES_hh_num!Q17)</f>
        <v>1517.9151834202426</v>
      </c>
      <c r="R17" s="69">
        <f>IF(RES_hh_fec!R17=0,0,1000*11630*RES_hh_fec!R17/RES_hh_num!R17)</f>
        <v>1506.0606119151435</v>
      </c>
      <c r="S17" s="69">
        <f>IF(RES_hh_fec!S17=0,0,1000*11630*RES_hh_fec!S17/RES_hh_num!S17)</f>
        <v>1607.986378449117</v>
      </c>
      <c r="T17" s="69">
        <f>IF(RES_hh_fec!T17=0,0,1000*11630*RES_hh_fec!T17/RES_hh_num!T17)</f>
        <v>1560.2836642872414</v>
      </c>
      <c r="U17" s="69">
        <f>IF(RES_hh_fec!U17=0,0,1000*11630*RES_hh_fec!U17/RES_hh_num!U17)</f>
        <v>1526.717182069631</v>
      </c>
      <c r="V17" s="69">
        <f>IF(RES_hh_fec!V17=0,0,1000*11630*RES_hh_fec!V17/RES_hh_num!V17)</f>
        <v>1541.3891284869712</v>
      </c>
      <c r="W17" s="69">
        <f>IF(RES_hh_fec!W17=0,0,1000*11630*RES_hh_fec!W17/RES_hh_num!W17)</f>
        <v>1676.5090097653861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923.56875376517064</v>
      </c>
      <c r="C18" s="72">
        <f>IF(RES_hh_fec!C18=0,0,1000*11630*RES_hh_fec!C18/RES_hh_num!C18)</f>
        <v>421.51353393847285</v>
      </c>
      <c r="D18" s="72">
        <f>IF(RES_hh_fec!D18=0,0,1000*11630*RES_hh_fec!D18/RES_hh_num!D18)</f>
        <v>1361.7055829819708</v>
      </c>
      <c r="E18" s="72">
        <f>IF(RES_hh_fec!E18=0,0,1000*11630*RES_hh_fec!E18/RES_hh_num!E18)</f>
        <v>1016.2309540141262</v>
      </c>
      <c r="F18" s="72">
        <f>IF(RES_hh_fec!F18=0,0,1000*11630*RES_hh_fec!F18/RES_hh_num!F18)</f>
        <v>1471.3747976828877</v>
      </c>
      <c r="G18" s="72">
        <f>IF(RES_hh_fec!G18=0,0,1000*11630*RES_hh_fec!G18/RES_hh_num!G18)</f>
        <v>1059.9247456126129</v>
      </c>
      <c r="H18" s="72">
        <f>IF(RES_hh_fec!H18=0,0,1000*11630*RES_hh_fec!H18/RES_hh_num!H18)</f>
        <v>801.58886065359593</v>
      </c>
      <c r="I18" s="72">
        <f>IF(RES_hh_fec!I18=0,0,1000*11630*RES_hh_fec!I18/RES_hh_num!I18)</f>
        <v>920.0283905489373</v>
      </c>
      <c r="J18" s="72">
        <f>IF(RES_hh_fec!J18=0,0,1000*11630*RES_hh_fec!J18/RES_hh_num!J18)</f>
        <v>2270.1926907286165</v>
      </c>
      <c r="K18" s="72">
        <f>IF(RES_hh_fec!K18=0,0,1000*11630*RES_hh_fec!K18/RES_hh_num!K18)</f>
        <v>940.78253727035599</v>
      </c>
      <c r="L18" s="72">
        <f>IF(RES_hh_fec!L18=0,0,1000*11630*RES_hh_fec!L18/RES_hh_num!L18)</f>
        <v>701.15862942177614</v>
      </c>
      <c r="M18" s="72">
        <f>IF(RES_hh_fec!M18=0,0,1000*11630*RES_hh_fec!M18/RES_hh_num!M18)</f>
        <v>1334.7267956957435</v>
      </c>
      <c r="N18" s="72">
        <f>IF(RES_hh_fec!N18=0,0,1000*11630*RES_hh_fec!N18/RES_hh_num!N18)</f>
        <v>1297.0186107642223</v>
      </c>
      <c r="O18" s="72">
        <f>IF(RES_hh_fec!O18=0,0,1000*11630*RES_hh_fec!O18/RES_hh_num!O18)</f>
        <v>859.93376111492125</v>
      </c>
      <c r="P18" s="72">
        <f>IF(RES_hh_fec!P18=0,0,1000*11630*RES_hh_fec!P18/RES_hh_num!P18)</f>
        <v>1706.5296565527224</v>
      </c>
      <c r="Q18" s="72">
        <f>IF(RES_hh_fec!Q18=0,0,1000*11630*RES_hh_fec!Q18/RES_hh_num!Q18)</f>
        <v>1830.6366600656158</v>
      </c>
      <c r="R18" s="72">
        <f>IF(RES_hh_fec!R18=0,0,1000*11630*RES_hh_fec!R18/RES_hh_num!R18)</f>
        <v>1471.8207296624705</v>
      </c>
      <c r="S18" s="72">
        <f>IF(RES_hh_fec!S18=0,0,1000*11630*RES_hh_fec!S18/RES_hh_num!S18)</f>
        <v>1179.7867116778914</v>
      </c>
      <c r="T18" s="72">
        <f>IF(RES_hh_fec!T18=0,0,1000*11630*RES_hh_fec!T18/RES_hh_num!T18)</f>
        <v>1314.772584995538</v>
      </c>
      <c r="U18" s="72">
        <f>IF(RES_hh_fec!U18=0,0,1000*11630*RES_hh_fec!U18/RES_hh_num!U18)</f>
        <v>1576.6876065287854</v>
      </c>
      <c r="V18" s="72">
        <f>IF(RES_hh_fec!V18=0,0,1000*11630*RES_hh_fec!V18/RES_hh_num!V18)</f>
        <v>1618.0420999240566</v>
      </c>
      <c r="W18" s="72">
        <f>IF(RES_hh_fec!W18=0,0,1000*11630*RES_hh_fec!W18/RES_hh_num!W18)</f>
        <v>1688.9656261342723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888.17970922152927</v>
      </c>
      <c r="C19" s="72">
        <f>IF(RES_hh_fec!C19=0,0,1000*11630*RES_hh_fec!C19/RES_hh_num!C19)</f>
        <v>1310.4403384423508</v>
      </c>
      <c r="D19" s="72">
        <f>IF(RES_hh_fec!D19=0,0,1000*11630*RES_hh_fec!D19/RES_hh_num!D19)</f>
        <v>1457.7124948966602</v>
      </c>
      <c r="E19" s="72">
        <f>IF(RES_hh_fec!E19=0,0,1000*11630*RES_hh_fec!E19/RES_hh_num!E19)</f>
        <v>1741.8771552672076</v>
      </c>
      <c r="F19" s="72">
        <f>IF(RES_hh_fec!F19=0,0,1000*11630*RES_hh_fec!F19/RES_hh_num!F19)</f>
        <v>1198.4326042791131</v>
      </c>
      <c r="G19" s="72">
        <f>IF(RES_hh_fec!G19=0,0,1000*11630*RES_hh_fec!G19/RES_hh_num!G19)</f>
        <v>2195.5389414129581</v>
      </c>
      <c r="H19" s="72">
        <f>IF(RES_hh_fec!H19=0,0,1000*11630*RES_hh_fec!H19/RES_hh_num!H19)</f>
        <v>1282.6801804389111</v>
      </c>
      <c r="I19" s="72">
        <f>IF(RES_hh_fec!I19=0,0,1000*11630*RES_hh_fec!I19/RES_hh_num!I19)</f>
        <v>2029.6651909153245</v>
      </c>
      <c r="J19" s="72">
        <f>IF(RES_hh_fec!J19=0,0,1000*11630*RES_hh_fec!J19/RES_hh_num!J19)</f>
        <v>1195.1155150704394</v>
      </c>
      <c r="K19" s="72">
        <f>IF(RES_hh_fec!K19=0,0,1000*11630*RES_hh_fec!K19/RES_hh_num!K19)</f>
        <v>1771.3517926224804</v>
      </c>
      <c r="L19" s="72">
        <f>IF(RES_hh_fec!L19=0,0,1000*11630*RES_hh_fec!L19/RES_hh_num!L19)</f>
        <v>1526.1168357206666</v>
      </c>
      <c r="M19" s="72">
        <f>IF(RES_hh_fec!M19=0,0,1000*11630*RES_hh_fec!M19/RES_hh_num!M19)</f>
        <v>1587.2888974141595</v>
      </c>
      <c r="N19" s="72">
        <f>IF(RES_hh_fec!N19=0,0,1000*11630*RES_hh_fec!N19/RES_hh_num!N19)</f>
        <v>1463.6648158528253</v>
      </c>
      <c r="O19" s="72">
        <f>IF(RES_hh_fec!O19=0,0,1000*11630*RES_hh_fec!O19/RES_hh_num!O19)</f>
        <v>1525.3835581842468</v>
      </c>
      <c r="P19" s="72">
        <f>IF(RES_hh_fec!P19=0,0,1000*11630*RES_hh_fec!P19/RES_hh_num!P19)</f>
        <v>1481.0635685900138</v>
      </c>
      <c r="Q19" s="72">
        <f>IF(RES_hh_fec!Q19=0,0,1000*11630*RES_hh_fec!Q19/RES_hh_num!Q19)</f>
        <v>1536.6374299554532</v>
      </c>
      <c r="R19" s="72">
        <f>IF(RES_hh_fec!R19=0,0,1000*11630*RES_hh_fec!R19/RES_hh_num!R19)</f>
        <v>1443.1360214282297</v>
      </c>
      <c r="S19" s="72">
        <f>IF(RES_hh_fec!S19=0,0,1000*11630*RES_hh_fec!S19/RES_hh_num!S19)</f>
        <v>1498.747423822226</v>
      </c>
      <c r="T19" s="72">
        <f>IF(RES_hh_fec!T19=0,0,1000*11630*RES_hh_fec!T19/RES_hh_num!T19)</f>
        <v>1453.8623618772658</v>
      </c>
      <c r="U19" s="72">
        <f>IF(RES_hh_fec!U19=0,0,1000*11630*RES_hh_fec!U19/RES_hh_num!U19)</f>
        <v>1461.2894514017444</v>
      </c>
      <c r="V19" s="72">
        <f>IF(RES_hh_fec!V19=0,0,1000*11630*RES_hh_fec!V19/RES_hh_num!V19)</f>
        <v>1321.608522037719</v>
      </c>
      <c r="W19" s="72">
        <f>IF(RES_hh_fec!W19=0,0,1000*11630*RES_hh_fec!W19/RES_hh_num!W19)</f>
        <v>1428.5229378637562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852.08227534107255</v>
      </c>
      <c r="C21" s="72">
        <f>IF(RES_hh_fec!C21=0,0,1000*11630*RES_hh_fec!C21/RES_hh_num!C21)</f>
        <v>1369.8886324337968</v>
      </c>
      <c r="D21" s="72">
        <f>IF(RES_hh_fec!D21=0,0,1000*11630*RES_hh_fec!D21/RES_hh_num!D21)</f>
        <v>1592.0567300348234</v>
      </c>
      <c r="E21" s="72">
        <f>IF(RES_hh_fec!E21=0,0,1000*11630*RES_hh_fec!E21/RES_hh_num!E21)</f>
        <v>1722.562034562797</v>
      </c>
      <c r="F21" s="72">
        <f>IF(RES_hh_fec!F21=0,0,1000*11630*RES_hh_fec!F21/RES_hh_num!F21)</f>
        <v>1230.1065201805695</v>
      </c>
      <c r="G21" s="72">
        <f>IF(RES_hh_fec!G21=0,0,1000*11630*RES_hh_fec!G21/RES_hh_num!G21)</f>
        <v>1582.8847193549589</v>
      </c>
      <c r="H21" s="72">
        <f>IF(RES_hh_fec!H21=0,0,1000*11630*RES_hh_fec!H21/RES_hh_num!H21)</f>
        <v>1834.7768777709643</v>
      </c>
      <c r="I21" s="72">
        <f>IF(RES_hh_fec!I21=0,0,1000*11630*RES_hh_fec!I21/RES_hh_num!I21)</f>
        <v>1793.5058654252027</v>
      </c>
      <c r="J21" s="72">
        <f>IF(RES_hh_fec!J21=0,0,1000*11630*RES_hh_fec!J21/RES_hh_num!J21)</f>
        <v>1525.6601885705184</v>
      </c>
      <c r="K21" s="72">
        <f>IF(RES_hh_fec!K21=0,0,1000*11630*RES_hh_fec!K21/RES_hh_num!K21)</f>
        <v>1628.656812165731</v>
      </c>
      <c r="L21" s="72">
        <f>IF(RES_hh_fec!L21=0,0,1000*11630*RES_hh_fec!L21/RES_hh_num!L21)</f>
        <v>1530.6008486200301</v>
      </c>
      <c r="M21" s="72">
        <f>IF(RES_hh_fec!M21=0,0,1000*11630*RES_hh_fec!M21/RES_hh_num!M21)</f>
        <v>1593.0902376613944</v>
      </c>
      <c r="N21" s="72">
        <f>IF(RES_hh_fec!N21=0,0,1000*11630*RES_hh_fec!N21/RES_hh_num!N21)</f>
        <v>1660.9986080541839</v>
      </c>
      <c r="O21" s="72">
        <f>IF(RES_hh_fec!O21=0,0,1000*11630*RES_hh_fec!O21/RES_hh_num!O21)</f>
        <v>1651.5998044873982</v>
      </c>
      <c r="P21" s="72">
        <f>IF(RES_hh_fec!P21=0,0,1000*11630*RES_hh_fec!P21/RES_hh_num!P21)</f>
        <v>1566.4722832870568</v>
      </c>
      <c r="Q21" s="72">
        <f>IF(RES_hh_fec!Q21=0,0,1000*11630*RES_hh_fec!Q21/RES_hh_num!Q21)</f>
        <v>1626.4991614905002</v>
      </c>
      <c r="R21" s="72">
        <f>IF(RES_hh_fec!R21=0,0,1000*11630*RES_hh_fec!R21/RES_hh_num!R21)</f>
        <v>1601.3310599779793</v>
      </c>
      <c r="S21" s="72">
        <f>IF(RES_hh_fec!S21=0,0,1000*11630*RES_hh_fec!S21/RES_hh_num!S21)</f>
        <v>1705.9424999803689</v>
      </c>
      <c r="T21" s="72">
        <f>IF(RES_hh_fec!T21=0,0,1000*11630*RES_hh_fec!T21/RES_hh_num!T21)</f>
        <v>1644.2727781397084</v>
      </c>
      <c r="U21" s="72">
        <f>IF(RES_hh_fec!U21=0,0,1000*11630*RES_hh_fec!U21/RES_hh_num!U21)</f>
        <v>1559.9149488739656</v>
      </c>
      <c r="V21" s="72">
        <f>IF(RES_hh_fec!V21=0,0,1000*11630*RES_hh_fec!V21/RES_hh_num!V21)</f>
        <v>1593.8990734894551</v>
      </c>
      <c r="W21" s="72">
        <f>IF(RES_hh_fec!W21=0,0,1000*11630*RES_hh_fec!W21/RES_hh_num!W21)</f>
        <v>1763.4027229610697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953.27565146111942</v>
      </c>
      <c r="C22" s="72">
        <f>IF(RES_hh_fec!C22=0,0,1000*11630*RES_hh_fec!C22/RES_hh_num!C22)</f>
        <v>1593.6197376893124</v>
      </c>
      <c r="D22" s="72">
        <f>IF(RES_hh_fec!D22=0,0,1000*11630*RES_hh_fec!D22/RES_hh_num!D22)</f>
        <v>1488.0902608257184</v>
      </c>
      <c r="E22" s="72">
        <f>IF(RES_hh_fec!E22=0,0,1000*11630*RES_hh_fec!E22/RES_hh_num!E22)</f>
        <v>1591.0992812382979</v>
      </c>
      <c r="F22" s="72">
        <f>IF(RES_hh_fec!F22=0,0,1000*11630*RES_hh_fec!F22/RES_hh_num!F22)</f>
        <v>1392.3714916307661</v>
      </c>
      <c r="G22" s="72">
        <f>IF(RES_hh_fec!G22=0,0,1000*11630*RES_hh_fec!G22/RES_hh_num!G22)</f>
        <v>1662.076675374497</v>
      </c>
      <c r="H22" s="72">
        <f>IF(RES_hh_fec!H22=0,0,1000*11630*RES_hh_fec!H22/RES_hh_num!H22)</f>
        <v>1533.8736449438052</v>
      </c>
      <c r="I22" s="72">
        <f>IF(RES_hh_fec!I22=0,0,1000*11630*RES_hh_fec!I22/RES_hh_num!I22)</f>
        <v>1708.3413500169158</v>
      </c>
      <c r="J22" s="72">
        <f>IF(RES_hh_fec!J22=0,0,1000*11630*RES_hh_fec!J22/RES_hh_num!J22)</f>
        <v>1571.2172989756014</v>
      </c>
      <c r="K22" s="72">
        <f>IF(RES_hh_fec!K22=0,0,1000*11630*RES_hh_fec!K22/RES_hh_num!K22)</f>
        <v>1496.397387628414</v>
      </c>
      <c r="L22" s="72">
        <f>IF(RES_hh_fec!L22=0,0,1000*11630*RES_hh_fec!L22/RES_hh_num!L22)</f>
        <v>1506.7752128575612</v>
      </c>
      <c r="M22" s="72">
        <f>IF(RES_hh_fec!M22=0,0,1000*11630*RES_hh_fec!M22/RES_hh_num!M22)</f>
        <v>1426.8205562830303</v>
      </c>
      <c r="N22" s="72">
        <f>IF(RES_hh_fec!N22=0,0,1000*11630*RES_hh_fec!N22/RES_hh_num!N22)</f>
        <v>1476.7897887793495</v>
      </c>
      <c r="O22" s="72">
        <f>IF(RES_hh_fec!O22=0,0,1000*11630*RES_hh_fec!O22/RES_hh_num!O22)</f>
        <v>1478.8595537401775</v>
      </c>
      <c r="P22" s="72">
        <f>IF(RES_hh_fec!P22=0,0,1000*11630*RES_hh_fec!P22/RES_hh_num!P22)</f>
        <v>1562.4159965171145</v>
      </c>
      <c r="Q22" s="72">
        <f>IF(RES_hh_fec!Q22=0,0,1000*11630*RES_hh_fec!Q22/RES_hh_num!Q22)</f>
        <v>1524.5298881101282</v>
      </c>
      <c r="R22" s="72">
        <f>IF(RES_hh_fec!R22=0,0,1000*11630*RES_hh_fec!R22/RES_hh_num!R22)</f>
        <v>1550.4741056567191</v>
      </c>
      <c r="S22" s="72">
        <f>IF(RES_hh_fec!S22=0,0,1000*11630*RES_hh_fec!S22/RES_hh_num!S22)</f>
        <v>1618.3542401130396</v>
      </c>
      <c r="T22" s="72">
        <f>IF(RES_hh_fec!T22=0,0,1000*11630*RES_hh_fec!T22/RES_hh_num!T22)</f>
        <v>1586.0518947758358</v>
      </c>
      <c r="U22" s="72">
        <f>IF(RES_hh_fec!U22=0,0,1000*11630*RES_hh_fec!U22/RES_hh_num!U22)</f>
        <v>1595.1360101144126</v>
      </c>
      <c r="V22" s="72">
        <f>IF(RES_hh_fec!V22=0,0,1000*11630*RES_hh_fec!V22/RES_hh_num!V22)</f>
        <v>1577.998290247541</v>
      </c>
      <c r="W22" s="72">
        <f>IF(RES_hh_fec!W22=0,0,1000*11630*RES_hh_fec!W22/RES_hh_num!W22)</f>
        <v>1692.6192360317782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470.09364713584216</v>
      </c>
      <c r="C23" s="72">
        <f>IF(RES_hh_fec!C23=0,0,1000*11630*RES_hh_fec!C23/RES_hh_num!C23)</f>
        <v>558.906294920395</v>
      </c>
      <c r="D23" s="72">
        <f>IF(RES_hh_fec!D23=0,0,1000*11630*RES_hh_fec!D23/RES_hh_num!D23)</f>
        <v>1178.6240535838724</v>
      </c>
      <c r="E23" s="72">
        <f>IF(RES_hh_fec!E23=0,0,1000*11630*RES_hh_fec!E23/RES_hh_num!E23)</f>
        <v>1067.5213341775705</v>
      </c>
      <c r="F23" s="72">
        <f>IF(RES_hh_fec!F23=0,0,1000*11630*RES_hh_fec!F23/RES_hh_num!F23)</f>
        <v>684.70899584372</v>
      </c>
      <c r="G23" s="72">
        <f>IF(RES_hh_fec!G23=0,0,1000*11630*RES_hh_fec!G23/RES_hh_num!G23)</f>
        <v>941.63745309291482</v>
      </c>
      <c r="H23" s="72">
        <f>IF(RES_hh_fec!H23=0,0,1000*11630*RES_hh_fec!H23/RES_hh_num!H23)</f>
        <v>987.98007722638397</v>
      </c>
      <c r="I23" s="72">
        <f>IF(RES_hh_fec!I23=0,0,1000*11630*RES_hh_fec!I23/RES_hh_num!I23)</f>
        <v>1111.844143776721</v>
      </c>
      <c r="J23" s="72">
        <f>IF(RES_hh_fec!J23=0,0,1000*11630*RES_hh_fec!J23/RES_hh_num!J23)</f>
        <v>845.89941466210905</v>
      </c>
      <c r="K23" s="72">
        <f>IF(RES_hh_fec!K23=0,0,1000*11630*RES_hh_fec!K23/RES_hh_num!K23)</f>
        <v>1011.7157235054815</v>
      </c>
      <c r="L23" s="72">
        <f>IF(RES_hh_fec!L23=0,0,1000*11630*RES_hh_fec!L23/RES_hh_num!L23)</f>
        <v>1162.7059505934649</v>
      </c>
      <c r="M23" s="72">
        <f>IF(RES_hh_fec!M23=0,0,1000*11630*RES_hh_fec!M23/RES_hh_num!M23)</f>
        <v>1003.0615191657597</v>
      </c>
      <c r="N23" s="72">
        <f>IF(RES_hh_fec!N23=0,0,1000*11630*RES_hh_fec!N23/RES_hh_num!N23)</f>
        <v>1088.8242530422635</v>
      </c>
      <c r="O23" s="72">
        <f>IF(RES_hh_fec!O23=0,0,1000*11630*RES_hh_fec!O23/RES_hh_num!O23)</f>
        <v>1244.4089635811185</v>
      </c>
      <c r="P23" s="72">
        <f>IF(RES_hh_fec!P23=0,0,1000*11630*RES_hh_fec!P23/RES_hh_num!P23)</f>
        <v>761.07552063877881</v>
      </c>
      <c r="Q23" s="72">
        <f>IF(RES_hh_fec!Q23=0,0,1000*11630*RES_hh_fec!Q23/RES_hh_num!Q23)</f>
        <v>1008.5139697511025</v>
      </c>
      <c r="R23" s="72">
        <f>IF(RES_hh_fec!R23=0,0,1000*11630*RES_hh_fec!R23/RES_hh_num!R23)</f>
        <v>1084.1547542160654</v>
      </c>
      <c r="S23" s="72">
        <f>IF(RES_hh_fec!S23=0,0,1000*11630*RES_hh_fec!S23/RES_hh_num!S23)</f>
        <v>1168.5897663245687</v>
      </c>
      <c r="T23" s="72">
        <f>IF(RES_hh_fec!T23=0,0,1000*11630*RES_hh_fec!T23/RES_hh_num!T23)</f>
        <v>1328.9746291134327</v>
      </c>
      <c r="U23" s="72">
        <f>IF(RES_hh_fec!U23=0,0,1000*11630*RES_hh_fec!U23/RES_hh_num!U23)</f>
        <v>1528.8673813305879</v>
      </c>
      <c r="V23" s="72">
        <f>IF(RES_hh_fec!V23=0,0,1000*11630*RES_hh_fec!V23/RES_hh_num!V23)</f>
        <v>819.23424619127445</v>
      </c>
      <c r="W23" s="72">
        <f>IF(RES_hh_fec!W23=0,0,1000*11630*RES_hh_fec!W23/RES_hh_num!W23)</f>
        <v>1979.8264712332343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527.43738390258022</v>
      </c>
      <c r="C24" s="72">
        <f>IF(RES_hh_fec!C24=0,0,1000*11630*RES_hh_fec!C24/RES_hh_num!C24)</f>
        <v>969.70376275057845</v>
      </c>
      <c r="D24" s="72">
        <f>IF(RES_hh_fec!D24=0,0,1000*11630*RES_hh_fec!D24/RES_hh_num!D24)</f>
        <v>1010.9202104150868</v>
      </c>
      <c r="E24" s="72">
        <f>IF(RES_hh_fec!E24=0,0,1000*11630*RES_hh_fec!E24/RES_hh_num!E24)</f>
        <v>1083.9135660343034</v>
      </c>
      <c r="F24" s="72">
        <f>IF(RES_hh_fec!F24=0,0,1000*11630*RES_hh_fec!F24/RES_hh_num!F24)</f>
        <v>737.92916216155106</v>
      </c>
      <c r="G24" s="72">
        <f>IF(RES_hh_fec!G24=0,0,1000*11630*RES_hh_fec!G24/RES_hh_num!G24)</f>
        <v>1104.0136881113135</v>
      </c>
      <c r="H24" s="72">
        <f>IF(RES_hh_fec!H24=0,0,1000*11630*RES_hh_fec!H24/RES_hh_num!H24)</f>
        <v>1135.2470266267037</v>
      </c>
      <c r="I24" s="72">
        <f>IF(RES_hh_fec!I24=0,0,1000*11630*RES_hh_fec!I24/RES_hh_num!I24)</f>
        <v>1273.342505487863</v>
      </c>
      <c r="J24" s="72">
        <f>IF(RES_hh_fec!J24=0,0,1000*11630*RES_hh_fec!J24/RES_hh_num!J24)</f>
        <v>998.05965493442284</v>
      </c>
      <c r="K24" s="72">
        <f>IF(RES_hh_fec!K24=0,0,1000*11630*RES_hh_fec!K24/RES_hh_num!K24)</f>
        <v>1129.4673406339625</v>
      </c>
      <c r="L24" s="72">
        <f>IF(RES_hh_fec!L24=0,0,1000*11630*RES_hh_fec!L24/RES_hh_num!L24)</f>
        <v>1076.5072779376708</v>
      </c>
      <c r="M24" s="72">
        <f>IF(RES_hh_fec!M24=0,0,1000*11630*RES_hh_fec!M24/RES_hh_num!M24)</f>
        <v>1163.4419660634067</v>
      </c>
      <c r="N24" s="72">
        <f>IF(RES_hh_fec!N24=0,0,1000*11630*RES_hh_fec!N24/RES_hh_num!N24)</f>
        <v>1083.9663764703273</v>
      </c>
      <c r="O24" s="72">
        <f>IF(RES_hh_fec!O24=0,0,1000*11630*RES_hh_fec!O24/RES_hh_num!O24)</f>
        <v>1150.0527578334627</v>
      </c>
      <c r="P24" s="72">
        <f>IF(RES_hh_fec!P24=0,0,1000*11630*RES_hh_fec!P24/RES_hh_num!P24)</f>
        <v>1138.6741433976933</v>
      </c>
      <c r="Q24" s="72">
        <f>IF(RES_hh_fec!Q24=0,0,1000*11630*RES_hh_fec!Q24/RES_hh_num!Q24)</f>
        <v>1201.5546620280873</v>
      </c>
      <c r="R24" s="72">
        <f>IF(RES_hh_fec!R24=0,0,1000*11630*RES_hh_fec!R24/RES_hh_num!R24)</f>
        <v>1226.8554814955035</v>
      </c>
      <c r="S24" s="72">
        <f>IF(RES_hh_fec!S24=0,0,1000*11630*RES_hh_fec!S24/RES_hh_num!S24)</f>
        <v>1317.9815991160754</v>
      </c>
      <c r="T24" s="72">
        <f>IF(RES_hh_fec!T24=0,0,1000*11630*RES_hh_fec!T24/RES_hh_num!T24)</f>
        <v>1314.9996508666211</v>
      </c>
      <c r="U24" s="72">
        <f>IF(RES_hh_fec!U24=0,0,1000*11630*RES_hh_fec!U24/RES_hh_num!U24)</f>
        <v>1258.5907333135381</v>
      </c>
      <c r="V24" s="72">
        <f>IF(RES_hh_fec!V24=0,0,1000*11630*RES_hh_fec!V24/RES_hh_num!V24)</f>
        <v>1333.4968870401296</v>
      </c>
      <c r="W24" s="72">
        <f>IF(RES_hh_fec!W24=0,0,1000*11630*RES_hh_fec!W24/RES_hh_num!W24)</f>
        <v>1414.1166431137124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851.35540204248332</v>
      </c>
      <c r="C25" s="74">
        <f>IF(RES_hh_fec!C25=0,0,1000*11630*RES_hh_fec!C25/RES_hh_num!C25)</f>
        <v>833.92881241941461</v>
      </c>
      <c r="D25" s="74">
        <f>IF(RES_hh_fec!D25=0,0,1000*11630*RES_hh_fec!D25/RES_hh_num!D25)</f>
        <v>903.80778400124791</v>
      </c>
      <c r="E25" s="74">
        <f>IF(RES_hh_fec!E25=0,0,1000*11630*RES_hh_fec!E25/RES_hh_num!E25)</f>
        <v>1420.502033510413</v>
      </c>
      <c r="F25" s="74">
        <f>IF(RES_hh_fec!F25=0,0,1000*11630*RES_hh_fec!F25/RES_hh_num!F25)</f>
        <v>630.06337401077371</v>
      </c>
      <c r="G25" s="74">
        <f>IF(RES_hh_fec!G25=0,0,1000*11630*RES_hh_fec!G25/RES_hh_num!G25)</f>
        <v>1062.0912483730267</v>
      </c>
      <c r="H25" s="74">
        <f>IF(RES_hh_fec!H25=0,0,1000*11630*RES_hh_fec!H25/RES_hh_num!H25)</f>
        <v>1815.919759965198</v>
      </c>
      <c r="I25" s="74">
        <f>IF(RES_hh_fec!I25=0,0,1000*11630*RES_hh_fec!I25/RES_hh_num!I25)</f>
        <v>1623.9751132776116</v>
      </c>
      <c r="J25" s="74">
        <f>IF(RES_hh_fec!J25=0,0,1000*11630*RES_hh_fec!J25/RES_hh_num!J25)</f>
        <v>1211.1504690037227</v>
      </c>
      <c r="K25" s="74">
        <f>IF(RES_hh_fec!K25=0,0,1000*11630*RES_hh_fec!K25/RES_hh_num!K25)</f>
        <v>1655.6192555208188</v>
      </c>
      <c r="L25" s="74">
        <f>IF(RES_hh_fec!L25=0,0,1000*11630*RES_hh_fec!L25/RES_hh_num!L25)</f>
        <v>1297.3639474001964</v>
      </c>
      <c r="M25" s="74">
        <f>IF(RES_hh_fec!M25=0,0,1000*11630*RES_hh_fec!M25/RES_hh_num!M25)</f>
        <v>1351.8175813208848</v>
      </c>
      <c r="N25" s="74">
        <f>IF(RES_hh_fec!N25=0,0,1000*11630*RES_hh_fec!N25/RES_hh_num!N25)</f>
        <v>1651.2285084401217</v>
      </c>
      <c r="O25" s="74">
        <f>IF(RES_hh_fec!O25=0,0,1000*11630*RES_hh_fec!O25/RES_hh_num!O25)</f>
        <v>1534.2552368644494</v>
      </c>
      <c r="P25" s="74">
        <f>IF(RES_hh_fec!P25=0,0,1000*11630*RES_hh_fec!P25/RES_hh_num!P25)</f>
        <v>1605.7287760059917</v>
      </c>
      <c r="Q25" s="74">
        <f>IF(RES_hh_fec!Q25=0,0,1000*11630*RES_hh_fec!Q25/RES_hh_num!Q25)</f>
        <v>1648.8898273842067</v>
      </c>
      <c r="R25" s="74">
        <f>IF(RES_hh_fec!R25=0,0,1000*11630*RES_hh_fec!R25/RES_hh_num!R25)</f>
        <v>1470.1803096836256</v>
      </c>
      <c r="S25" s="74">
        <f>IF(RES_hh_fec!S25=0,0,1000*11630*RES_hh_fec!S25/RES_hh_num!S25)</f>
        <v>1865.818118750657</v>
      </c>
      <c r="T25" s="74">
        <f>IF(RES_hh_fec!T25=0,0,1000*11630*RES_hh_fec!T25/RES_hh_num!T25)</f>
        <v>1608.1992749268816</v>
      </c>
      <c r="U25" s="74">
        <f>IF(RES_hh_fec!U25=0,0,1000*11630*RES_hh_fec!U25/RES_hh_num!U25)</f>
        <v>1547.5786398634516</v>
      </c>
      <c r="V25" s="74">
        <f>IF(RES_hh_fec!V25=0,0,1000*11630*RES_hh_fec!V25/RES_hh_num!V25)</f>
        <v>1631.510270264017</v>
      </c>
      <c r="W25" s="74">
        <f>IF(RES_hh_fec!W25=0,0,1000*11630*RES_hh_fec!W25/RES_hh_num!W25)</f>
        <v>1747.6967137451029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553.06548374151237</v>
      </c>
      <c r="C27" s="69">
        <f>IF(RES_hh_fec!C27=0,0,1000*11630*RES_hh_fec!C27/RES_hh_num!C27)</f>
        <v>585.45895434949296</v>
      </c>
      <c r="D27" s="69">
        <f>IF(RES_hh_fec!D27=0,0,1000*11630*RES_hh_fec!D27/RES_hh_num!D27)</f>
        <v>675.3967110265196</v>
      </c>
      <c r="E27" s="69">
        <f>IF(RES_hh_fec!E27=0,0,1000*11630*RES_hh_fec!E27/RES_hh_num!E27)</f>
        <v>801.98858826950891</v>
      </c>
      <c r="F27" s="69">
        <f>IF(RES_hh_fec!F27=0,0,1000*11630*RES_hh_fec!F27/RES_hh_num!F27)</f>
        <v>530.6321448472064</v>
      </c>
      <c r="G27" s="69">
        <f>IF(RES_hh_fec!G27=0,0,1000*11630*RES_hh_fec!G27/RES_hh_num!G27)</f>
        <v>1103.7850943586757</v>
      </c>
      <c r="H27" s="69">
        <f>IF(RES_hh_fec!H27=0,0,1000*11630*RES_hh_fec!H27/RES_hh_num!H27)</f>
        <v>681.32052967886818</v>
      </c>
      <c r="I27" s="69">
        <f>IF(RES_hh_fec!I27=0,0,1000*11630*RES_hh_fec!I27/RES_hh_num!I27)</f>
        <v>883.79848505088978</v>
      </c>
      <c r="J27" s="69">
        <f>IF(RES_hh_fec!J27=0,0,1000*11630*RES_hh_fec!J27/RES_hh_num!J27)</f>
        <v>470.35397875578559</v>
      </c>
      <c r="K27" s="69">
        <f>IF(RES_hh_fec!K27=0,0,1000*11630*RES_hh_fec!K27/RES_hh_num!K27)</f>
        <v>632.67454261500325</v>
      </c>
      <c r="L27" s="69">
        <f>IF(RES_hh_fec!L27=0,0,1000*11630*RES_hh_fec!L27/RES_hh_num!L27)</f>
        <v>515.75278837593794</v>
      </c>
      <c r="M27" s="69">
        <f>IF(RES_hh_fec!M27=0,0,1000*11630*RES_hh_fec!M27/RES_hh_num!M27)</f>
        <v>522.30027332124905</v>
      </c>
      <c r="N27" s="69">
        <f>IF(RES_hh_fec!N27=0,0,1000*11630*RES_hh_fec!N27/RES_hh_num!N27)</f>
        <v>482.88582097990371</v>
      </c>
      <c r="O27" s="69">
        <f>IF(RES_hh_fec!O27=0,0,1000*11630*RES_hh_fec!O27/RES_hh_num!O27)</f>
        <v>491.6528001362397</v>
      </c>
      <c r="P27" s="69">
        <f>IF(RES_hh_fec!P27=0,0,1000*11630*RES_hh_fec!P27/RES_hh_num!P27)</f>
        <v>497.92862935410142</v>
      </c>
      <c r="Q27" s="69">
        <f>IF(RES_hh_fec!Q27=0,0,1000*11630*RES_hh_fec!Q27/RES_hh_num!Q27)</f>
        <v>567.08278666347974</v>
      </c>
      <c r="R27" s="69">
        <f>IF(RES_hh_fec!R27=0,0,1000*11630*RES_hh_fec!R27/RES_hh_num!R27)</f>
        <v>576.66622894045395</v>
      </c>
      <c r="S27" s="69">
        <f>IF(RES_hh_fec!S27=0,0,1000*11630*RES_hh_fec!S27/RES_hh_num!S27)</f>
        <v>650.38392813727353</v>
      </c>
      <c r="T27" s="69">
        <f>IF(RES_hh_fec!T27=0,0,1000*11630*RES_hh_fec!T27/RES_hh_num!T27)</f>
        <v>665.8126724537035</v>
      </c>
      <c r="U27" s="69">
        <f>IF(RES_hh_fec!U27=0,0,1000*11630*RES_hh_fec!U27/RES_hh_num!U27)</f>
        <v>686.67170687703606</v>
      </c>
      <c r="V27" s="69">
        <f>IF(RES_hh_fec!V27=0,0,1000*11630*RES_hh_fec!V27/RES_hh_num!V27)</f>
        <v>632.49851560701427</v>
      </c>
      <c r="W27" s="69">
        <f>IF(RES_hh_fec!W27=0,0,1000*11630*RES_hh_fec!W27/RES_hh_num!W27)</f>
        <v>677.46497993386379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753.21416843204872</v>
      </c>
      <c r="C28" s="72">
        <f>IF(RES_hh_fec!C28=0,0,1000*11630*RES_hh_fec!C28/RES_hh_num!C28)</f>
        <v>219.10374397022539</v>
      </c>
      <c r="D28" s="72">
        <f>IF(RES_hh_fec!D28=0,0,1000*11630*RES_hh_fec!D28/RES_hh_num!D28)</f>
        <v>766.29464268987624</v>
      </c>
      <c r="E28" s="72">
        <f>IF(RES_hh_fec!E28=0,0,1000*11630*RES_hh_fec!E28/RES_hh_num!E28)</f>
        <v>550.36674116801009</v>
      </c>
      <c r="F28" s="72">
        <f>IF(RES_hh_fec!F28=0,0,1000*11630*RES_hh_fec!F28/RES_hh_num!F28)</f>
        <v>813.86077698687882</v>
      </c>
      <c r="G28" s="72">
        <f>IF(RES_hh_fec!G28=0,0,1000*11630*RES_hh_fec!G28/RES_hh_num!G28)</f>
        <v>829.73714465871626</v>
      </c>
      <c r="H28" s="72">
        <f>IF(RES_hh_fec!H28=0,0,1000*11630*RES_hh_fec!H28/RES_hh_num!H28)</f>
        <v>428.04041621178521</v>
      </c>
      <c r="I28" s="72">
        <f>IF(RES_hh_fec!I28=0,0,1000*11630*RES_hh_fec!I28/RES_hh_num!I28)</f>
        <v>429.34578673236092</v>
      </c>
      <c r="J28" s="72">
        <f>IF(RES_hh_fec!J28=0,0,1000*11630*RES_hh_fec!J28/RES_hh_num!J28)</f>
        <v>897.53733402322814</v>
      </c>
      <c r="K28" s="72">
        <f>IF(RES_hh_fec!K28=0,0,1000*11630*RES_hh_fec!K28/RES_hh_num!K28)</f>
        <v>379.16367237475094</v>
      </c>
      <c r="L28" s="72">
        <f>IF(RES_hh_fec!L28=0,0,1000*11630*RES_hh_fec!L28/RES_hh_num!L28)</f>
        <v>282.26505983019172</v>
      </c>
      <c r="M28" s="72">
        <f>IF(RES_hh_fec!M28=0,0,1000*11630*RES_hh_fec!M28/RES_hh_num!M28)</f>
        <v>517.07279281670924</v>
      </c>
      <c r="N28" s="72">
        <f>IF(RES_hh_fec!N28=0,0,1000*11630*RES_hh_fec!N28/RES_hh_num!N28)</f>
        <v>466.06929832162768</v>
      </c>
      <c r="O28" s="72">
        <f>IF(RES_hh_fec!O28=0,0,1000*11630*RES_hh_fec!O28/RES_hh_num!O28)</f>
        <v>314.76937154824009</v>
      </c>
      <c r="P28" s="72">
        <f>IF(RES_hh_fec!P28=0,0,1000*11630*RES_hh_fec!P28/RES_hh_num!P28)</f>
        <v>641.50852101447344</v>
      </c>
      <c r="Q28" s="72">
        <f>IF(RES_hh_fec!Q28=0,0,1000*11630*RES_hh_fec!Q28/RES_hh_num!Q28)</f>
        <v>712.82191495456095</v>
      </c>
      <c r="R28" s="72">
        <f>IF(RES_hh_fec!R28=0,0,1000*11630*RES_hh_fec!R28/RES_hh_num!R28)</f>
        <v>510.9251702742859</v>
      </c>
      <c r="S28" s="72">
        <f>IF(RES_hh_fec!S28=0,0,1000*11630*RES_hh_fec!S28/RES_hh_num!S28)</f>
        <v>532.65309032663458</v>
      </c>
      <c r="T28" s="72">
        <f>IF(RES_hh_fec!T28=0,0,1000*11630*RES_hh_fec!T28/RES_hh_num!T28)</f>
        <v>606.88012169149158</v>
      </c>
      <c r="U28" s="72">
        <f>IF(RES_hh_fec!U28=0,0,1000*11630*RES_hh_fec!U28/RES_hh_num!U28)</f>
        <v>716.56556514725378</v>
      </c>
      <c r="V28" s="72">
        <f>IF(RES_hh_fec!V28=0,0,1000*11630*RES_hh_fec!V28/RES_hh_num!V28)</f>
        <v>654.08355928151525</v>
      </c>
      <c r="W28" s="72">
        <f>IF(RES_hh_fec!W28=0,0,1000*11630*RES_hh_fec!W28/RES_hh_num!W28)</f>
        <v>665.47014593720064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554.83997256921964</v>
      </c>
      <c r="C29" s="72">
        <f>IF(RES_hh_fec!C29=0,0,1000*11630*RES_hh_fec!C29/RES_hh_num!C29)</f>
        <v>599.31707920364863</v>
      </c>
      <c r="D29" s="72">
        <f>IF(RES_hh_fec!D29=0,0,1000*11630*RES_hh_fec!D29/RES_hh_num!D29)</f>
        <v>668.6777804402592</v>
      </c>
      <c r="E29" s="72">
        <f>IF(RES_hh_fec!E29=0,0,1000*11630*RES_hh_fec!E29/RES_hh_num!E29)</f>
        <v>790.3277919953664</v>
      </c>
      <c r="F29" s="72">
        <f>IF(RES_hh_fec!F29=0,0,1000*11630*RES_hh_fec!F29/RES_hh_num!F29)</f>
        <v>525.12483024606206</v>
      </c>
      <c r="G29" s="72">
        <f>IF(RES_hh_fec!G29=0,0,1000*11630*RES_hh_fec!G29/RES_hh_num!G29)</f>
        <v>1158.7938239971872</v>
      </c>
      <c r="H29" s="72">
        <f>IF(RES_hh_fec!H29=0,0,1000*11630*RES_hh_fec!H29/RES_hh_num!H29)</f>
        <v>629.4573216811749</v>
      </c>
      <c r="I29" s="72">
        <f>IF(RES_hh_fec!I29=0,0,1000*11630*RES_hh_fec!I29/RES_hh_num!I29)</f>
        <v>933.10132106880098</v>
      </c>
      <c r="J29" s="72">
        <f>IF(RES_hh_fec!J29=0,0,1000*11630*RES_hh_fec!J29/RES_hh_num!J29)</f>
        <v>456.61638944695102</v>
      </c>
      <c r="K29" s="72">
        <f>IF(RES_hh_fec!K29=0,0,1000*11630*RES_hh_fec!K29/RES_hh_num!K29)</f>
        <v>654.52656880850282</v>
      </c>
      <c r="L29" s="72">
        <f>IF(RES_hh_fec!L29=0,0,1000*11630*RES_hh_fec!L29/RES_hh_num!L29)</f>
        <v>518.80338746549353</v>
      </c>
      <c r="M29" s="72">
        <f>IF(RES_hh_fec!M29=0,0,1000*11630*RES_hh_fec!M29/RES_hh_num!M29)</f>
        <v>524.28803032961298</v>
      </c>
      <c r="N29" s="72">
        <f>IF(RES_hh_fec!N29=0,0,1000*11630*RES_hh_fec!N29/RES_hh_num!N29)</f>
        <v>462.75334135357764</v>
      </c>
      <c r="O29" s="72">
        <f>IF(RES_hh_fec!O29=0,0,1000*11630*RES_hh_fec!O29/RES_hh_num!O29)</f>
        <v>490.01657881645309</v>
      </c>
      <c r="P29" s="72">
        <f>IF(RES_hh_fec!P29=0,0,1000*11630*RES_hh_fec!P29/RES_hh_num!P29)</f>
        <v>498.14061162146947</v>
      </c>
      <c r="Q29" s="72">
        <f>IF(RES_hh_fec!Q29=0,0,1000*11630*RES_hh_fec!Q29/RES_hh_num!Q29)</f>
        <v>567.84275170732656</v>
      </c>
      <c r="R29" s="72">
        <f>IF(RES_hh_fec!R29=0,0,1000*11630*RES_hh_fec!R29/RES_hh_num!R29)</f>
        <v>576.64872670301577</v>
      </c>
      <c r="S29" s="72">
        <f>IF(RES_hh_fec!S29=0,0,1000*11630*RES_hh_fec!S29/RES_hh_num!S29)</f>
        <v>651.88996259537259</v>
      </c>
      <c r="T29" s="72">
        <f>IF(RES_hh_fec!T29=0,0,1000*11630*RES_hh_fec!T29/RES_hh_num!T29)</f>
        <v>667.22118610936309</v>
      </c>
      <c r="U29" s="72">
        <f>IF(RES_hh_fec!U29=0,0,1000*11630*RES_hh_fec!U29/RES_hh_num!U29)</f>
        <v>704.41853368127613</v>
      </c>
      <c r="V29" s="72">
        <f>IF(RES_hh_fec!V29=0,0,1000*11630*RES_hh_fec!V29/RES_hh_num!V29)</f>
        <v>631.2497729265566</v>
      </c>
      <c r="W29" s="72">
        <f>IF(RES_hh_fec!W29=0,0,1000*11630*RES_hh_fec!W29/RES_hh_num!W29)</f>
        <v>664.36927626513659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548.79919670681579</v>
      </c>
      <c r="C30" s="72">
        <f>IF(RES_hh_fec!C30=0,0,1000*11630*RES_hh_fec!C30/RES_hh_num!C30)</f>
        <v>566.46411865631455</v>
      </c>
      <c r="D30" s="72">
        <f>IF(RES_hh_fec!D30=0,0,1000*11630*RES_hh_fec!D30/RES_hh_num!D30)</f>
        <v>714.54752822386024</v>
      </c>
      <c r="E30" s="72">
        <f>IF(RES_hh_fec!E30=0,0,1000*11630*RES_hh_fec!E30/RES_hh_num!E30)</f>
        <v>843.74928323586005</v>
      </c>
      <c r="F30" s="72">
        <f>IF(RES_hh_fec!F30=0,0,1000*11630*RES_hh_fec!F30/RES_hh_num!F30)</f>
        <v>541.72876301637768</v>
      </c>
      <c r="G30" s="72">
        <f>IF(RES_hh_fec!G30=0,0,1000*11630*RES_hh_fec!G30/RES_hh_num!G30)</f>
        <v>1057.015511906116</v>
      </c>
      <c r="H30" s="72">
        <f>IF(RES_hh_fec!H30=0,0,1000*11630*RES_hh_fec!H30/RES_hh_num!H30)</f>
        <v>749.51029838243483</v>
      </c>
      <c r="I30" s="72">
        <f>IF(RES_hh_fec!I30=0,0,1000*11630*RES_hh_fec!I30/RES_hh_num!I30)</f>
        <v>862.13498036981161</v>
      </c>
      <c r="J30" s="72">
        <f>IF(RES_hh_fec!J30=0,0,1000*11630*RES_hh_fec!J30/RES_hh_num!J30)</f>
        <v>462.22901160666964</v>
      </c>
      <c r="K30" s="72">
        <f>IF(RES_hh_fec!K30=0,0,1000*11630*RES_hh_fec!K30/RES_hh_num!K30)</f>
        <v>622.88434588320229</v>
      </c>
      <c r="L30" s="72">
        <f>IF(RES_hh_fec!L30=0,0,1000*11630*RES_hh_fec!L30/RES_hh_num!L30)</f>
        <v>502.04072220940714</v>
      </c>
      <c r="M30" s="72">
        <f>IF(RES_hh_fec!M30=0,0,1000*11630*RES_hh_fec!M30/RES_hh_num!M30)</f>
        <v>527.64001008597222</v>
      </c>
      <c r="N30" s="72">
        <f>IF(RES_hh_fec!N30=0,0,1000*11630*RES_hh_fec!N30/RES_hh_num!N30)</f>
        <v>501.93338765950273</v>
      </c>
      <c r="O30" s="72">
        <f>IF(RES_hh_fec!O30=0,0,1000*11630*RES_hh_fec!O30/RES_hh_num!O30)</f>
        <v>505.38727346435991</v>
      </c>
      <c r="P30" s="72">
        <f>IF(RES_hh_fec!P30=0,0,1000*11630*RES_hh_fec!P30/RES_hh_num!P30)</f>
        <v>482.86100629183983</v>
      </c>
      <c r="Q30" s="72">
        <f>IF(RES_hh_fec!Q30=0,0,1000*11630*RES_hh_fec!Q30/RES_hh_num!Q30)</f>
        <v>566.29744105187956</v>
      </c>
      <c r="R30" s="72">
        <f>IF(RES_hh_fec!R30=0,0,1000*11630*RES_hh_fec!R30/RES_hh_num!R30)</f>
        <v>575.79773652756137</v>
      </c>
      <c r="S30" s="72">
        <f>IF(RES_hh_fec!S30=0,0,1000*11630*RES_hh_fec!S30/RES_hh_num!S30)</f>
        <v>655.64066596311068</v>
      </c>
      <c r="T30" s="72">
        <f>IF(RES_hh_fec!T30=0,0,1000*11630*RES_hh_fec!T30/RES_hh_num!T30)</f>
        <v>670.33796323779018</v>
      </c>
      <c r="U30" s="72">
        <f>IF(RES_hh_fec!U30=0,0,1000*11630*RES_hh_fec!U30/RES_hh_num!U30)</f>
        <v>671.40534983938574</v>
      </c>
      <c r="V30" s="72">
        <f>IF(RES_hh_fec!V30=0,0,1000*11630*RES_hh_fec!V30/RES_hh_num!V30)</f>
        <v>628.44383375109351</v>
      </c>
      <c r="W30" s="72">
        <f>IF(RES_hh_fec!W30=0,0,1000*11630*RES_hh_fec!W30/RES_hh_num!W30)</f>
        <v>692.07639710167939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599.51825678273894</v>
      </c>
      <c r="C31" s="72">
        <f>IF(RES_hh_fec!C31=0,0,1000*11630*RES_hh_fec!C31/RES_hh_num!C31)</f>
        <v>557.27638658797116</v>
      </c>
      <c r="D31" s="72">
        <f>IF(RES_hh_fec!D31=0,0,1000*11630*RES_hh_fec!D31/RES_hh_num!D31)</f>
        <v>644.33540836435589</v>
      </c>
      <c r="E31" s="72">
        <f>IF(RES_hh_fec!E31=0,0,1000*11630*RES_hh_fec!E31/RES_hh_num!E31)</f>
        <v>729.74404115694745</v>
      </c>
      <c r="F31" s="72">
        <f>IF(RES_hh_fec!F31=0,0,1000*11630*RES_hh_fec!F31/RES_hh_num!F31)</f>
        <v>570.17059182275727</v>
      </c>
      <c r="G31" s="72">
        <f>IF(RES_hh_fec!G31=0,0,1000*11630*RES_hh_fec!G31/RES_hh_num!G31)</f>
        <v>1109.5104188545404</v>
      </c>
      <c r="H31" s="72">
        <f>IF(RES_hh_fec!H31=0,0,1000*11630*RES_hh_fec!H31/RES_hh_num!H31)</f>
        <v>719.54356159921201</v>
      </c>
      <c r="I31" s="72">
        <f>IF(RES_hh_fec!I31=0,0,1000*11630*RES_hh_fec!I31/RES_hh_num!I31)</f>
        <v>755.37548504787344</v>
      </c>
      <c r="J31" s="72">
        <f>IF(RES_hh_fec!J31=0,0,1000*11630*RES_hh_fec!J31/RES_hh_num!J31)</f>
        <v>565.81334325559283</v>
      </c>
      <c r="K31" s="72">
        <f>IF(RES_hh_fec!K31=0,0,1000*11630*RES_hh_fec!K31/RES_hh_num!K31)</f>
        <v>591.70332810112791</v>
      </c>
      <c r="L31" s="72">
        <f>IF(RES_hh_fec!L31=0,0,1000*11630*RES_hh_fec!L31/RES_hh_num!L31)</f>
        <v>555.9651240137465</v>
      </c>
      <c r="M31" s="72">
        <f>IF(RES_hh_fec!M31=0,0,1000*11630*RES_hh_fec!M31/RES_hh_num!M31)</f>
        <v>514.57792091961085</v>
      </c>
      <c r="N31" s="72">
        <f>IF(RES_hh_fec!N31=0,0,1000*11630*RES_hh_fec!N31/RES_hh_num!N31)</f>
        <v>499.71257666137421</v>
      </c>
      <c r="O31" s="72">
        <f>IF(RES_hh_fec!O31=0,0,1000*11630*RES_hh_fec!O31/RES_hh_num!O31)</f>
        <v>504.12071824725854</v>
      </c>
      <c r="P31" s="72">
        <f>IF(RES_hh_fec!P31=0,0,1000*11630*RES_hh_fec!P31/RES_hh_num!P31)</f>
        <v>540.61196731301868</v>
      </c>
      <c r="Q31" s="72">
        <f>IF(RES_hh_fec!Q31=0,0,1000*11630*RES_hh_fec!Q31/RES_hh_num!Q31)</f>
        <v>557.91609314260813</v>
      </c>
      <c r="R31" s="72">
        <f>IF(RES_hh_fec!R31=0,0,1000*11630*RES_hh_fec!R31/RES_hh_num!R31)</f>
        <v>594.31677223650115</v>
      </c>
      <c r="S31" s="72">
        <f>IF(RES_hh_fec!S31=0,0,1000*11630*RES_hh_fec!S31/RES_hh_num!S31)</f>
        <v>652.71913627627407</v>
      </c>
      <c r="T31" s="72">
        <f>IF(RES_hh_fec!T31=0,0,1000*11630*RES_hh_fec!T31/RES_hh_num!T31)</f>
        <v>667.84306058596633</v>
      </c>
      <c r="U31" s="72">
        <f>IF(RES_hh_fec!U31=0,0,1000*11630*RES_hh_fec!U31/RES_hh_num!U31)</f>
        <v>680.049534849216</v>
      </c>
      <c r="V31" s="72">
        <f>IF(RES_hh_fec!V31=0,0,1000*11630*RES_hh_fec!V31/RES_hh_num!V31)</f>
        <v>667.24234131835658</v>
      </c>
      <c r="W31" s="72">
        <f>IF(RES_hh_fec!W31=0,0,1000*11630*RES_hh_fec!W31/RES_hh_num!W31)</f>
        <v>697.87462391260954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389.12271816945957</v>
      </c>
      <c r="C32" s="77">
        <f>IF(RES_hh_fec!C32=0,0,1000*11630*RES_hh_fec!C32/RES_hh_num!C32)</f>
        <v>501.59939640028637</v>
      </c>
      <c r="D32" s="77">
        <f>IF(RES_hh_fec!D32=0,0,1000*11630*RES_hh_fec!D32/RES_hh_num!D32)</f>
        <v>419.42674527022081</v>
      </c>
      <c r="E32" s="77">
        <f>IF(RES_hh_fec!E32=0,0,1000*11630*RES_hh_fec!E32/RES_hh_num!E32)</f>
        <v>758.57016699341932</v>
      </c>
      <c r="F32" s="77">
        <f>IF(RES_hh_fec!F32=0,0,1000*11630*RES_hh_fec!F32/RES_hh_num!F32)</f>
        <v>380.06092791712456</v>
      </c>
      <c r="G32" s="77">
        <f>IF(RES_hh_fec!G32=0,0,1000*11630*RES_hh_fec!G32/RES_hh_num!G32)</f>
        <v>428.98898448902139</v>
      </c>
      <c r="H32" s="77">
        <f>IF(RES_hh_fec!H32=0,0,1000*11630*RES_hh_fec!H32/RES_hh_num!H32)</f>
        <v>837.99391947906383</v>
      </c>
      <c r="I32" s="77">
        <f>IF(RES_hh_fec!I32=0,0,1000*11630*RES_hh_fec!I32/RES_hh_num!I32)</f>
        <v>561.05130332863575</v>
      </c>
      <c r="J32" s="77">
        <f>IF(RES_hh_fec!J32=0,0,1000*11630*RES_hh_fec!J32/RES_hh_num!J32)</f>
        <v>345.37214410316398</v>
      </c>
      <c r="K32" s="77">
        <f>IF(RES_hh_fec!K32=0,0,1000*11630*RES_hh_fec!K32/RES_hh_num!K32)</f>
        <v>360.95270630161571</v>
      </c>
      <c r="L32" s="77">
        <f>IF(RES_hh_fec!L32=0,0,1000*11630*RES_hh_fec!L32/RES_hh_num!L32)</f>
        <v>369.69584175754403</v>
      </c>
      <c r="M32" s="77">
        <f>IF(RES_hh_fec!M32=0,0,1000*11630*RES_hh_fec!M32/RES_hh_num!M32)</f>
        <v>410.19637237497841</v>
      </c>
      <c r="N32" s="77">
        <f>IF(RES_hh_fec!N32=0,0,1000*11630*RES_hh_fec!N32/RES_hh_num!N32)</f>
        <v>591.77137627884395</v>
      </c>
      <c r="O32" s="77">
        <f>IF(RES_hh_fec!O32=0,0,1000*11630*RES_hh_fec!O32/RES_hh_num!O32)</f>
        <v>39.992682184881446</v>
      </c>
      <c r="P32" s="77">
        <f>IF(RES_hh_fec!P32=0,0,1000*11630*RES_hh_fec!P32/RES_hh_num!P32)</f>
        <v>280.46042042415917</v>
      </c>
      <c r="Q32" s="77">
        <f>IF(RES_hh_fec!Q32=0,0,1000*11630*RES_hh_fec!Q32/RES_hh_num!Q32)</f>
        <v>549.24593662330903</v>
      </c>
      <c r="R32" s="77">
        <f>IF(RES_hh_fec!R32=0,0,1000*11630*RES_hh_fec!R32/RES_hh_num!R32)</f>
        <v>458.83352019485579</v>
      </c>
      <c r="S32" s="77">
        <f>IF(RES_hh_fec!S32=0,0,1000*11630*RES_hh_fec!S32/RES_hh_num!S32)</f>
        <v>468.02543154633014</v>
      </c>
      <c r="T32" s="77">
        <f>IF(RES_hh_fec!T32=0,0,1000*11630*RES_hh_fec!T32/RES_hh_num!T32)</f>
        <v>461.27601613606413</v>
      </c>
      <c r="U32" s="77">
        <f>IF(RES_hh_fec!U32=0,0,1000*11630*RES_hh_fec!U32/RES_hh_num!U32)</f>
        <v>463.58968504122095</v>
      </c>
      <c r="V32" s="77">
        <f>IF(RES_hh_fec!V32=0,0,1000*11630*RES_hh_fec!V32/RES_hh_num!V32)</f>
        <v>464.82921579657369</v>
      </c>
      <c r="W32" s="77">
        <f>IF(RES_hh_fec!W32=0,0,1000*11630*RES_hh_fec!W32/RES_hh_num!W32)</f>
        <v>472.36689829328571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6269.7263363181801</v>
      </c>
      <c r="C3" s="65">
        <f>IF(RES_hh_tes!C3=0,0,1000*11630*RES_hh_tes!C3/RES_hh_num!C3)</f>
        <v>5594.3956635118275</v>
      </c>
      <c r="D3" s="65">
        <f>IF(RES_hh_tes!D3=0,0,1000*11630*RES_hh_tes!D3/RES_hh_num!D3)</f>
        <v>5562.8505729113003</v>
      </c>
      <c r="E3" s="65">
        <f>IF(RES_hh_tes!E3=0,0,1000*11630*RES_hh_tes!E3/RES_hh_num!E3)</f>
        <v>5976.5944376182024</v>
      </c>
      <c r="F3" s="65">
        <f>IF(RES_hh_tes!F3=0,0,1000*11630*RES_hh_tes!F3/RES_hh_num!F3)</f>
        <v>6026.118949353744</v>
      </c>
      <c r="G3" s="65">
        <f>IF(RES_hh_tes!G3=0,0,1000*11630*RES_hh_tes!G3/RES_hh_num!G3)</f>
        <v>6023.669599200286</v>
      </c>
      <c r="H3" s="65">
        <f>IF(RES_hh_tes!H3=0,0,1000*11630*RES_hh_tes!H3/RES_hh_num!H3)</f>
        <v>5895.8693207767765</v>
      </c>
      <c r="I3" s="65">
        <f>IF(RES_hh_tes!I3=0,0,1000*11630*RES_hh_tes!I3/RES_hh_num!I3)</f>
        <v>5740.0293171737221</v>
      </c>
      <c r="J3" s="65">
        <f>IF(RES_hh_tes!J3=0,0,1000*11630*RES_hh_tes!J3/RES_hh_num!J3)</f>
        <v>6199.3390436606696</v>
      </c>
      <c r="K3" s="65">
        <f>IF(RES_hh_tes!K3=0,0,1000*11630*RES_hh_tes!K3/RES_hh_num!K3)</f>
        <v>6211.1303163296416</v>
      </c>
      <c r="L3" s="65">
        <f>IF(RES_hh_tes!L3=0,0,1000*11630*RES_hh_tes!L3/RES_hh_num!L3)</f>
        <v>6395.6977296020223</v>
      </c>
      <c r="M3" s="65">
        <f>IF(RES_hh_tes!M3=0,0,1000*11630*RES_hh_tes!M3/RES_hh_num!M3)</f>
        <v>6287.9140000005009</v>
      </c>
      <c r="N3" s="65">
        <f>IF(RES_hh_tes!N3=0,0,1000*11630*RES_hh_tes!N3/RES_hh_num!N3)</f>
        <v>6619.762441431777</v>
      </c>
      <c r="O3" s="65">
        <f>IF(RES_hh_tes!O3=0,0,1000*11630*RES_hh_tes!O3/RES_hh_num!O3)</f>
        <v>6376.8834173194564</v>
      </c>
      <c r="P3" s="65">
        <f>IF(RES_hh_tes!P3=0,0,1000*11630*RES_hh_tes!P3/RES_hh_num!P3)</f>
        <v>6098.4315681119188</v>
      </c>
      <c r="Q3" s="65">
        <f>IF(RES_hh_tes!Q3=0,0,1000*11630*RES_hh_tes!Q3/RES_hh_num!Q3)</f>
        <v>6182.7951999790075</v>
      </c>
      <c r="R3" s="65">
        <f>IF(RES_hh_tes!R3=0,0,1000*11630*RES_hh_tes!R3/RES_hh_num!R3)</f>
        <v>6296.5128531291712</v>
      </c>
      <c r="S3" s="65">
        <f>IF(RES_hh_tes!S3=0,0,1000*11630*RES_hh_tes!S3/RES_hh_num!S3)</f>
        <v>6707.1280702907388</v>
      </c>
      <c r="T3" s="65">
        <f>IF(RES_hh_tes!T3=0,0,1000*11630*RES_hh_tes!T3/RES_hh_num!T3)</f>
        <v>6851.9940747558685</v>
      </c>
      <c r="U3" s="65">
        <f>IF(RES_hh_tes!U3=0,0,1000*11630*RES_hh_tes!U3/RES_hh_num!U3)</f>
        <v>6942.4215296654484</v>
      </c>
      <c r="V3" s="65">
        <f>IF(RES_hh_tes!V3=0,0,1000*11630*RES_hh_tes!V3/RES_hh_num!V3)</f>
        <v>7244.1953600804927</v>
      </c>
      <c r="W3" s="65">
        <f>IF(RES_hh_tes!W3=0,0,1000*11630*RES_hh_tes!W3/RES_hh_num!W3)</f>
        <v>8055.7568311130481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5548.8299761529252</v>
      </c>
      <c r="C4" s="69">
        <f>IF(RES_hh_tes!C4=0,0,1000*11630*RES_hh_tes!C4/RES_hh_num!C4)</f>
        <v>4577.220277660289</v>
      </c>
      <c r="D4" s="69">
        <f>IF(RES_hh_tes!D4=0,0,1000*11630*RES_hh_tes!D4/RES_hh_num!D4)</f>
        <v>4438.8918839419694</v>
      </c>
      <c r="E4" s="69">
        <f>IF(RES_hh_tes!E4=0,0,1000*11630*RES_hh_tes!E4/RES_hh_num!E4)</f>
        <v>4693.5033801078034</v>
      </c>
      <c r="F4" s="69">
        <f>IF(RES_hh_tes!F4=0,0,1000*11630*RES_hh_tes!F4/RES_hh_num!F4)</f>
        <v>5110.8130401647131</v>
      </c>
      <c r="G4" s="69">
        <f>IF(RES_hh_tes!G4=0,0,1000*11630*RES_hh_tes!G4/RES_hh_num!G4)</f>
        <v>4542.4459982059207</v>
      </c>
      <c r="H4" s="69">
        <f>IF(RES_hh_tes!H4=0,0,1000*11630*RES_hh_tes!H4/RES_hh_num!H4)</f>
        <v>4626.0797190595104</v>
      </c>
      <c r="I4" s="69">
        <f>IF(RES_hh_tes!I4=0,0,1000*11630*RES_hh_tes!I4/RES_hh_num!I4)</f>
        <v>4233.9227399759566</v>
      </c>
      <c r="J4" s="69">
        <f>IF(RES_hh_tes!J4=0,0,1000*11630*RES_hh_tes!J4/RES_hh_num!J4)</f>
        <v>5093.2720988104402</v>
      </c>
      <c r="K4" s="69">
        <f>IF(RES_hh_tes!K4=0,0,1000*11630*RES_hh_tes!K4/RES_hh_num!K4)</f>
        <v>4951.4756355562567</v>
      </c>
      <c r="L4" s="69">
        <f>IF(RES_hh_tes!L4=0,0,1000*11630*RES_hh_tes!L4/RES_hh_num!L4)</f>
        <v>5197.9599998298645</v>
      </c>
      <c r="M4" s="69">
        <f>IF(RES_hh_tes!M4=0,0,1000*11630*RES_hh_tes!M4/RES_hh_num!M4)</f>
        <v>5080.2391319011012</v>
      </c>
      <c r="N4" s="69">
        <f>IF(RES_hh_tes!N4=0,0,1000*11630*RES_hh_tes!N4/RES_hh_num!N4)</f>
        <v>5325.7100236753331</v>
      </c>
      <c r="O4" s="69">
        <f>IF(RES_hh_tes!O4=0,0,1000*11630*RES_hh_tes!O4/RES_hh_num!O4)</f>
        <v>5111.6335156020677</v>
      </c>
      <c r="P4" s="69">
        <f>IF(RES_hh_tes!P4=0,0,1000*11630*RES_hh_tes!P4/RES_hh_num!P4)</f>
        <v>4817.0703563152365</v>
      </c>
      <c r="Q4" s="69">
        <f>IF(RES_hh_tes!Q4=0,0,1000*11630*RES_hh_tes!Q4/RES_hh_num!Q4)</f>
        <v>4780.5396523881736</v>
      </c>
      <c r="R4" s="69">
        <f>IF(RES_hh_tes!R4=0,0,1000*11630*RES_hh_tes!R4/RES_hh_num!R4)</f>
        <v>4874.2584960407457</v>
      </c>
      <c r="S4" s="69">
        <f>IF(RES_hh_tes!S4=0,0,1000*11630*RES_hh_tes!S4/RES_hh_num!S4)</f>
        <v>5142.616906279065</v>
      </c>
      <c r="T4" s="69">
        <f>IF(RES_hh_tes!T4=0,0,1000*11630*RES_hh_tes!T4/RES_hh_num!T4)</f>
        <v>5277.1007039989527</v>
      </c>
      <c r="U4" s="69">
        <f>IF(RES_hh_tes!U4=0,0,1000*11630*RES_hh_tes!U4/RES_hh_num!U4)</f>
        <v>5346.8139275863896</v>
      </c>
      <c r="V4" s="69">
        <f>IF(RES_hh_tes!V4=0,0,1000*11630*RES_hh_tes!V4/RES_hh_num!V4)</f>
        <v>5636.3393676069127</v>
      </c>
      <c r="W4" s="69">
        <f>IF(RES_hh_tes!W4=0,0,1000*11630*RES_hh_tes!W4/RES_hh_num!W4)</f>
        <v>6291.7066394703324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7584.0437917339414</v>
      </c>
      <c r="C5" s="72">
        <f>IF(RES_hh_tes!C5=0,0,1000*11630*RES_hh_tes!C5/RES_hh_num!C5)</f>
        <v>1719.8349855886197</v>
      </c>
      <c r="D5" s="72">
        <f>IF(RES_hh_tes!D5=0,0,1000*11630*RES_hh_tes!D5/RES_hh_num!D5)</f>
        <v>5027.1729655426261</v>
      </c>
      <c r="E5" s="72">
        <f>IF(RES_hh_tes!E5=0,0,1000*11630*RES_hh_tes!E5/RES_hh_num!E5)</f>
        <v>3589.9794027619596</v>
      </c>
      <c r="F5" s="72">
        <f>IF(RES_hh_tes!F5=0,0,1000*11630*RES_hh_tes!F5/RES_hh_num!F5)</f>
        <v>7683.3241297955801</v>
      </c>
      <c r="G5" s="72">
        <f>IF(RES_hh_tes!G5=0,0,1000*11630*RES_hh_tes!G5/RES_hh_num!G5)</f>
        <v>3579.3868247339869</v>
      </c>
      <c r="H5" s="72">
        <f>IF(RES_hh_tes!H5=0,0,1000*11630*RES_hh_tes!H5/RES_hh_num!H5)</f>
        <v>2694.4606598490054</v>
      </c>
      <c r="I5" s="72">
        <f>IF(RES_hh_tes!I5=0,0,1000*11630*RES_hh_tes!I5/RES_hh_num!I5)</f>
        <v>2592.4420130062504</v>
      </c>
      <c r="J5" s="72">
        <f>IF(RES_hh_tes!J5=0,0,1000*11630*RES_hh_tes!J5/RES_hh_num!J5)</f>
        <v>9205.1564162493269</v>
      </c>
      <c r="K5" s="72">
        <f>IF(RES_hh_tes!K5=0,0,1000*11630*RES_hh_tes!K5/RES_hh_num!K5)</f>
        <v>3465.5900873344135</v>
      </c>
      <c r="L5" s="72">
        <f>IF(RES_hh_tes!L5=0,0,1000*11630*RES_hh_tes!L5/RES_hh_num!L5)</f>
        <v>2798.5514314113402</v>
      </c>
      <c r="M5" s="72">
        <f>IF(RES_hh_tes!M5=0,0,1000*11630*RES_hh_tes!M5/RES_hh_num!M5)</f>
        <v>5107.8293281708266</v>
      </c>
      <c r="N5" s="72">
        <f>IF(RES_hh_tes!N5=0,0,1000*11630*RES_hh_tes!N5/RES_hh_num!N5)</f>
        <v>5082.2395261737756</v>
      </c>
      <c r="O5" s="72">
        <f>IF(RES_hh_tes!O5=0,0,1000*11630*RES_hh_tes!O5/RES_hh_num!O5)</f>
        <v>3185.1499482223244</v>
      </c>
      <c r="P5" s="72">
        <f>IF(RES_hh_tes!P5=0,0,1000*11630*RES_hh_tes!P5/RES_hh_num!P5)</f>
        <v>5890.5079018556526</v>
      </c>
      <c r="Q5" s="72">
        <f>IF(RES_hh_tes!Q5=0,0,1000*11630*RES_hh_tes!Q5/RES_hh_num!Q5)</f>
        <v>6098.1236447931205</v>
      </c>
      <c r="R5" s="72">
        <f>IF(RES_hh_tes!R5=0,0,1000*11630*RES_hh_tes!R5/RES_hh_num!R5)</f>
        <v>4968.3895165727308</v>
      </c>
      <c r="S5" s="72">
        <f>IF(RES_hh_tes!S5=0,0,1000*11630*RES_hh_tes!S5/RES_hh_num!S5)</f>
        <v>3903.9861290399808</v>
      </c>
      <c r="T5" s="72">
        <f>IF(RES_hh_tes!T5=0,0,1000*11630*RES_hh_tes!T5/RES_hh_num!T5)</f>
        <v>4532.9711933627714</v>
      </c>
      <c r="U5" s="72">
        <f>IF(RES_hh_tes!U5=0,0,1000*11630*RES_hh_tes!U5/RES_hh_num!U5)</f>
        <v>5502.7757272612744</v>
      </c>
      <c r="V5" s="72">
        <f>IF(RES_hh_tes!V5=0,0,1000*11630*RES_hh_tes!V5/RES_hh_num!V5)</f>
        <v>5812.2531111114968</v>
      </c>
      <c r="W5" s="72">
        <f>IF(RES_hh_tes!W5=0,0,1000*11630*RES_hh_tes!W5/RES_hh_num!W5)</f>
        <v>6113.0342208172669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5484.0409670803874</v>
      </c>
      <c r="C6" s="72">
        <f>IF(RES_hh_tes!C6=0,0,1000*11630*RES_hh_tes!C6/RES_hh_num!C6)</f>
        <v>4575.8122306782716</v>
      </c>
      <c r="D6" s="72">
        <f>IF(RES_hh_tes!D6=0,0,1000*11630*RES_hh_tes!D6/RES_hh_num!D6)</f>
        <v>4403.0145226030872</v>
      </c>
      <c r="E6" s="72">
        <f>IF(RES_hh_tes!E6=0,0,1000*11630*RES_hh_tes!E6/RES_hh_num!E6)</f>
        <v>4732.7951591543624</v>
      </c>
      <c r="F6" s="72">
        <f>IF(RES_hh_tes!F6=0,0,1000*11630*RES_hh_tes!F6/RES_hh_num!F6)</f>
        <v>5110.2819618650474</v>
      </c>
      <c r="G6" s="72">
        <f>IF(RES_hh_tes!G6=0,0,1000*11630*RES_hh_tes!G6/RES_hh_num!G6)</f>
        <v>4554.7738848994959</v>
      </c>
      <c r="H6" s="72">
        <f>IF(RES_hh_tes!H6=0,0,1000*11630*RES_hh_tes!H6/RES_hh_num!H6)</f>
        <v>4575.0887391827355</v>
      </c>
      <c r="I6" s="72">
        <f>IF(RES_hh_tes!I6=0,0,1000*11630*RES_hh_tes!I6/RES_hh_num!I6)</f>
        <v>4237.1763109979847</v>
      </c>
      <c r="J6" s="72">
        <f>IF(RES_hh_tes!J6=0,0,1000*11630*RES_hh_tes!J6/RES_hh_num!J6)</f>
        <v>5039.9803824355968</v>
      </c>
      <c r="K6" s="72">
        <f>IF(RES_hh_tes!K6=0,0,1000*11630*RES_hh_tes!K6/RES_hh_num!K6)</f>
        <v>4981.3200211780904</v>
      </c>
      <c r="L6" s="72">
        <f>IF(RES_hh_tes!L6=0,0,1000*11630*RES_hh_tes!L6/RES_hh_num!L6)</f>
        <v>5154.7634912347812</v>
      </c>
      <c r="M6" s="72">
        <f>IF(RES_hh_tes!M6=0,0,1000*11630*RES_hh_tes!M6/RES_hh_num!M6)</f>
        <v>5030.2020159576232</v>
      </c>
      <c r="N6" s="72">
        <f>IF(RES_hh_tes!N6=0,0,1000*11630*RES_hh_tes!N6/RES_hh_num!N6)</f>
        <v>5310.0203987901714</v>
      </c>
      <c r="O6" s="72">
        <f>IF(RES_hh_tes!O6=0,0,1000*11630*RES_hh_tes!O6/RES_hh_num!O6)</f>
        <v>5079.9174805251596</v>
      </c>
      <c r="P6" s="72">
        <f>IF(RES_hh_tes!P6=0,0,1000*11630*RES_hh_tes!P6/RES_hh_num!P6)</f>
        <v>4798.6962337993955</v>
      </c>
      <c r="Q6" s="72">
        <f>IF(RES_hh_tes!Q6=0,0,1000*11630*RES_hh_tes!Q6/RES_hh_num!Q6)</f>
        <v>4941.1313859229394</v>
      </c>
      <c r="R6" s="72">
        <f>IF(RES_hh_tes!R6=0,0,1000*11630*RES_hh_tes!R6/RES_hh_num!R6)</f>
        <v>5331.2219531838564</v>
      </c>
      <c r="S6" s="72">
        <f>IF(RES_hh_tes!S6=0,0,1000*11630*RES_hh_tes!S6/RES_hh_num!S6)</f>
        <v>4510.4961338625508</v>
      </c>
      <c r="T6" s="72">
        <f>IF(RES_hh_tes!T6=0,0,1000*11630*RES_hh_tes!T6/RES_hh_num!T6)</f>
        <v>5068.4065640675099</v>
      </c>
      <c r="U6" s="72">
        <f>IF(RES_hh_tes!U6=0,0,1000*11630*RES_hh_tes!U6/RES_hh_num!U6)</f>
        <v>5687.2700938667967</v>
      </c>
      <c r="V6" s="72">
        <f>IF(RES_hh_tes!V6=0,0,1000*11630*RES_hh_tes!V6/RES_hh_num!V6)</f>
        <v>5448.1379800291988</v>
      </c>
      <c r="W6" s="72">
        <f>IF(RES_hh_tes!W6=0,0,1000*11630*RES_hh_tes!W6/RES_hh_num!W6)</f>
        <v>6123.8470282956423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5820.0267741103853</v>
      </c>
      <c r="C7" s="72">
        <f>IF(RES_hh_tes!C7=0,0,1000*11630*RES_hh_tes!C7/RES_hh_num!C7)</f>
        <v>4985.6391101224799</v>
      </c>
      <c r="D7" s="72">
        <f>IF(RES_hh_tes!D7=0,0,1000*11630*RES_hh_tes!D7/RES_hh_num!D7)</f>
        <v>2412.5450563658846</v>
      </c>
      <c r="E7" s="72">
        <f>IF(RES_hh_tes!E7=0,0,1000*11630*RES_hh_tes!E7/RES_hh_num!E7)</f>
        <v>3054.3739565172373</v>
      </c>
      <c r="F7" s="72">
        <f>IF(RES_hh_tes!F7=0,0,1000*11630*RES_hh_tes!F7/RES_hh_num!F7)</f>
        <v>7195.517601345573</v>
      </c>
      <c r="G7" s="72">
        <f>IF(RES_hh_tes!G7=0,0,1000*11630*RES_hh_tes!G7/RES_hh_num!G7)</f>
        <v>4408.5579480128099</v>
      </c>
      <c r="H7" s="72">
        <f>IF(RES_hh_tes!H7=0,0,1000*11630*RES_hh_tes!H7/RES_hh_num!H7)</f>
        <v>4314.5710292286176</v>
      </c>
      <c r="I7" s="72">
        <f>IF(RES_hh_tes!I7=0,0,1000*11630*RES_hh_tes!I7/RES_hh_num!I7)</f>
        <v>5593.5731106795711</v>
      </c>
      <c r="J7" s="72">
        <f>IF(RES_hh_tes!J7=0,0,1000*11630*RES_hh_tes!J7/RES_hh_num!J7)</f>
        <v>5250.8947002153918</v>
      </c>
      <c r="K7" s="72">
        <f>IF(RES_hh_tes!K7=0,0,1000*11630*RES_hh_tes!K7/RES_hh_num!K7)</f>
        <v>2086.9571007274067</v>
      </c>
      <c r="L7" s="72">
        <f>IF(RES_hh_tes!L7=0,0,1000*11630*RES_hh_tes!L7/RES_hh_num!L7)</f>
        <v>2733.1110803484535</v>
      </c>
      <c r="M7" s="72">
        <f>IF(RES_hh_tes!M7=0,0,1000*11630*RES_hh_tes!M7/RES_hh_num!M7)</f>
        <v>5816.8957118684148</v>
      </c>
      <c r="N7" s="72">
        <f>IF(RES_hh_tes!N7=0,0,1000*11630*RES_hh_tes!N7/RES_hh_num!N7)</f>
        <v>5659.0637423833641</v>
      </c>
      <c r="O7" s="72">
        <f>IF(RES_hh_tes!O7=0,0,1000*11630*RES_hh_tes!O7/RES_hh_num!O7)</f>
        <v>3892.7112507972602</v>
      </c>
      <c r="P7" s="72">
        <f>IF(RES_hh_tes!P7=0,0,1000*11630*RES_hh_tes!P7/RES_hh_num!P7)</f>
        <v>5081.5656943546846</v>
      </c>
      <c r="Q7" s="72">
        <f>IF(RES_hh_tes!Q7=0,0,1000*11630*RES_hh_tes!Q7/RES_hh_num!Q7)</f>
        <v>5699.33161608501</v>
      </c>
      <c r="R7" s="72">
        <f>IF(RES_hh_tes!R7=0,0,1000*11630*RES_hh_tes!R7/RES_hh_num!R7)</f>
        <v>3960.4211397754361</v>
      </c>
      <c r="S7" s="72">
        <f>IF(RES_hh_tes!S7=0,0,1000*11630*RES_hh_tes!S7/RES_hh_num!S7)</f>
        <v>4631.110003891743</v>
      </c>
      <c r="T7" s="72">
        <f>IF(RES_hh_tes!T7=0,0,1000*11630*RES_hh_tes!T7/RES_hh_num!T7)</f>
        <v>5089.9771390256528</v>
      </c>
      <c r="U7" s="72">
        <f>IF(RES_hh_tes!U7=0,0,1000*11630*RES_hh_tes!U7/RES_hh_num!U7)</f>
        <v>6246.3556159901364</v>
      </c>
      <c r="V7" s="72">
        <f>IF(RES_hh_tes!V7=0,0,1000*11630*RES_hh_tes!V7/RES_hh_num!V7)</f>
        <v>5412.051989832441</v>
      </c>
      <c r="W7" s="72">
        <f>IF(RES_hh_tes!W7=0,0,1000*11630*RES_hh_tes!W7/RES_hh_num!W7)</f>
        <v>6203.9021446679526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5458.9074961301149</v>
      </c>
      <c r="C8" s="72">
        <f>IF(RES_hh_tes!C8=0,0,1000*11630*RES_hh_tes!C8/RES_hh_num!C8)</f>
        <v>4357.0923854927241</v>
      </c>
      <c r="D8" s="72">
        <f>IF(RES_hh_tes!D8=0,0,1000*11630*RES_hh_tes!D8/RES_hh_num!D8)</f>
        <v>4642.1951839678468</v>
      </c>
      <c r="E8" s="72">
        <f>IF(RES_hh_tes!E8=0,0,1000*11630*RES_hh_tes!E8/RES_hh_num!E8)</f>
        <v>4851.8637483455432</v>
      </c>
      <c r="F8" s="72">
        <f>IF(RES_hh_tes!F8=0,0,1000*11630*RES_hh_tes!F8/RES_hh_num!F8)</f>
        <v>5142.5388972974961</v>
      </c>
      <c r="G8" s="72">
        <f>IF(RES_hh_tes!G8=0,0,1000*11630*RES_hh_tes!G8/RES_hh_num!G8)</f>
        <v>4302.82659506659</v>
      </c>
      <c r="H8" s="72">
        <f>IF(RES_hh_tes!H8=0,0,1000*11630*RES_hh_tes!H8/RES_hh_num!H8)</f>
        <v>4990.1461151263002</v>
      </c>
      <c r="I8" s="72">
        <f>IF(RES_hh_tes!I8=0,0,1000*11630*RES_hh_tes!I8/RES_hh_num!I8)</f>
        <v>4080.7116369149044</v>
      </c>
      <c r="J8" s="72">
        <f>IF(RES_hh_tes!J8=0,0,1000*11630*RES_hh_tes!J8/RES_hh_num!J8)</f>
        <v>4943.123196861171</v>
      </c>
      <c r="K8" s="72">
        <f>IF(RES_hh_tes!K8=0,0,1000*11630*RES_hh_tes!K8/RES_hh_num!K8)</f>
        <v>4827.4154680355559</v>
      </c>
      <c r="L8" s="72">
        <f>IF(RES_hh_tes!L8=0,0,1000*11630*RES_hh_tes!L8/RES_hh_num!L8)</f>
        <v>5014.6988245993016</v>
      </c>
      <c r="M8" s="72">
        <f>IF(RES_hh_tes!M8=0,0,1000*11630*RES_hh_tes!M8/RES_hh_num!M8)</f>
        <v>5089.8963810722462</v>
      </c>
      <c r="N8" s="72">
        <f>IF(RES_hh_tes!N8=0,0,1000*11630*RES_hh_tes!N8/RES_hh_num!N8)</f>
        <v>5485.1386972939808</v>
      </c>
      <c r="O8" s="72">
        <f>IF(RES_hh_tes!O8=0,0,1000*11630*RES_hh_tes!O8/RES_hh_num!O8)</f>
        <v>5233.610106178814</v>
      </c>
      <c r="P8" s="72">
        <f>IF(RES_hh_tes!P8=0,0,1000*11630*RES_hh_tes!P8/RES_hh_num!P8)</f>
        <v>4647.1364150850795</v>
      </c>
      <c r="Q8" s="72">
        <f>IF(RES_hh_tes!Q8=0,0,1000*11630*RES_hh_tes!Q8/RES_hh_num!Q8)</f>
        <v>4743.3714291591341</v>
      </c>
      <c r="R8" s="72">
        <f>IF(RES_hh_tes!R8=0,0,1000*11630*RES_hh_tes!R8/RES_hh_num!R8)</f>
        <v>4839.0042817505373</v>
      </c>
      <c r="S8" s="72">
        <f>IF(RES_hh_tes!S8=0,0,1000*11630*RES_hh_tes!S8/RES_hh_num!S8)</f>
        <v>5156.7549922576682</v>
      </c>
      <c r="T8" s="72">
        <f>IF(RES_hh_tes!T8=0,0,1000*11630*RES_hh_tes!T8/RES_hh_num!T8)</f>
        <v>5290.8623586680596</v>
      </c>
      <c r="U8" s="72">
        <f>IF(RES_hh_tes!U8=0,0,1000*11630*RES_hh_tes!U8/RES_hh_num!U8)</f>
        <v>5212.1959158177824</v>
      </c>
      <c r="V8" s="72">
        <f>IF(RES_hh_tes!V8=0,0,1000*11630*RES_hh_tes!V8/RES_hh_num!V8)</f>
        <v>5588.4851783693211</v>
      </c>
      <c r="W8" s="72">
        <f>IF(RES_hh_tes!W8=0,0,1000*11630*RES_hh_tes!W8/RES_hh_num!W8)</f>
        <v>6420.3296353703445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5894.9278017526494</v>
      </c>
      <c r="C9" s="72">
        <f>IF(RES_hh_tes!C9=0,0,1000*11630*RES_hh_tes!C9/RES_hh_num!C9)</f>
        <v>4247.4126136702089</v>
      </c>
      <c r="D9" s="72">
        <f>IF(RES_hh_tes!D9=0,0,1000*11630*RES_hh_tes!D9/RES_hh_num!D9)</f>
        <v>4077.0854091549081</v>
      </c>
      <c r="E9" s="72">
        <f>IF(RES_hh_tes!E9=0,0,1000*11630*RES_hh_tes!E9/RES_hh_num!E9)</f>
        <v>4623.4073815776246</v>
      </c>
      <c r="F9" s="72">
        <f>IF(RES_hh_tes!F9=0,0,1000*11630*RES_hh_tes!F9/RES_hh_num!F9)</f>
        <v>5207.6433842970673</v>
      </c>
      <c r="G9" s="72">
        <f>IF(RES_hh_tes!G9=0,0,1000*11630*RES_hh_tes!G9/RES_hh_num!G9)</f>
        <v>4769.3508675530147</v>
      </c>
      <c r="H9" s="72">
        <f>IF(RES_hh_tes!H9=0,0,1000*11630*RES_hh_tes!H9/RES_hh_num!H9)</f>
        <v>4340.8923304760146</v>
      </c>
      <c r="I9" s="72">
        <f>IF(RES_hh_tes!I9=0,0,1000*11630*RES_hh_tes!I9/RES_hh_num!I9)</f>
        <v>4171.107541867178</v>
      </c>
      <c r="J9" s="72">
        <f>IF(RES_hh_tes!J9=0,0,1000*11630*RES_hh_tes!J9/RES_hh_num!J9)</f>
        <v>5277.2590415717405</v>
      </c>
      <c r="K9" s="72">
        <f>IF(RES_hh_tes!K9=0,0,1000*11630*RES_hh_tes!K9/RES_hh_num!K9)</f>
        <v>5083.3575133013292</v>
      </c>
      <c r="L9" s="72">
        <f>IF(RES_hh_tes!L9=0,0,1000*11630*RES_hh_tes!L9/RES_hh_num!L9)</f>
        <v>5356.0506972803232</v>
      </c>
      <c r="M9" s="72">
        <f>IF(RES_hh_tes!M9=0,0,1000*11630*RES_hh_tes!M9/RES_hh_num!M9)</f>
        <v>4929.4979275369769</v>
      </c>
      <c r="N9" s="72">
        <f>IF(RES_hh_tes!N9=0,0,1000*11630*RES_hh_tes!N9/RES_hh_num!N9)</f>
        <v>5294.2729953020935</v>
      </c>
      <c r="O9" s="72">
        <f>IF(RES_hh_tes!O9=0,0,1000*11630*RES_hh_tes!O9/RES_hh_num!O9)</f>
        <v>5032.4784165324572</v>
      </c>
      <c r="P9" s="72">
        <f>IF(RES_hh_tes!P9=0,0,1000*11630*RES_hh_tes!P9/RES_hh_num!P9)</f>
        <v>4941.5657914179692</v>
      </c>
      <c r="Q9" s="72">
        <f>IF(RES_hh_tes!Q9=0,0,1000*11630*RES_hh_tes!Q9/RES_hh_num!Q9)</f>
        <v>4749.0918216597529</v>
      </c>
      <c r="R9" s="72">
        <f>IF(RES_hh_tes!R9=0,0,1000*11630*RES_hh_tes!R9/RES_hh_num!R9)</f>
        <v>4872.9010466570508</v>
      </c>
      <c r="S9" s="72">
        <f>IF(RES_hh_tes!S9=0,0,1000*11630*RES_hh_tes!S9/RES_hh_num!S9)</f>
        <v>5139.3828847952573</v>
      </c>
      <c r="T9" s="72">
        <f>IF(RES_hh_tes!T9=0,0,1000*11630*RES_hh_tes!T9/RES_hh_num!T9)</f>
        <v>5224.1647455914772</v>
      </c>
      <c r="U9" s="72">
        <f>IF(RES_hh_tes!U9=0,0,1000*11630*RES_hh_tes!U9/RES_hh_num!U9)</f>
        <v>5445.3017495517324</v>
      </c>
      <c r="V9" s="72">
        <f>IF(RES_hh_tes!V9=0,0,1000*11630*RES_hh_tes!V9/RES_hh_num!V9)</f>
        <v>5630.7694732143791</v>
      </c>
      <c r="W9" s="72">
        <f>IF(RES_hh_tes!W9=0,0,1000*11630*RES_hh_tes!W9/RES_hh_num!W9)</f>
        <v>6173.633065780964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5080.8230499704987</v>
      </c>
      <c r="C10" s="72">
        <f>IF(RES_hh_tes!C10=0,0,1000*11630*RES_hh_tes!C10/RES_hh_num!C10)</f>
        <v>2989.5699785984048</v>
      </c>
      <c r="D10" s="72">
        <f>IF(RES_hh_tes!D10=0,0,1000*11630*RES_hh_tes!D10/RES_hh_num!D10)</f>
        <v>5906.0139482910672</v>
      </c>
      <c r="E10" s="72">
        <f>IF(RES_hh_tes!E10=0,0,1000*11630*RES_hh_tes!E10/RES_hh_num!E10)</f>
        <v>5129.4792297744307</v>
      </c>
      <c r="F10" s="72">
        <f>IF(RES_hh_tes!F10=0,0,1000*11630*RES_hh_tes!F10/RES_hh_num!F10)</f>
        <v>4841.264148148286</v>
      </c>
      <c r="G10" s="72">
        <f>IF(RES_hh_tes!G10=0,0,1000*11630*RES_hh_tes!G10/RES_hh_num!G10)</f>
        <v>4254.8096256074323</v>
      </c>
      <c r="H10" s="72">
        <f>IF(RES_hh_tes!H10=0,0,1000*11630*RES_hh_tes!H10/RES_hh_num!H10)</f>
        <v>4464.3956015537169</v>
      </c>
      <c r="I10" s="72">
        <f>IF(RES_hh_tes!I10=0,0,1000*11630*RES_hh_tes!I10/RES_hh_num!I10)</f>
        <v>4216.9779852377715</v>
      </c>
      <c r="J10" s="72">
        <f>IF(RES_hh_tes!J10=0,0,1000*11630*RES_hh_tes!J10/RES_hh_num!J10)</f>
        <v>4549.0274301808986</v>
      </c>
      <c r="K10" s="72">
        <f>IF(RES_hh_tes!K10=0,0,1000*11630*RES_hh_tes!K10/RES_hh_num!K10)</f>
        <v>4933.5036971675272</v>
      </c>
      <c r="L10" s="72">
        <f>IF(RES_hh_tes!L10=0,0,1000*11630*RES_hh_tes!L10/RES_hh_num!L10)</f>
        <v>6155.6767332136369</v>
      </c>
      <c r="M10" s="72">
        <f>IF(RES_hh_tes!M10=0,0,1000*11630*RES_hh_tes!M10/RES_hh_num!M10)</f>
        <v>5040.5784059093849</v>
      </c>
      <c r="N10" s="72">
        <f>IF(RES_hh_tes!N10=0,0,1000*11630*RES_hh_tes!N10/RES_hh_num!N10)</f>
        <v>5504.4388243235553</v>
      </c>
      <c r="O10" s="72">
        <f>IF(RES_hh_tes!O10=0,0,1000*11630*RES_hh_tes!O10/RES_hh_num!O10)</f>
        <v>5911.830964093313</v>
      </c>
      <c r="P10" s="72">
        <f>IF(RES_hh_tes!P10=0,0,1000*11630*RES_hh_tes!P10/RES_hh_num!P10)</f>
        <v>3378.6617602373726</v>
      </c>
      <c r="Q10" s="72">
        <f>IF(RES_hh_tes!Q10=0,0,1000*11630*RES_hh_tes!Q10/RES_hh_num!Q10)</f>
        <v>4337.2935244996461</v>
      </c>
      <c r="R10" s="72">
        <f>IF(RES_hh_tes!R10=0,0,1000*11630*RES_hh_tes!R10/RES_hh_num!R10)</f>
        <v>4723.9956257276071</v>
      </c>
      <c r="S10" s="72">
        <f>IF(RES_hh_tes!S10=0,0,1000*11630*RES_hh_tes!S10/RES_hh_num!S10)</f>
        <v>4938.3595337391716</v>
      </c>
      <c r="T10" s="72">
        <f>IF(RES_hh_tes!T10=0,0,1000*11630*RES_hh_tes!T10/RES_hh_num!T10)</f>
        <v>5819.1125668001359</v>
      </c>
      <c r="U10" s="72">
        <f>IF(RES_hh_tes!U10=0,0,1000*11630*RES_hh_tes!U10/RES_hh_num!U10)</f>
        <v>6798.3458537035349</v>
      </c>
      <c r="V10" s="72">
        <f>IF(RES_hh_tes!V10=0,0,1000*11630*RES_hh_tes!V10/RES_hh_num!V10)</f>
        <v>239.48659594196894</v>
      </c>
      <c r="W10" s="72">
        <f>IF(RES_hh_tes!W10=0,0,1000*11630*RES_hh_tes!W10/RES_hh_num!W10)</f>
        <v>9302.9797828225328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5363.9516760205997</v>
      </c>
      <c r="C11" s="72">
        <f>IF(RES_hh_tes!C11=0,0,1000*11630*RES_hh_tes!C11/RES_hh_num!C11)</f>
        <v>4845.5404218273961</v>
      </c>
      <c r="D11" s="72">
        <f>IF(RES_hh_tes!D11=0,0,1000*11630*RES_hh_tes!D11/RES_hh_num!D11)</f>
        <v>4559.5111070785215</v>
      </c>
      <c r="E11" s="72">
        <f>IF(RES_hh_tes!E11=0,0,1000*11630*RES_hh_tes!E11/RES_hh_num!E11)</f>
        <v>4685.9783675070712</v>
      </c>
      <c r="F11" s="72">
        <f>IF(RES_hh_tes!F11=0,0,1000*11630*RES_hh_tes!F11/RES_hh_num!F11)</f>
        <v>4719.6476311570023</v>
      </c>
      <c r="G11" s="72">
        <f>IF(RES_hh_tes!G11=0,0,1000*11630*RES_hh_tes!G11/RES_hh_num!G11)</f>
        <v>4507.9008940840813</v>
      </c>
      <c r="H11" s="72">
        <f>IF(RES_hh_tes!H11=0,0,1000*11630*RES_hh_tes!H11/RES_hh_num!H11)</f>
        <v>4629.0993966330279</v>
      </c>
      <c r="I11" s="72">
        <f>IF(RES_hh_tes!I11=0,0,1000*11630*RES_hh_tes!I11/RES_hh_num!I11)</f>
        <v>4340.8125884848123</v>
      </c>
      <c r="J11" s="72">
        <f>IF(RES_hh_tes!J11=0,0,1000*11630*RES_hh_tes!J11/RES_hh_num!J11)</f>
        <v>4810.6978929166489</v>
      </c>
      <c r="K11" s="72">
        <f>IF(RES_hh_tes!K11=0,0,1000*11630*RES_hh_tes!K11/RES_hh_num!K11)</f>
        <v>4942.9659574723773</v>
      </c>
      <c r="L11" s="72">
        <f>IF(RES_hh_tes!L11=0,0,1000*11630*RES_hh_tes!L11/RES_hh_num!L11)</f>
        <v>5140.1361373308637</v>
      </c>
      <c r="M11" s="72">
        <f>IF(RES_hh_tes!M11=0,0,1000*11630*RES_hh_tes!M11/RES_hh_num!M11)</f>
        <v>5338.4662299978627</v>
      </c>
      <c r="N11" s="72">
        <f>IF(RES_hh_tes!N11=0,0,1000*11630*RES_hh_tes!N11/RES_hh_num!N11)</f>
        <v>5068.142860680281</v>
      </c>
      <c r="O11" s="72">
        <f>IF(RES_hh_tes!O11=0,0,1000*11630*RES_hh_tes!O11/RES_hh_num!O11)</f>
        <v>5103.604954804865</v>
      </c>
      <c r="P11" s="72">
        <f>IF(RES_hh_tes!P11=0,0,1000*11630*RES_hh_tes!P11/RES_hh_num!P11)</f>
        <v>4688.8739600061735</v>
      </c>
      <c r="Q11" s="72">
        <f>IF(RES_hh_tes!Q11=0,0,1000*11630*RES_hh_tes!Q11/RES_hh_num!Q11)</f>
        <v>4781.1674341126927</v>
      </c>
      <c r="R11" s="72">
        <f>IF(RES_hh_tes!R11=0,0,1000*11630*RES_hh_tes!R11/RES_hh_num!R11)</f>
        <v>4949.7798387726534</v>
      </c>
      <c r="S11" s="72">
        <f>IF(RES_hh_tes!S11=0,0,1000*11630*RES_hh_tes!S11/RES_hh_num!S11)</f>
        <v>5174.794705055856</v>
      </c>
      <c r="T11" s="72">
        <f>IF(RES_hh_tes!T11=0,0,1000*11630*RES_hh_tes!T11/RES_hh_num!T11)</f>
        <v>5348.0821354935342</v>
      </c>
      <c r="U11" s="72">
        <f>IF(RES_hh_tes!U11=0,0,1000*11630*RES_hh_tes!U11/RES_hh_num!U11)</f>
        <v>5215.3095149381179</v>
      </c>
      <c r="V11" s="72">
        <f>IF(RES_hh_tes!V11=0,0,1000*11630*RES_hh_tes!V11/RES_hh_num!V11)</f>
        <v>5683.1659318361617</v>
      </c>
      <c r="W11" s="72">
        <f>IF(RES_hh_tes!W11=0,0,1000*11630*RES_hh_tes!W11/RES_hh_num!W11)</f>
        <v>6105.7838010242913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0</v>
      </c>
      <c r="V12" s="72">
        <f>IF(RES_hh_tes!V12=0,0,1000*11630*RES_hh_tes!V12/RES_hh_num!V12)</f>
        <v>0</v>
      </c>
      <c r="W12" s="72">
        <f>IF(RES_hh_tes!W12=0,0,1000*11630*RES_hh_tes!W12/RES_hh_num!W12)</f>
        <v>0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6412.4414710429919</v>
      </c>
      <c r="C13" s="74">
        <f>IF(RES_hh_tes!C13=0,0,1000*11630*RES_hh_tes!C13/RES_hh_num!C13)</f>
        <v>3502.2655715955489</v>
      </c>
      <c r="D13" s="74">
        <f>IF(RES_hh_tes!D13=0,0,1000*11630*RES_hh_tes!D13/RES_hh_num!D13)</f>
        <v>4644.9329949267785</v>
      </c>
      <c r="E13" s="74">
        <f>IF(RES_hh_tes!E13=0,0,1000*11630*RES_hh_tes!E13/RES_hh_num!E13)</f>
        <v>4845.6149061746055</v>
      </c>
      <c r="F13" s="74">
        <f>IF(RES_hh_tes!F13=0,0,1000*11630*RES_hh_tes!F13/RES_hh_num!F13)</f>
        <v>4223.809694903839</v>
      </c>
      <c r="G13" s="74">
        <f>IF(RES_hh_tes!G13=0,0,1000*11630*RES_hh_tes!G13/RES_hh_num!G13)</f>
        <v>4984.2582321607342</v>
      </c>
      <c r="H13" s="74">
        <f>IF(RES_hh_tes!H13=0,0,1000*11630*RES_hh_tes!H13/RES_hh_num!H13)</f>
        <v>3601.0343766069568</v>
      </c>
      <c r="I13" s="74">
        <f>IF(RES_hh_tes!I13=0,0,1000*11630*RES_hh_tes!I13/RES_hh_num!I13)</f>
        <v>4152.7155483936504</v>
      </c>
      <c r="J13" s="74">
        <f>IF(RES_hh_tes!J13=0,0,1000*11630*RES_hh_tes!J13/RES_hh_num!J13)</f>
        <v>4485.9593101791643</v>
      </c>
      <c r="K13" s="74">
        <f>IF(RES_hh_tes!K13=0,0,1000*11630*RES_hh_tes!K13/RES_hh_num!K13)</f>
        <v>5625.8523108168902</v>
      </c>
      <c r="L13" s="74">
        <f>IF(RES_hh_tes!L13=0,0,1000*11630*RES_hh_tes!L13/RES_hh_num!L13)</f>
        <v>5370.4316799429453</v>
      </c>
      <c r="M13" s="74">
        <f>IF(RES_hh_tes!M13=0,0,1000*11630*RES_hh_tes!M13/RES_hh_num!M13)</f>
        <v>5336.5896327455002</v>
      </c>
      <c r="N13" s="74">
        <f>IF(RES_hh_tes!N13=0,0,1000*11630*RES_hh_tes!N13/RES_hh_num!N13)</f>
        <v>4853.0903485943445</v>
      </c>
      <c r="O13" s="74">
        <f>IF(RES_hh_tes!O13=0,0,1000*11630*RES_hh_tes!O13/RES_hh_num!O13)</f>
        <v>5288.709710628993</v>
      </c>
      <c r="P13" s="74">
        <f>IF(RES_hh_tes!P13=0,0,1000*11630*RES_hh_tes!P13/RES_hh_num!P13)</f>
        <v>4879.4882233837598</v>
      </c>
      <c r="Q13" s="74">
        <f>IF(RES_hh_tes!Q13=0,0,1000*11630*RES_hh_tes!Q13/RES_hh_num!Q13)</f>
        <v>4943.5962987991043</v>
      </c>
      <c r="R13" s="74">
        <f>IF(RES_hh_tes!R13=0,0,1000*11630*RES_hh_tes!R13/RES_hh_num!R13)</f>
        <v>3920.1912355587874</v>
      </c>
      <c r="S13" s="74">
        <f>IF(RES_hh_tes!S13=0,0,1000*11630*RES_hh_tes!S13/RES_hh_num!S13)</f>
        <v>4072.8445282031971</v>
      </c>
      <c r="T13" s="74">
        <f>IF(RES_hh_tes!T13=0,0,1000*11630*RES_hh_tes!T13/RES_hh_num!T13)</f>
        <v>5586.5087785282649</v>
      </c>
      <c r="U13" s="74">
        <f>IF(RES_hh_tes!U13=0,0,1000*11630*RES_hh_tes!U13/RES_hh_num!U13)</f>
        <v>5863.4850764861958</v>
      </c>
      <c r="V13" s="74">
        <f>IF(RES_hh_tes!V13=0,0,1000*11630*RES_hh_tes!V13/RES_hh_num!V13)</f>
        <v>6024.2332669263724</v>
      </c>
      <c r="W13" s="74">
        <f>IF(RES_hh_tes!W13=0,0,1000*11630*RES_hh_tes!W13/RES_hh_num!W13)</f>
        <v>6755.4797059684215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11.422480464561676</v>
      </c>
      <c r="C14" s="76">
        <f>IF(RES_hh_tes!C14=0,0,1000*11630*RES_hh_tes!C14/RES_hh_num!C14)</f>
        <v>9.3117091730804873</v>
      </c>
      <c r="D14" s="76">
        <f>IF(RES_hh_tes!D14=0,0,1000*11630*RES_hh_tes!D14/RES_hh_num!D14)</f>
        <v>9.5129205145734872</v>
      </c>
      <c r="E14" s="76">
        <f>IF(RES_hh_tes!E14=0,0,1000*11630*RES_hh_tes!E14/RES_hh_num!E14)</f>
        <v>10.220686780573889</v>
      </c>
      <c r="F14" s="76">
        <f>IF(RES_hh_tes!F14=0,0,1000*11630*RES_hh_tes!F14/RES_hh_num!F14)</f>
        <v>12.640612654304775</v>
      </c>
      <c r="G14" s="76">
        <f>IF(RES_hh_tes!G14=0,0,1000*11630*RES_hh_tes!G14/RES_hh_num!G14)</f>
        <v>10.151762887814336</v>
      </c>
      <c r="H14" s="76">
        <f>IF(RES_hh_tes!H14=0,0,1000*11630*RES_hh_tes!H14/RES_hh_num!H14)</f>
        <v>10.185112447464226</v>
      </c>
      <c r="I14" s="76">
        <f>IF(RES_hh_tes!I14=0,0,1000*11630*RES_hh_tes!I14/RES_hh_num!I14)</f>
        <v>8.0313174417277065</v>
      </c>
      <c r="J14" s="76">
        <f>IF(RES_hh_tes!J14=0,0,1000*11630*RES_hh_tes!J14/RES_hh_num!J14)</f>
        <v>11.079486409496429</v>
      </c>
      <c r="K14" s="76">
        <f>IF(RES_hh_tes!K14=0,0,1000*11630*RES_hh_tes!K14/RES_hh_num!K14)</f>
        <v>10.52763258659831</v>
      </c>
      <c r="L14" s="76">
        <f>IF(RES_hh_tes!L14=0,0,1000*11630*RES_hh_tes!L14/RES_hh_num!L14)</f>
        <v>10.18638279065782</v>
      </c>
      <c r="M14" s="76">
        <f>IF(RES_hh_tes!M14=0,0,1000*11630*RES_hh_tes!M14/RES_hh_num!M14)</f>
        <v>10.877131249233404</v>
      </c>
      <c r="N14" s="76">
        <f>IF(RES_hh_tes!N14=0,0,1000*11630*RES_hh_tes!N14/RES_hh_num!N14)</f>
        <v>9.9484195688469015</v>
      </c>
      <c r="O14" s="76">
        <f>IF(RES_hh_tes!O14=0,0,1000*11630*RES_hh_tes!O14/RES_hh_num!O14)</f>
        <v>11.246908446837589</v>
      </c>
      <c r="P14" s="76">
        <f>IF(RES_hh_tes!P14=0,0,1000*11630*RES_hh_tes!P14/RES_hh_num!P14)</f>
        <v>10.629790484016075</v>
      </c>
      <c r="Q14" s="76">
        <f>IF(RES_hh_tes!Q14=0,0,1000*11630*RES_hh_tes!Q14/RES_hh_num!Q14)</f>
        <v>9.4456503076519329</v>
      </c>
      <c r="R14" s="76">
        <f>IF(RES_hh_tes!R14=0,0,1000*11630*RES_hh_tes!R14/RES_hh_num!R14)</f>
        <v>9.6114913922035949</v>
      </c>
      <c r="S14" s="76">
        <f>IF(RES_hh_tes!S14=0,0,1000*11630*RES_hh_tes!S14/RES_hh_num!S14)</f>
        <v>10.40716176373145</v>
      </c>
      <c r="T14" s="76">
        <f>IF(RES_hh_tes!T14=0,0,1000*11630*RES_hh_tes!T14/RES_hh_num!T14)</f>
        <v>10.648313201851725</v>
      </c>
      <c r="U14" s="76">
        <f>IF(RES_hh_tes!U14=0,0,1000*11630*RES_hh_tes!U14/RES_hh_num!U14)</f>
        <v>10.838493994575456</v>
      </c>
      <c r="V14" s="76">
        <f>IF(RES_hh_tes!V14=0,0,1000*11630*RES_hh_tes!V14/RES_hh_num!V14)</f>
        <v>11.491212890424812</v>
      </c>
      <c r="W14" s="76">
        <f>IF(RES_hh_tes!W14=0,0,1000*11630*RES_hh_tes!W14/RES_hh_num!W14)</f>
        <v>13.07990745823631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10.536448670428367</v>
      </c>
      <c r="C15" s="69">
        <f t="shared" si="0"/>
        <v>14.407470441004607</v>
      </c>
      <c r="D15" s="69">
        <f t="shared" si="0"/>
        <v>18.933218249140143</v>
      </c>
      <c r="E15" s="69">
        <f t="shared" si="0"/>
        <v>25.724883933610013</v>
      </c>
      <c r="F15" s="69">
        <f t="shared" si="0"/>
        <v>19.622756122509877</v>
      </c>
      <c r="G15" s="69">
        <f t="shared" si="0"/>
        <v>23.301693790968386</v>
      </c>
      <c r="H15" s="69">
        <f t="shared" si="0"/>
        <v>32.114397950736482</v>
      </c>
      <c r="I15" s="69">
        <f t="shared" si="0"/>
        <v>70.626220792705482</v>
      </c>
      <c r="J15" s="69">
        <f t="shared" si="0"/>
        <v>44.361427221358603</v>
      </c>
      <c r="K15" s="69">
        <f t="shared" si="0"/>
        <v>41.07472439297382</v>
      </c>
      <c r="L15" s="69">
        <f t="shared" si="0"/>
        <v>69.774331101450485</v>
      </c>
      <c r="M15" s="69">
        <f t="shared" si="0"/>
        <v>49.717920340577585</v>
      </c>
      <c r="N15" s="69">
        <f t="shared" si="0"/>
        <v>118.66727575552888</v>
      </c>
      <c r="O15" s="69">
        <f t="shared" si="0"/>
        <v>60.536485417964762</v>
      </c>
      <c r="P15" s="69">
        <f t="shared" si="0"/>
        <v>55.0078260756082</v>
      </c>
      <c r="Q15" s="69">
        <f t="shared" si="0"/>
        <v>105.98097538023367</v>
      </c>
      <c r="R15" s="69">
        <f t="shared" si="0"/>
        <v>109.10122239655433</v>
      </c>
      <c r="S15" s="69">
        <f t="shared" si="0"/>
        <v>117.87628830553503</v>
      </c>
      <c r="T15" s="69">
        <f t="shared" si="0"/>
        <v>122.73998239448598</v>
      </c>
      <c r="U15" s="69">
        <f t="shared" si="0"/>
        <v>127.52806595255947</v>
      </c>
      <c r="V15" s="69">
        <f t="shared" si="0"/>
        <v>135.10814137324761</v>
      </c>
      <c r="W15" s="69">
        <f t="shared" si="0"/>
        <v>142.26355068308777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10.536448670428367</v>
      </c>
      <c r="C16" s="72">
        <f>IF(RES_hh_tes!C16=0,0,1000*11630*RES_hh_tes!C16/RES_hh_num!C$3)</f>
        <v>14.407470441004607</v>
      </c>
      <c r="D16" s="72">
        <f>IF(RES_hh_tes!D16=0,0,1000*11630*RES_hh_tes!D16/RES_hh_num!D$3)</f>
        <v>18.933218249140143</v>
      </c>
      <c r="E16" s="72">
        <f>IF(RES_hh_tes!E16=0,0,1000*11630*RES_hh_tes!E16/RES_hh_num!E$3)</f>
        <v>25.724883933610013</v>
      </c>
      <c r="F16" s="72">
        <f>IF(RES_hh_tes!F16=0,0,1000*11630*RES_hh_tes!F16/RES_hh_num!F$3)</f>
        <v>19.622756122509877</v>
      </c>
      <c r="G16" s="72">
        <f>IF(RES_hh_tes!G16=0,0,1000*11630*RES_hh_tes!G16/RES_hh_num!G$3)</f>
        <v>23.301693790968386</v>
      </c>
      <c r="H16" s="72">
        <f>IF(RES_hh_tes!H16=0,0,1000*11630*RES_hh_tes!H16/RES_hh_num!H$3)</f>
        <v>32.114397950736482</v>
      </c>
      <c r="I16" s="72">
        <f>IF(RES_hh_tes!I16=0,0,1000*11630*RES_hh_tes!I16/RES_hh_num!I$3)</f>
        <v>70.626220792705482</v>
      </c>
      <c r="J16" s="72">
        <f>IF(RES_hh_tes!J16=0,0,1000*11630*RES_hh_tes!J16/RES_hh_num!J$3)</f>
        <v>44.361427221358603</v>
      </c>
      <c r="K16" s="72">
        <f>IF(RES_hh_tes!K16=0,0,1000*11630*RES_hh_tes!K16/RES_hh_num!K$3)</f>
        <v>41.07472439297382</v>
      </c>
      <c r="L16" s="72">
        <f>IF(RES_hh_tes!L16=0,0,1000*11630*RES_hh_tes!L16/RES_hh_num!L$3)</f>
        <v>69.774331101450485</v>
      </c>
      <c r="M16" s="72">
        <f>IF(RES_hh_tes!M16=0,0,1000*11630*RES_hh_tes!M16/RES_hh_num!M$3)</f>
        <v>49.717920340577585</v>
      </c>
      <c r="N16" s="72">
        <f>IF(RES_hh_tes!N16=0,0,1000*11630*RES_hh_tes!N16/RES_hh_num!N$3)</f>
        <v>118.66727575552888</v>
      </c>
      <c r="O16" s="72">
        <f>IF(RES_hh_tes!O16=0,0,1000*11630*RES_hh_tes!O16/RES_hh_num!O$3)</f>
        <v>60.536485417964762</v>
      </c>
      <c r="P16" s="72">
        <f>IF(RES_hh_tes!P16=0,0,1000*11630*RES_hh_tes!P16/RES_hh_num!P$3)</f>
        <v>55.0078260756082</v>
      </c>
      <c r="Q16" s="72">
        <f>IF(RES_hh_tes!Q16=0,0,1000*11630*RES_hh_tes!Q16/RES_hh_num!Q$3)</f>
        <v>105.98097538023367</v>
      </c>
      <c r="R16" s="72">
        <f>IF(RES_hh_tes!R16=0,0,1000*11630*RES_hh_tes!R16/RES_hh_num!R$3)</f>
        <v>109.10122239655433</v>
      </c>
      <c r="S16" s="72">
        <f>IF(RES_hh_tes!S16=0,0,1000*11630*RES_hh_tes!S16/RES_hh_num!S$3)</f>
        <v>117.87628830553503</v>
      </c>
      <c r="T16" s="72">
        <f>IF(RES_hh_tes!T16=0,0,1000*11630*RES_hh_tes!T16/RES_hh_num!T$3)</f>
        <v>122.73998239448598</v>
      </c>
      <c r="U16" s="72">
        <f>IF(RES_hh_tes!U16=0,0,1000*11630*RES_hh_tes!U16/RES_hh_num!U$3)</f>
        <v>127.52806595255947</v>
      </c>
      <c r="V16" s="72">
        <f>IF(RES_hh_tes!V16=0,0,1000*11630*RES_hh_tes!V16/RES_hh_num!V$3)</f>
        <v>135.10814137324761</v>
      </c>
      <c r="W16" s="72">
        <f>IF(RES_hh_tes!W16=0,0,1000*11630*RES_hh_tes!W16/RES_hh_num!W$3)</f>
        <v>142.26355068308777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394.7115500663802</v>
      </c>
      <c r="C17" s="69">
        <f>IF(RES_hh_tes!C17=0,0,1000*11630*RES_hh_tes!C17/RES_hh_num!C17)</f>
        <v>667.4817974605844</v>
      </c>
      <c r="D17" s="69">
        <f>IF(RES_hh_tes!D17=0,0,1000*11630*RES_hh_tes!D17/RES_hh_num!D17)</f>
        <v>718.33919863233859</v>
      </c>
      <c r="E17" s="69">
        <f>IF(RES_hh_tes!E17=0,0,1000*11630*RES_hh_tes!E17/RES_hh_num!E17)</f>
        <v>795.89161696543852</v>
      </c>
      <c r="F17" s="69">
        <f>IF(RES_hh_tes!F17=0,0,1000*11630*RES_hh_tes!F17/RES_hh_num!F17)</f>
        <v>590.2604344693591</v>
      </c>
      <c r="G17" s="69">
        <f>IF(RES_hh_tes!G17=0,0,1000*11630*RES_hh_tes!G17/RES_hh_num!G17)</f>
        <v>822.28606882195299</v>
      </c>
      <c r="H17" s="69">
        <f>IF(RES_hh_tes!H17=0,0,1000*11630*RES_hh_tes!H17/RES_hh_num!H17)</f>
        <v>841.01416846570862</v>
      </c>
      <c r="I17" s="69">
        <f>IF(RES_hh_tes!I17=0,0,1000*11630*RES_hh_tes!I17/RES_hh_num!I17)</f>
        <v>923.41300622214783</v>
      </c>
      <c r="J17" s="69">
        <f>IF(RES_hh_tes!J17=0,0,1000*11630*RES_hh_tes!J17/RES_hh_num!J17)</f>
        <v>789.29084809189862</v>
      </c>
      <c r="K17" s="69">
        <f>IF(RES_hh_tes!K17=0,0,1000*11630*RES_hh_tes!K17/RES_hh_num!K17)</f>
        <v>852.25893231414341</v>
      </c>
      <c r="L17" s="69">
        <f>IF(RES_hh_tes!L17=0,0,1000*11630*RES_hh_tes!L17/RES_hh_num!L17)</f>
        <v>828.8892681217028</v>
      </c>
      <c r="M17" s="69">
        <f>IF(RES_hh_tes!M17=0,0,1000*11630*RES_hh_tes!M17/RES_hh_num!M17)</f>
        <v>854.68914710667207</v>
      </c>
      <c r="N17" s="69">
        <f>IF(RES_hh_tes!N17=0,0,1000*11630*RES_hh_tes!N17/RES_hh_num!N17)</f>
        <v>894.29133962350022</v>
      </c>
      <c r="O17" s="69">
        <f>IF(RES_hh_tes!O17=0,0,1000*11630*RES_hh_tes!O17/RES_hh_num!O17)</f>
        <v>919.85158416665718</v>
      </c>
      <c r="P17" s="69">
        <f>IF(RES_hh_tes!P17=0,0,1000*11630*RES_hh_tes!P17/RES_hh_num!P17)</f>
        <v>937.38774426323903</v>
      </c>
      <c r="Q17" s="69">
        <f>IF(RES_hh_tes!Q17=0,0,1000*11630*RES_hh_tes!Q17/RES_hh_num!Q17)</f>
        <v>966.46490461830035</v>
      </c>
      <c r="R17" s="69">
        <f>IF(RES_hh_tes!R17=0,0,1000*11630*RES_hh_tes!R17/RES_hh_num!R17)</f>
        <v>977.58438443748321</v>
      </c>
      <c r="S17" s="69">
        <f>IF(RES_hh_tes!S17=0,0,1000*11630*RES_hh_tes!S17/RES_hh_num!S17)</f>
        <v>1067.4197786029315</v>
      </c>
      <c r="T17" s="69">
        <f>IF(RES_hh_tes!T17=0,0,1000*11630*RES_hh_tes!T17/RES_hh_num!T17)</f>
        <v>1062.9556428562014</v>
      </c>
      <c r="U17" s="69">
        <f>IF(RES_hh_tes!U17=0,0,1000*11630*RES_hh_tes!U17/RES_hh_num!U17)</f>
        <v>1065.290558087162</v>
      </c>
      <c r="V17" s="69">
        <f>IF(RES_hh_tes!V17=0,0,1000*11630*RES_hh_tes!V17/RES_hh_num!V17)</f>
        <v>1100.1447980068294</v>
      </c>
      <c r="W17" s="69">
        <f>IF(RES_hh_tes!W17=0,0,1000*11630*RES_hh_tes!W17/RES_hh_num!W17)</f>
        <v>1220.8058976955972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540.60490518179051</v>
      </c>
      <c r="C18" s="72">
        <f>IF(RES_hh_tes!C18=0,0,1000*11630*RES_hh_tes!C18/RES_hh_num!C18)</f>
        <v>250.15481101547451</v>
      </c>
      <c r="D18" s="72">
        <f>IF(RES_hh_tes!D18=0,0,1000*11630*RES_hh_tes!D18/RES_hh_num!D18)</f>
        <v>812.52589717980436</v>
      </c>
      <c r="E18" s="72">
        <f>IF(RES_hh_tes!E18=0,0,1000*11630*RES_hh_tes!E18/RES_hh_num!E18)</f>
        <v>608.46051555378926</v>
      </c>
      <c r="F18" s="72">
        <f>IF(RES_hh_tes!F18=0,0,1000*11630*RES_hh_tes!F18/RES_hh_num!F18)</f>
        <v>887.23563810846258</v>
      </c>
      <c r="G18" s="72">
        <f>IF(RES_hh_tes!G18=0,0,1000*11630*RES_hh_tes!G18/RES_hh_num!G18)</f>
        <v>648.42178788458227</v>
      </c>
      <c r="H18" s="72">
        <f>IF(RES_hh_tes!H18=0,0,1000*11630*RES_hh_tes!H18/RES_hh_num!H18)</f>
        <v>490.49307413688967</v>
      </c>
      <c r="I18" s="72">
        <f>IF(RES_hh_tes!I18=0,0,1000*11630*RES_hh_tes!I18/RES_hh_num!I18)</f>
        <v>565.84152437917442</v>
      </c>
      <c r="J18" s="72">
        <f>IF(RES_hh_tes!J18=0,0,1000*11630*RES_hh_tes!J18/RES_hh_num!J18)</f>
        <v>1427.0422916014634</v>
      </c>
      <c r="K18" s="72">
        <f>IF(RES_hh_tes!K18=0,0,1000*11630*RES_hh_tes!K18/RES_hh_num!K18)</f>
        <v>597.20389140971429</v>
      </c>
      <c r="L18" s="72">
        <f>IF(RES_hh_tes!L18=0,0,1000*11630*RES_hh_tes!L18/RES_hh_num!L18)</f>
        <v>446.89713418802563</v>
      </c>
      <c r="M18" s="72">
        <f>IF(RES_hh_tes!M18=0,0,1000*11630*RES_hh_tes!M18/RES_hh_num!M18)</f>
        <v>861.06985096192045</v>
      </c>
      <c r="N18" s="72">
        <f>IF(RES_hh_tes!N18=0,0,1000*11630*RES_hh_tes!N18/RES_hh_num!N18)</f>
        <v>855.32189029621441</v>
      </c>
      <c r="O18" s="72">
        <f>IF(RES_hh_tes!O18=0,0,1000*11630*RES_hh_tes!O18/RES_hh_num!O18)</f>
        <v>574.87808457389576</v>
      </c>
      <c r="P18" s="72">
        <f>IF(RES_hh_tes!P18=0,0,1000*11630*RES_hh_tes!P18/RES_hh_num!P18)</f>
        <v>1149.3627110059538</v>
      </c>
      <c r="Q18" s="72">
        <f>IF(RES_hh_tes!Q18=0,0,1000*11630*RES_hh_tes!Q18/RES_hh_num!Q18)</f>
        <v>1236.564954542853</v>
      </c>
      <c r="R18" s="72">
        <f>IF(RES_hh_tes!R18=0,0,1000*11630*RES_hh_tes!R18/RES_hh_num!R18)</f>
        <v>999.74859378677877</v>
      </c>
      <c r="S18" s="72">
        <f>IF(RES_hh_tes!S18=0,0,1000*11630*RES_hh_tes!S18/RES_hh_num!S18)</f>
        <v>813.35101635507272</v>
      </c>
      <c r="T18" s="72">
        <f>IF(RES_hh_tes!T18=0,0,1000*11630*RES_hh_tes!T18/RES_hh_num!T18)</f>
        <v>916.66702656169537</v>
      </c>
      <c r="U18" s="72">
        <f>IF(RES_hh_tes!U18=0,0,1000*11630*RES_hh_tes!U18/RES_hh_num!U18)</f>
        <v>1100.5669106225675</v>
      </c>
      <c r="V18" s="72">
        <f>IF(RES_hh_tes!V18=0,0,1000*11630*RES_hh_tes!V18/RES_hh_num!V18)</f>
        <v>1138.3520008056653</v>
      </c>
      <c r="W18" s="72">
        <f>IF(RES_hh_tes!W18=0,0,1000*11630*RES_hh_tes!W18/RES_hh_num!W18)</f>
        <v>1190.3912629553154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436.51097542574149</v>
      </c>
      <c r="C19" s="72">
        <f>IF(RES_hh_tes!C19=0,0,1000*11630*RES_hh_tes!C19/RES_hh_num!C19)</f>
        <v>644.05979084713226</v>
      </c>
      <c r="D19" s="72">
        <f>IF(RES_hh_tes!D19=0,0,1000*11630*RES_hh_tes!D19/RES_hh_num!D19)</f>
        <v>720.98208554112114</v>
      </c>
      <c r="E19" s="72">
        <f>IF(RES_hh_tes!E19=0,0,1000*11630*RES_hh_tes!E19/RES_hh_num!E19)</f>
        <v>870.58460950606354</v>
      </c>
      <c r="F19" s="72">
        <f>IF(RES_hh_tes!F19=0,0,1000*11630*RES_hh_tes!F19/RES_hh_num!F19)</f>
        <v>604.6026811383673</v>
      </c>
      <c r="G19" s="72">
        <f>IF(RES_hh_tes!G19=0,0,1000*11630*RES_hh_tes!G19/RES_hh_num!G19)</f>
        <v>1127.7326926018823</v>
      </c>
      <c r="H19" s="72">
        <f>IF(RES_hh_tes!H19=0,0,1000*11630*RES_hh_tes!H19/RES_hh_num!H19)</f>
        <v>666.08975456107919</v>
      </c>
      <c r="I19" s="72">
        <f>IF(RES_hh_tes!I19=0,0,1000*11630*RES_hh_tes!I19/RES_hh_num!I19)</f>
        <v>1061.2679538614316</v>
      </c>
      <c r="J19" s="72">
        <f>IF(RES_hh_tes!J19=0,0,1000*11630*RES_hh_tes!J19/RES_hh_num!J19)</f>
        <v>627.84262492036714</v>
      </c>
      <c r="K19" s="72">
        <f>IF(RES_hh_tes!K19=0,0,1000*11630*RES_hh_tes!K19/RES_hh_num!K19)</f>
        <v>931.46683813795732</v>
      </c>
      <c r="L19" s="72">
        <f>IF(RES_hh_tes!L19=0,0,1000*11630*RES_hh_tes!L19/RES_hh_num!L19)</f>
        <v>806.67429181832802</v>
      </c>
      <c r="M19" s="72">
        <f>IF(RES_hh_tes!M19=0,0,1000*11630*RES_hh_tes!M19/RES_hh_num!M19)</f>
        <v>856.24680717714978</v>
      </c>
      <c r="N19" s="72">
        <f>IF(RES_hh_tes!N19=0,0,1000*11630*RES_hh_tes!N19/RES_hh_num!N19)</f>
        <v>813.45829036415148</v>
      </c>
      <c r="O19" s="72">
        <f>IF(RES_hh_tes!O19=0,0,1000*11630*RES_hh_tes!O19/RES_hh_num!O19)</f>
        <v>905.03839727670299</v>
      </c>
      <c r="P19" s="72">
        <f>IF(RES_hh_tes!P19=0,0,1000*11630*RES_hh_tes!P19/RES_hh_num!P19)</f>
        <v>914.75667527257417</v>
      </c>
      <c r="Q19" s="72">
        <f>IF(RES_hh_tes!Q19=0,0,1000*11630*RES_hh_tes!Q19/RES_hh_num!Q19)</f>
        <v>997.05587560065476</v>
      </c>
      <c r="R19" s="72">
        <f>IF(RES_hh_tes!R19=0,0,1000*11630*RES_hh_tes!R19/RES_hh_num!R19)</f>
        <v>978.93993501064324</v>
      </c>
      <c r="S19" s="72">
        <f>IF(RES_hh_tes!S19=0,0,1000*11630*RES_hh_tes!S19/RES_hh_num!S19)</f>
        <v>1056.6603643723943</v>
      </c>
      <c r="T19" s="72">
        <f>IF(RES_hh_tes!T19=0,0,1000*11630*RES_hh_tes!T19/RES_hh_num!T19)</f>
        <v>1073.3126599039276</v>
      </c>
      <c r="U19" s="72">
        <f>IF(RES_hh_tes!U19=0,0,1000*11630*RES_hh_tes!U19/RES_hh_num!U19)</f>
        <v>1139.7940640875606</v>
      </c>
      <c r="V19" s="72">
        <f>IF(RES_hh_tes!V19=0,0,1000*11630*RES_hh_tes!V19/RES_hh_num!V19)</f>
        <v>1075.9007016343355</v>
      </c>
      <c r="W19" s="72">
        <f>IF(RES_hh_tes!W19=0,0,1000*11630*RES_hh_tes!W19/RES_hh_num!W19)</f>
        <v>1208.8866919219354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390.48081939795696</v>
      </c>
      <c r="C21" s="72">
        <f>IF(RES_hh_tes!C21=0,0,1000*11630*RES_hh_tes!C21/RES_hh_num!C21)</f>
        <v>636.52750354886814</v>
      </c>
      <c r="D21" s="72">
        <f>IF(RES_hh_tes!D21=0,0,1000*11630*RES_hh_tes!D21/RES_hh_num!D21)</f>
        <v>752.87268294840669</v>
      </c>
      <c r="E21" s="72">
        <f>IF(RES_hh_tes!E21=0,0,1000*11630*RES_hh_tes!E21/RES_hh_num!E21)</f>
        <v>824.79897610287742</v>
      </c>
      <c r="F21" s="72">
        <f>IF(RES_hh_tes!F21=0,0,1000*11630*RES_hh_tes!F21/RES_hh_num!F21)</f>
        <v>595.50593949866914</v>
      </c>
      <c r="G21" s="72">
        <f>IF(RES_hh_tes!G21=0,0,1000*11630*RES_hh_tes!G21/RES_hh_num!G21)</f>
        <v>773.41859739542292</v>
      </c>
      <c r="H21" s="72">
        <f>IF(RES_hh_tes!H21=0,0,1000*11630*RES_hh_tes!H21/RES_hh_num!H21)</f>
        <v>906.54578814596948</v>
      </c>
      <c r="I21" s="72">
        <f>IF(RES_hh_tes!I21=0,0,1000*11630*RES_hh_tes!I21/RES_hh_num!I21)</f>
        <v>892.5063145929081</v>
      </c>
      <c r="J21" s="72">
        <f>IF(RES_hh_tes!J21=0,0,1000*11630*RES_hh_tes!J21/RES_hh_num!J21)</f>
        <v>768.51563715139423</v>
      </c>
      <c r="K21" s="72">
        <f>IF(RES_hh_tes!K21=0,0,1000*11630*RES_hh_tes!K21/RES_hh_num!K21)</f>
        <v>833.94934044075512</v>
      </c>
      <c r="L21" s="72">
        <f>IF(RES_hh_tes!L21=0,0,1000*11630*RES_hh_tes!L21/RES_hh_num!L21)</f>
        <v>802.30010728515742</v>
      </c>
      <c r="M21" s="72">
        <f>IF(RES_hh_tes!M21=0,0,1000*11630*RES_hh_tes!M21/RES_hh_num!M21)</f>
        <v>859.36168712533879</v>
      </c>
      <c r="N21" s="72">
        <f>IF(RES_hh_tes!N21=0,0,1000*11630*RES_hh_tes!N21/RES_hh_num!N21)</f>
        <v>924.0853125599499</v>
      </c>
      <c r="O21" s="72">
        <f>IF(RES_hh_tes!O21=0,0,1000*11630*RES_hh_tes!O21/RES_hh_num!O21)</f>
        <v>945.06078121544249</v>
      </c>
      <c r="P21" s="72">
        <f>IF(RES_hh_tes!P21=0,0,1000*11630*RES_hh_tes!P21/RES_hh_num!P21)</f>
        <v>907.30044918990802</v>
      </c>
      <c r="Q21" s="72">
        <f>IF(RES_hh_tes!Q21=0,0,1000*11630*RES_hh_tes!Q21/RES_hh_num!Q21)</f>
        <v>961.72981347593611</v>
      </c>
      <c r="R21" s="72">
        <f>IF(RES_hh_tes!R21=0,0,1000*11630*RES_hh_tes!R21/RES_hh_num!R21)</f>
        <v>973.45538431198008</v>
      </c>
      <c r="S21" s="72">
        <f>IF(RES_hh_tes!S21=0,0,1000*11630*RES_hh_tes!S21/RES_hh_num!S21)</f>
        <v>1074.4276538810448</v>
      </c>
      <c r="T21" s="72">
        <f>IF(RES_hh_tes!T21=0,0,1000*11630*RES_hh_tes!T21/RES_hh_num!T21)</f>
        <v>1069.9325922228677</v>
      </c>
      <c r="U21" s="72">
        <f>IF(RES_hh_tes!U21=0,0,1000*11630*RES_hh_tes!U21/RES_hh_num!U21)</f>
        <v>1043.3611855495199</v>
      </c>
      <c r="V21" s="72">
        <f>IF(RES_hh_tes!V21=0,0,1000*11630*RES_hh_tes!V21/RES_hh_num!V21)</f>
        <v>1093.9989056341697</v>
      </c>
      <c r="W21" s="72">
        <f>IF(RES_hh_tes!W21=0,0,1000*11630*RES_hh_tes!W21/RES_hh_num!W21)</f>
        <v>1240.7315503693364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393.58270862409432</v>
      </c>
      <c r="C22" s="72">
        <f>IF(RES_hh_tes!C22=0,0,1000*11630*RES_hh_tes!C22/RES_hh_num!C22)</f>
        <v>670.64092912682054</v>
      </c>
      <c r="D22" s="72">
        <f>IF(RES_hh_tes!D22=0,0,1000*11630*RES_hh_tes!D22/RES_hh_num!D22)</f>
        <v>654.14657553732036</v>
      </c>
      <c r="E22" s="72">
        <f>IF(RES_hh_tes!E22=0,0,1000*11630*RES_hh_tes!E22/RES_hh_num!E22)</f>
        <v>733.8156599985557</v>
      </c>
      <c r="F22" s="72">
        <f>IF(RES_hh_tes!F22=0,0,1000*11630*RES_hh_tes!F22/RES_hh_num!F22)</f>
        <v>673.70422047225964</v>
      </c>
      <c r="G22" s="72">
        <f>IF(RES_hh_tes!G22=0,0,1000*11630*RES_hh_tes!G22/RES_hh_num!G22)</f>
        <v>828.62817331868416</v>
      </c>
      <c r="H22" s="72">
        <f>IF(RES_hh_tes!H22=0,0,1000*11630*RES_hh_tes!H22/RES_hh_num!H22)</f>
        <v>787.63710721776613</v>
      </c>
      <c r="I22" s="72">
        <f>IF(RES_hh_tes!I22=0,0,1000*11630*RES_hh_tes!I22/RES_hh_num!I22)</f>
        <v>904.88259364799421</v>
      </c>
      <c r="J22" s="72">
        <f>IF(RES_hh_tes!J22=0,0,1000*11630*RES_hh_tes!J22/RES_hh_num!J22)</f>
        <v>861.90691047372331</v>
      </c>
      <c r="K22" s="72">
        <f>IF(RES_hh_tes!K22=0,0,1000*11630*RES_hh_tes!K22/RES_hh_num!K22)</f>
        <v>841.83515065262168</v>
      </c>
      <c r="L22" s="72">
        <f>IF(RES_hh_tes!L22=0,0,1000*11630*RES_hh_tes!L22/RES_hh_num!L22)</f>
        <v>866.78666054206883</v>
      </c>
      <c r="M22" s="72">
        <f>IF(RES_hh_tes!M22=0,0,1000*11630*RES_hh_tes!M22/RES_hh_num!M22)</f>
        <v>836.52193032014941</v>
      </c>
      <c r="N22" s="72">
        <f>IF(RES_hh_tes!N22=0,0,1000*11630*RES_hh_tes!N22/RES_hh_num!N22)</f>
        <v>886.08881473159079</v>
      </c>
      <c r="O22" s="72">
        <f>IF(RES_hh_tes!O22=0,0,1000*11630*RES_hh_tes!O22/RES_hh_num!O22)</f>
        <v>905.50008279935435</v>
      </c>
      <c r="P22" s="72">
        <f>IF(RES_hh_tes!P22=0,0,1000*11630*RES_hh_tes!P22/RES_hh_num!P22)</f>
        <v>967.11013804653862</v>
      </c>
      <c r="Q22" s="72">
        <f>IF(RES_hh_tes!Q22=0,0,1000*11630*RES_hh_tes!Q22/RES_hh_num!Q22)</f>
        <v>952.68945865451667</v>
      </c>
      <c r="R22" s="72">
        <f>IF(RES_hh_tes!R22=0,0,1000*11630*RES_hh_tes!R22/RES_hh_num!R22)</f>
        <v>983.41643005772164</v>
      </c>
      <c r="S22" s="72">
        <f>IF(RES_hh_tes!S22=0,0,1000*11630*RES_hh_tes!S22/RES_hh_num!S22)</f>
        <v>1046.2561916343302</v>
      </c>
      <c r="T22" s="72">
        <f>IF(RES_hh_tes!T22=0,0,1000*11630*RES_hh_tes!T22/RES_hh_num!T22)</f>
        <v>1054.3981846699576</v>
      </c>
      <c r="U22" s="72">
        <f>IF(RES_hh_tes!U22=0,0,1000*11630*RES_hh_tes!U22/RES_hh_num!U22)</f>
        <v>1089.6482868209316</v>
      </c>
      <c r="V22" s="72">
        <f>IF(RES_hh_tes!V22=0,0,1000*11630*RES_hh_tes!V22/RES_hh_num!V22)</f>
        <v>1108.0806049299015</v>
      </c>
      <c r="W22" s="72">
        <f>IF(RES_hh_tes!W22=0,0,1000*11630*RES_hh_tes!W22/RES_hh_num!W22)</f>
        <v>1214.7935444544105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362.22988986165518</v>
      </c>
      <c r="C23" s="72">
        <f>IF(RES_hh_tes!C23=0,0,1000*11630*RES_hh_tes!C23/RES_hh_num!C23)</f>
        <v>444.24459843705455</v>
      </c>
      <c r="D23" s="72">
        <f>IF(RES_hh_tes!D23=0,0,1000*11630*RES_hh_tes!D23/RES_hh_num!D23)</f>
        <v>954.31698709895181</v>
      </c>
      <c r="E23" s="72">
        <f>IF(RES_hh_tes!E23=0,0,1000*11630*RES_hh_tes!E23/RES_hh_num!E23)</f>
        <v>868.80199999817808</v>
      </c>
      <c r="F23" s="72">
        <f>IF(RES_hh_tes!F23=0,0,1000*11630*RES_hh_tes!F23/RES_hh_num!F23)</f>
        <v>558.77476424205292</v>
      </c>
      <c r="G23" s="72">
        <f>IF(RES_hh_tes!G23=0,0,1000*11630*RES_hh_tes!G23/RES_hh_num!G23)</f>
        <v>770.16722049592249</v>
      </c>
      <c r="H23" s="72">
        <f>IF(RES_hh_tes!H23=0,0,1000*11630*RES_hh_tes!H23/RES_hh_num!H23)</f>
        <v>811.79173110659997</v>
      </c>
      <c r="I23" s="72">
        <f>IF(RES_hh_tes!I23=0,0,1000*11630*RES_hh_tes!I23/RES_hh_num!I23)</f>
        <v>919.82690267668545</v>
      </c>
      <c r="J23" s="72">
        <f>IF(RES_hh_tes!J23=0,0,1000*11630*RES_hh_tes!J23/RES_hh_num!J23)</f>
        <v>705.2899155239727</v>
      </c>
      <c r="K23" s="72">
        <f>IF(RES_hh_tes!K23=0,0,1000*11630*RES_hh_tes!K23/RES_hh_num!K23)</f>
        <v>850.12968871047622</v>
      </c>
      <c r="L23" s="72">
        <f>IF(RES_hh_tes!L23=0,0,1000*11630*RES_hh_tes!L23/RES_hh_num!L23)</f>
        <v>983.01354348241239</v>
      </c>
      <c r="M23" s="72">
        <f>IF(RES_hh_tes!M23=0,0,1000*11630*RES_hh_tes!M23/RES_hh_num!M23)</f>
        <v>849.79975505598657</v>
      </c>
      <c r="N23" s="72">
        <f>IF(RES_hh_tes!N23=0,0,1000*11630*RES_hh_tes!N23/RES_hh_num!N23)</f>
        <v>926.0712357595919</v>
      </c>
      <c r="O23" s="72">
        <f>IF(RES_hh_tes!O23=0,0,1000*11630*RES_hh_tes!O23/RES_hh_num!O23)</f>
        <v>1066.1752223130725</v>
      </c>
      <c r="P23" s="72">
        <f>IF(RES_hh_tes!P23=0,0,1000*11630*RES_hh_tes!P23/RES_hh_num!P23)</f>
        <v>659.07295103851345</v>
      </c>
      <c r="Q23" s="72">
        <f>IF(RES_hh_tes!Q23=0,0,1000*11630*RES_hh_tes!Q23/RES_hh_num!Q23)</f>
        <v>879.25407129174039</v>
      </c>
      <c r="R23" s="72">
        <f>IF(RES_hh_tes!R23=0,0,1000*11630*RES_hh_tes!R23/RES_hh_num!R23)</f>
        <v>950.15506874480559</v>
      </c>
      <c r="S23" s="72">
        <f>IF(RES_hh_tes!S23=0,0,1000*11630*RES_hh_tes!S23/RES_hh_num!S23)</f>
        <v>1028.4783733143208</v>
      </c>
      <c r="T23" s="72">
        <f>IF(RES_hh_tes!T23=0,0,1000*11630*RES_hh_tes!T23/RES_hh_num!T23)</f>
        <v>1176.4384956335464</v>
      </c>
      <c r="U23" s="72">
        <f>IF(RES_hh_tes!U23=0,0,1000*11630*RES_hh_tes!U23/RES_hh_num!U23)</f>
        <v>1359.3980249489141</v>
      </c>
      <c r="V23" s="72">
        <f>IF(RES_hh_tes!V23=0,0,1000*11630*RES_hh_tes!V23/RES_hh_num!V23)</f>
        <v>745.20811950047437</v>
      </c>
      <c r="W23" s="72">
        <f>IF(RES_hh_tes!W23=0,0,1000*11630*RES_hh_tes!W23/RES_hh_num!W23)</f>
        <v>1806.4357712338365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382.37026672734311</v>
      </c>
      <c r="C24" s="72">
        <f>IF(RES_hh_tes!C24=0,0,1000*11630*RES_hh_tes!C24/RES_hh_num!C24)</f>
        <v>705.0575227552572</v>
      </c>
      <c r="D24" s="72">
        <f>IF(RES_hh_tes!D24=0,0,1000*11630*RES_hh_tes!D24/RES_hh_num!D24)</f>
        <v>736.89164498794082</v>
      </c>
      <c r="E24" s="72">
        <f>IF(RES_hh_tes!E24=0,0,1000*11630*RES_hh_tes!E24/RES_hh_num!E24)</f>
        <v>793.86432998105545</v>
      </c>
      <c r="F24" s="72">
        <f>IF(RES_hh_tes!F24=0,0,1000*11630*RES_hh_tes!F24/RES_hh_num!F24)</f>
        <v>543.44178060172158</v>
      </c>
      <c r="G24" s="72">
        <f>IF(RES_hh_tes!G24=0,0,1000*11630*RES_hh_tes!G24/RES_hh_num!G24)</f>
        <v>816.11744070939267</v>
      </c>
      <c r="H24" s="72">
        <f>IF(RES_hh_tes!H24=0,0,1000*11630*RES_hh_tes!H24/RES_hh_num!H24)</f>
        <v>842.11393124529798</v>
      </c>
      <c r="I24" s="72">
        <f>IF(RES_hh_tes!I24=0,0,1000*11630*RES_hh_tes!I24/RES_hh_num!I24)</f>
        <v>947.3520629550743</v>
      </c>
      <c r="J24" s="72">
        <f>IF(RES_hh_tes!J24=0,0,1000*11630*RES_hh_tes!J24/RES_hh_num!J24)</f>
        <v>746.3028801280384</v>
      </c>
      <c r="K24" s="72">
        <f>IF(RES_hh_tes!K24=0,0,1000*11630*RES_hh_tes!K24/RES_hh_num!K24)</f>
        <v>851.8394528679155</v>
      </c>
      <c r="L24" s="72">
        <f>IF(RES_hh_tes!L24=0,0,1000*11630*RES_hh_tes!L24/RES_hh_num!L24)</f>
        <v>820.48042240717325</v>
      </c>
      <c r="M24" s="72">
        <f>IF(RES_hh_tes!M24=0,0,1000*11630*RES_hh_tes!M24/RES_hh_num!M24)</f>
        <v>899.37697235188978</v>
      </c>
      <c r="N24" s="72">
        <f>IF(RES_hh_tes!N24=0,0,1000*11630*RES_hh_tes!N24/RES_hh_num!N24)</f>
        <v>852.09793154634826</v>
      </c>
      <c r="O24" s="72">
        <f>IF(RES_hh_tes!O24=0,0,1000*11630*RES_hh_tes!O24/RES_hh_num!O24)</f>
        <v>920.13678818728613</v>
      </c>
      <c r="P24" s="72">
        <f>IF(RES_hh_tes!P24=0,0,1000*11630*RES_hh_tes!P24/RES_hh_num!P24)</f>
        <v>914.58934151024607</v>
      </c>
      <c r="Q24" s="72">
        <f>IF(RES_hh_tes!Q24=0,0,1000*11630*RES_hh_tes!Q24/RES_hh_num!Q24)</f>
        <v>968.98725757381726</v>
      </c>
      <c r="R24" s="72">
        <f>IF(RES_hh_tes!R24=0,0,1000*11630*RES_hh_tes!R24/RES_hh_num!R24)</f>
        <v>995.30363003286573</v>
      </c>
      <c r="S24" s="72">
        <f>IF(RES_hh_tes!S24=0,0,1000*11630*RES_hh_tes!S24/RES_hh_num!S24)</f>
        <v>1076.9665438208622</v>
      </c>
      <c r="T24" s="72">
        <f>IF(RES_hh_tes!T24=0,0,1000*11630*RES_hh_tes!T24/RES_hh_num!T24)</f>
        <v>1079.8485850918958</v>
      </c>
      <c r="U24" s="72">
        <f>IF(RES_hh_tes!U24=0,0,1000*11630*RES_hh_tes!U24/RES_hh_num!U24)</f>
        <v>1040.8897258464856</v>
      </c>
      <c r="V24" s="72">
        <f>IF(RES_hh_tes!V24=0,0,1000*11630*RES_hh_tes!V24/RES_hh_num!V24)</f>
        <v>1110.9126022651906</v>
      </c>
      <c r="W24" s="72">
        <f>IF(RES_hh_tes!W24=0,0,1000*11630*RES_hh_tes!W24/RES_hh_num!W24)</f>
        <v>1186.6745358644018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468.760391922417</v>
      </c>
      <c r="C25" s="74">
        <f>IF(RES_hh_tes!C25=0,0,1000*11630*RES_hh_tes!C25/RES_hh_num!C25)</f>
        <v>463.1318206253834</v>
      </c>
      <c r="D25" s="74">
        <f>IF(RES_hh_tes!D25=0,0,1000*11630*RES_hh_tes!D25/RES_hh_num!D25)</f>
        <v>506.1376607740421</v>
      </c>
      <c r="E25" s="74">
        <f>IF(RES_hh_tes!E25=0,0,1000*11630*RES_hh_tes!E25/RES_hh_num!E25)</f>
        <v>800.13004247991</v>
      </c>
      <c r="F25" s="74">
        <f>IF(RES_hh_tes!F25=0,0,1000*11630*RES_hh_tes!F25/RES_hh_num!F25)</f>
        <v>357.6722937365887</v>
      </c>
      <c r="G25" s="74">
        <f>IF(RES_hh_tes!G25=0,0,1000*11630*RES_hh_tes!G25/RES_hh_num!G25)</f>
        <v>606.57904729978964</v>
      </c>
      <c r="H25" s="74">
        <f>IF(RES_hh_tes!H25=0,0,1000*11630*RES_hh_tes!H25/RES_hh_num!H25)</f>
        <v>1043.5123031220467</v>
      </c>
      <c r="I25" s="74">
        <f>IF(RES_hh_tes!I25=0,0,1000*11630*RES_hh_tes!I25/RES_hh_num!I25)</f>
        <v>936.29941953336356</v>
      </c>
      <c r="J25" s="74">
        <f>IF(RES_hh_tes!J25=0,0,1000*11630*RES_hh_tes!J25/RES_hh_num!J25)</f>
        <v>700.30322871428461</v>
      </c>
      <c r="K25" s="74">
        <f>IF(RES_hh_tes!K25=0,0,1000*11630*RES_hh_tes!K25/RES_hh_num!K25)</f>
        <v>962.27271279866443</v>
      </c>
      <c r="L25" s="74">
        <f>IF(RES_hh_tes!L25=0,0,1000*11630*RES_hh_tes!L25/RES_hh_num!L25)</f>
        <v>756.91992814539492</v>
      </c>
      <c r="M25" s="74">
        <f>IF(RES_hh_tes!M25=0,0,1000*11630*RES_hh_tes!M25/RES_hh_num!M25)</f>
        <v>791.44447187750234</v>
      </c>
      <c r="N25" s="74">
        <f>IF(RES_hh_tes!N25=0,0,1000*11630*RES_hh_tes!N25/RES_hh_num!N25)</f>
        <v>972.59197374455482</v>
      </c>
      <c r="O25" s="74">
        <f>IF(RES_hh_tes!O25=0,0,1000*11630*RES_hh_tes!O25/RES_hh_num!O25)</f>
        <v>911.19322129859631</v>
      </c>
      <c r="P25" s="74">
        <f>IF(RES_hh_tes!P25=0,0,1000*11630*RES_hh_tes!P25/RES_hh_num!P25)</f>
        <v>964.55476813224516</v>
      </c>
      <c r="Q25" s="74">
        <f>IF(RES_hh_tes!Q25=0,0,1000*11630*RES_hh_tes!Q25/RES_hh_num!Q25)</f>
        <v>1004.7491780963172</v>
      </c>
      <c r="R25" s="74">
        <f>IF(RES_hh_tes!R25=0,0,1000*11630*RES_hh_tes!R25/RES_hh_num!R25)</f>
        <v>910.78540195712901</v>
      </c>
      <c r="S25" s="74">
        <f>IF(RES_hh_tes!S25=0,0,1000*11630*RES_hh_tes!S25/RES_hh_num!S25)</f>
        <v>1180.2060240571261</v>
      </c>
      <c r="T25" s="74">
        <f>IF(RES_hh_tes!T25=0,0,1000*11630*RES_hh_tes!T25/RES_hh_num!T25)</f>
        <v>1030.5294194024921</v>
      </c>
      <c r="U25" s="74">
        <f>IF(RES_hh_tes!U25=0,0,1000*11630*RES_hh_tes!U25/RES_hh_num!U25)</f>
        <v>1007.8377887613905</v>
      </c>
      <c r="V25" s="74">
        <f>IF(RES_hh_tes!V25=0,0,1000*11630*RES_hh_tes!V25/RES_hh_num!V25)</f>
        <v>1083.8524206840798</v>
      </c>
      <c r="W25" s="74">
        <f>IF(RES_hh_tes!W25=0,0,1000*11630*RES_hh_tes!W25/RES_hh_num!W25)</f>
        <v>1189.1959694835728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315.64836142844649</v>
      </c>
      <c r="C27" s="69">
        <f>IF(RES_hh_tes!C27=0,0,1000*11630*RES_hh_tes!C27/RES_hh_num!C27)</f>
        <v>335.28611794994924</v>
      </c>
      <c r="D27" s="69">
        <f>IF(RES_hh_tes!D27=0,0,1000*11630*RES_hh_tes!D27/RES_hh_num!D27)</f>
        <v>386.68627208785261</v>
      </c>
      <c r="E27" s="69">
        <f>IF(RES_hh_tes!E27=0,0,1000*11630*RES_hh_tes!E27/RES_hh_num!E27)</f>
        <v>461.47455661135092</v>
      </c>
      <c r="F27" s="69">
        <f>IF(RES_hh_tes!F27=0,0,1000*11630*RES_hh_tes!F27/RES_hh_num!F27)</f>
        <v>305.42271859716186</v>
      </c>
      <c r="G27" s="69">
        <f>IF(RES_hh_tes!G27=0,0,1000*11630*RES_hh_tes!G27/RES_hh_num!G27)</f>
        <v>635.63583838144439</v>
      </c>
      <c r="H27" s="69">
        <f>IF(RES_hh_tes!H27=0,0,1000*11630*RES_hh_tes!H27/RES_hh_num!H27)</f>
        <v>396.66103530082211</v>
      </c>
      <c r="I27" s="69">
        <f>IF(RES_hh_tes!I27=0,0,1000*11630*RES_hh_tes!I27/RES_hh_num!I27)</f>
        <v>512.06735018291204</v>
      </c>
      <c r="J27" s="69">
        <f>IF(RES_hh_tes!J27=0,0,1000*11630*RES_hh_tes!J27/RES_hh_num!J27)</f>
        <v>272.41466953697352</v>
      </c>
      <c r="K27" s="69">
        <f>IF(RES_hh_tes!K27=0,0,1000*11630*RES_hh_tes!K27/RES_hh_num!K27)</f>
        <v>366.32102406626802</v>
      </c>
      <c r="L27" s="69">
        <f>IF(RES_hh_tes!L27=0,0,1000*11630*RES_hh_tes!L27/RES_hh_num!L27)</f>
        <v>299.07413054900468</v>
      </c>
      <c r="M27" s="69">
        <f>IF(RES_hh_tes!M27=0,0,1000*11630*RES_hh_tes!M27/RES_hh_num!M27)</f>
        <v>303.26780065215064</v>
      </c>
      <c r="N27" s="69">
        <f>IF(RES_hh_tes!N27=0,0,1000*11630*RES_hh_tes!N27/RES_hh_num!N27)</f>
        <v>281.09380237741527</v>
      </c>
      <c r="O27" s="69">
        <f>IF(RES_hh_tes!O27=0,0,1000*11630*RES_hh_tes!O27/RES_hh_num!O27)</f>
        <v>284.8618321327661</v>
      </c>
      <c r="P27" s="69">
        <f>IF(RES_hh_tes!P27=0,0,1000*11630*RES_hh_tes!P27/RES_hh_num!P27)</f>
        <v>288.96564145783492</v>
      </c>
      <c r="Q27" s="69">
        <f>IF(RES_hh_tes!Q27=0,0,1000*11630*RES_hh_tes!Q27/RES_hh_num!Q27)</f>
        <v>329.80966759229955</v>
      </c>
      <c r="R27" s="69">
        <f>IF(RES_hh_tes!R27=0,0,1000*11630*RES_hh_tes!R27/RES_hh_num!R27)</f>
        <v>335.56875025438706</v>
      </c>
      <c r="S27" s="69">
        <f>IF(RES_hh_tes!S27=0,0,1000*11630*RES_hh_tes!S27/RES_hh_num!S27)</f>
        <v>379.21509710320805</v>
      </c>
      <c r="T27" s="69">
        <f>IF(RES_hh_tes!T27=0,0,1000*11630*RES_hh_tes!T27/RES_hh_num!T27)</f>
        <v>389.19774550622782</v>
      </c>
      <c r="U27" s="69">
        <f>IF(RES_hh_tes!U27=0,0,1000*11630*RES_hh_tes!U27/RES_hh_num!U27)</f>
        <v>402.78897803933836</v>
      </c>
      <c r="V27" s="69">
        <f>IF(RES_hh_tes!V27=0,0,1000*11630*RES_hh_tes!V27/RES_hh_num!V27)</f>
        <v>372.60305309350247</v>
      </c>
      <c r="W27" s="69">
        <f>IF(RES_hh_tes!W27=0,0,1000*11630*RES_hh_tes!W27/RES_hh_num!W27)</f>
        <v>400.98074326403167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432.5038773431308</v>
      </c>
      <c r="C28" s="72">
        <f>IF(RES_hh_tes!C28=0,0,1000*11630*RES_hh_tes!C28/RES_hh_num!C28)</f>
        <v>125.91013826160125</v>
      </c>
      <c r="D28" s="72">
        <f>IF(RES_hh_tes!D28=0,0,1000*11630*RES_hh_tes!D28/RES_hh_num!D28)</f>
        <v>440.82180745629444</v>
      </c>
      <c r="E28" s="72">
        <f>IF(RES_hh_tes!E28=0,0,1000*11630*RES_hh_tes!E28/RES_hh_num!E28)</f>
        <v>316.91755700008207</v>
      </c>
      <c r="F28" s="72">
        <f>IF(RES_hh_tes!F28=0,0,1000*11630*RES_hh_tes!F28/RES_hh_num!F28)</f>
        <v>470.53891986305234</v>
      </c>
      <c r="G28" s="72">
        <f>IF(RES_hh_tes!G28=0,0,1000*11630*RES_hh_tes!G28/RES_hh_num!G28)</f>
        <v>480.71416746252299</v>
      </c>
      <c r="H28" s="72">
        <f>IF(RES_hh_tes!H28=0,0,1000*11630*RES_hh_tes!H28/RES_hh_num!H28)</f>
        <v>248.71889581039497</v>
      </c>
      <c r="I28" s="72">
        <f>IF(RES_hh_tes!I28=0,0,1000*11630*RES_hh_tes!I28/RES_hh_num!I28)</f>
        <v>249.84677954349073</v>
      </c>
      <c r="J28" s="72">
        <f>IF(RES_hh_tes!J28=0,0,1000*11630*RES_hh_tes!J28/RES_hh_num!J28)</f>
        <v>522.73123728981864</v>
      </c>
      <c r="K28" s="72">
        <f>IF(RES_hh_tes!K28=0,0,1000*11630*RES_hh_tes!K28/RES_hh_num!K28)</f>
        <v>220.87739175279151</v>
      </c>
      <c r="L28" s="72">
        <f>IF(RES_hh_tes!L28=0,0,1000*11630*RES_hh_tes!L28/RES_hh_num!L28)</f>
        <v>164.46680302971868</v>
      </c>
      <c r="M28" s="72">
        <f>IF(RES_hh_tes!M28=0,0,1000*11630*RES_hh_tes!M28/RES_hh_num!M28)</f>
        <v>301.46469871210826</v>
      </c>
      <c r="N28" s="72">
        <f>IF(RES_hh_tes!N28=0,0,1000*11630*RES_hh_tes!N28/RES_hh_num!N28)</f>
        <v>271.96636853286293</v>
      </c>
      <c r="O28" s="72">
        <f>IF(RES_hh_tes!O28=0,0,1000*11630*RES_hh_tes!O28/RES_hh_num!O28)</f>
        <v>183.73222400663235</v>
      </c>
      <c r="P28" s="72">
        <f>IF(RES_hh_tes!P28=0,0,1000*11630*RES_hh_tes!P28/RES_hh_num!P28)</f>
        <v>374.51171976739056</v>
      </c>
      <c r="Q28" s="72">
        <f>IF(RES_hh_tes!Q28=0,0,1000*11630*RES_hh_tes!Q28/RES_hh_num!Q28)</f>
        <v>416.17665560564564</v>
      </c>
      <c r="R28" s="72">
        <f>IF(RES_hh_tes!R28=0,0,1000*11630*RES_hh_tes!R28/RES_hh_num!R28)</f>
        <v>298.34489616436707</v>
      </c>
      <c r="S28" s="72">
        <f>IF(RES_hh_tes!S28=0,0,1000*11630*RES_hh_tes!S28/RES_hh_num!S28)</f>
        <v>311.17907379284685</v>
      </c>
      <c r="T28" s="72">
        <f>IF(RES_hh_tes!T28=0,0,1000*11630*RES_hh_tes!T28/RES_hh_num!T28)</f>
        <v>354.80821128739149</v>
      </c>
      <c r="U28" s="72">
        <f>IF(RES_hh_tes!U28=0,0,1000*11630*RES_hh_tes!U28/RES_hh_num!U28)</f>
        <v>419.64773162681189</v>
      </c>
      <c r="V28" s="72">
        <f>IF(RES_hh_tes!V28=0,0,1000*11630*RES_hh_tes!V28/RES_hh_num!V28)</f>
        <v>384.46504565826268</v>
      </c>
      <c r="W28" s="72">
        <f>IF(RES_hh_tes!W28=0,0,1000*11630*RES_hh_tes!W28/RES_hh_num!W28)</f>
        <v>392.70424959244195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316.25541657472002</v>
      </c>
      <c r="C29" s="72">
        <f>IF(RES_hh_tes!C29=0,0,1000*11630*RES_hh_tes!C29/RES_hh_num!C29)</f>
        <v>342.13720872478535</v>
      </c>
      <c r="D29" s="72">
        <f>IF(RES_hh_tes!D29=0,0,1000*11630*RES_hh_tes!D29/RES_hh_num!D29)</f>
        <v>382.23301561778186</v>
      </c>
      <c r="E29" s="72">
        <f>IF(RES_hh_tes!E29=0,0,1000*11630*RES_hh_tes!E29/RES_hh_num!E29)</f>
        <v>452.71711667438717</v>
      </c>
      <c r="F29" s="72">
        <f>IF(RES_hh_tes!F29=0,0,1000*11630*RES_hh_tes!F29/RES_hh_num!F29)</f>
        <v>301.56311860378651</v>
      </c>
      <c r="G29" s="72">
        <f>IF(RES_hh_tes!G29=0,0,1000*11630*RES_hh_tes!G29/RES_hh_num!G29)</f>
        <v>667.43667238318255</v>
      </c>
      <c r="H29" s="72">
        <f>IF(RES_hh_tes!H29=0,0,1000*11630*RES_hh_tes!H29/RES_hh_num!H29)</f>
        <v>363.65881032978155</v>
      </c>
      <c r="I29" s="72">
        <f>IF(RES_hh_tes!I29=0,0,1000*11630*RES_hh_tes!I29/RES_hh_num!I29)</f>
        <v>540.0186683044675</v>
      </c>
      <c r="J29" s="72">
        <f>IF(RES_hh_tes!J29=0,0,1000*11630*RES_hh_tes!J29/RES_hh_num!J29)</f>
        <v>264.45089395141883</v>
      </c>
      <c r="K29" s="72">
        <f>IF(RES_hh_tes!K29=0,0,1000*11630*RES_hh_tes!K29/RES_hh_num!K29)</f>
        <v>379.51531325262761</v>
      </c>
      <c r="L29" s="72">
        <f>IF(RES_hh_tes!L29=0,0,1000*11630*RES_hh_tes!L29/RES_hh_num!L29)</f>
        <v>301.10026995074935</v>
      </c>
      <c r="M29" s="72">
        <f>IF(RES_hh_tes!M29=0,0,1000*11630*RES_hh_tes!M29/RES_hh_num!M29)</f>
        <v>304.5903208751597</v>
      </c>
      <c r="N29" s="72">
        <f>IF(RES_hh_tes!N29=0,0,1000*11630*RES_hh_tes!N29/RES_hh_num!N29)</f>
        <v>269.08502001229499</v>
      </c>
      <c r="O29" s="72">
        <f>IF(RES_hh_tes!O29=0,0,1000*11630*RES_hh_tes!O29/RES_hh_num!O29)</f>
        <v>285.16091778029784</v>
      </c>
      <c r="P29" s="72">
        <f>IF(RES_hh_tes!P29=0,0,1000*11630*RES_hh_tes!P29/RES_hh_num!P29)</f>
        <v>289.98491304353297</v>
      </c>
      <c r="Q29" s="72">
        <f>IF(RES_hh_tes!Q29=0,0,1000*11630*RES_hh_tes!Q29/RES_hh_num!Q29)</f>
        <v>330.66567370647459</v>
      </c>
      <c r="R29" s="72">
        <f>IF(RES_hh_tes!R29=0,0,1000*11630*RES_hh_tes!R29/RES_hh_num!R29)</f>
        <v>336.03857903392753</v>
      </c>
      <c r="S29" s="72">
        <f>IF(RES_hh_tes!S29=0,0,1000*11630*RES_hh_tes!S29/RES_hh_num!S29)</f>
        <v>380.49205980885762</v>
      </c>
      <c r="T29" s="72">
        <f>IF(RES_hh_tes!T29=0,0,1000*11630*RES_hh_tes!T29/RES_hh_num!T29)</f>
        <v>390.33860124451911</v>
      </c>
      <c r="U29" s="72">
        <f>IF(RES_hh_tes!U29=0,0,1000*11630*RES_hh_tes!U29/RES_hh_num!U29)</f>
        <v>413.36695977558941</v>
      </c>
      <c r="V29" s="72">
        <f>IF(RES_hh_tes!V29=0,0,1000*11630*RES_hh_tes!V29/RES_hh_num!V29)</f>
        <v>371.86302914013959</v>
      </c>
      <c r="W29" s="72">
        <f>IF(RES_hh_tes!W29=0,0,1000*11630*RES_hh_tes!W29/RES_hh_num!W29)</f>
        <v>393.20409574185481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310.13712307002146</v>
      </c>
      <c r="C30" s="72">
        <f>IF(RES_hh_tes!C30=0,0,1000*11630*RES_hh_tes!C30/RES_hh_num!C30)</f>
        <v>320.93329984474968</v>
      </c>
      <c r="D30" s="72">
        <f>IF(RES_hh_tes!D30=0,0,1000*11630*RES_hh_tes!D30/RES_hh_num!D30)</f>
        <v>405.98018664617888</v>
      </c>
      <c r="E30" s="72">
        <f>IF(RES_hh_tes!E30=0,0,1000*11630*RES_hh_tes!E30/RES_hh_num!E30)</f>
        <v>480.47784694998177</v>
      </c>
      <c r="F30" s="72">
        <f>IF(RES_hh_tes!F30=0,0,1000*11630*RES_hh_tes!F30/RES_hh_num!F30)</f>
        <v>309.16360485516418</v>
      </c>
      <c r="G30" s="72">
        <f>IF(RES_hh_tes!G30=0,0,1000*11630*RES_hh_tes!G30/RES_hh_num!G30)</f>
        <v>604.53932079253968</v>
      </c>
      <c r="H30" s="72">
        <f>IF(RES_hh_tes!H30=0,0,1000*11630*RES_hh_tes!H30/RES_hh_num!H30)</f>
        <v>429.81417620822884</v>
      </c>
      <c r="I30" s="72">
        <f>IF(RES_hh_tes!I30=0,0,1000*11630*RES_hh_tes!I30/RES_hh_num!I30)</f>
        <v>495.08521627241191</v>
      </c>
      <c r="J30" s="72">
        <f>IF(RES_hh_tes!J30=0,0,1000*11630*RES_hh_tes!J30/RES_hh_num!J30)</f>
        <v>265.73185479685833</v>
      </c>
      <c r="K30" s="72">
        <f>IF(RES_hh_tes!K30=0,0,1000*11630*RES_hh_tes!K30/RES_hh_num!K30)</f>
        <v>358.74566684414532</v>
      </c>
      <c r="L30" s="72">
        <f>IF(RES_hh_tes!L30=0,0,1000*11630*RES_hh_tes!L30/RES_hh_num!L30)</f>
        <v>289.7337806140211</v>
      </c>
      <c r="M30" s="72">
        <f>IF(RES_hh_tes!M30=0,0,1000*11630*RES_hh_tes!M30/RES_hh_num!M30)</f>
        <v>304.99590483237182</v>
      </c>
      <c r="N30" s="72">
        <f>IF(RES_hh_tes!N30=0,0,1000*11630*RES_hh_tes!N30/RES_hh_num!N30)</f>
        <v>290.46150862715456</v>
      </c>
      <c r="O30" s="72">
        <f>IF(RES_hh_tes!O30=0,0,1000*11630*RES_hh_tes!O30/RES_hh_num!O30)</f>
        <v>292.6724716598045</v>
      </c>
      <c r="P30" s="72">
        <f>IF(RES_hh_tes!P30=0,0,1000*11630*RES_hh_tes!P30/RES_hh_num!P30)</f>
        <v>279.72711378736113</v>
      </c>
      <c r="Q30" s="72">
        <f>IF(RES_hh_tes!Q30=0,0,1000*11630*RES_hh_tes!Q30/RES_hh_num!Q30)</f>
        <v>328.14753354129527</v>
      </c>
      <c r="R30" s="72">
        <f>IF(RES_hh_tes!R30=0,0,1000*11630*RES_hh_tes!R30/RES_hh_num!R30)</f>
        <v>333.97882044030769</v>
      </c>
      <c r="S30" s="72">
        <f>IF(RES_hh_tes!S30=0,0,1000*11630*RES_hh_tes!S30/RES_hh_num!S30)</f>
        <v>381.22010048286654</v>
      </c>
      <c r="T30" s="72">
        <f>IF(RES_hh_tes!T30=0,0,1000*11630*RES_hh_tes!T30/RES_hh_num!T30)</f>
        <v>391.29011439010918</v>
      </c>
      <c r="U30" s="72">
        <f>IF(RES_hh_tes!U30=0,0,1000*11630*RES_hh_tes!U30/RES_hh_num!U30)</f>
        <v>393.86641805565273</v>
      </c>
      <c r="V30" s="72">
        <f>IF(RES_hh_tes!V30=0,0,1000*11630*RES_hh_tes!V30/RES_hh_num!V30)</f>
        <v>370.75541274624572</v>
      </c>
      <c r="W30" s="72">
        <f>IF(RES_hh_tes!W30=0,0,1000*11630*RES_hh_tes!W30/RES_hh_num!W30)</f>
        <v>410.6686479884587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337.4057871546994</v>
      </c>
      <c r="C31" s="72">
        <f>IF(RES_hh_tes!C31=0,0,1000*11630*RES_hh_tes!C31/RES_hh_num!C31)</f>
        <v>313.90150270686587</v>
      </c>
      <c r="D31" s="72">
        <f>IF(RES_hh_tes!D31=0,0,1000*11630*RES_hh_tes!D31/RES_hh_num!D31)</f>
        <v>363.66594911753589</v>
      </c>
      <c r="E31" s="72">
        <f>IF(RES_hh_tes!E31=0,0,1000*11630*RES_hh_tes!E31/RES_hh_num!E31)</f>
        <v>412.78997607582062</v>
      </c>
      <c r="F31" s="72">
        <f>IF(RES_hh_tes!F31=0,0,1000*11630*RES_hh_tes!F31/RES_hh_num!F31)</f>
        <v>323.29615596931211</v>
      </c>
      <c r="G31" s="72">
        <f>IF(RES_hh_tes!G31=0,0,1000*11630*RES_hh_tes!G31/RES_hh_num!G31)</f>
        <v>630.18681403833546</v>
      </c>
      <c r="H31" s="72">
        <f>IF(RES_hh_tes!H31=0,0,1000*11630*RES_hh_tes!H31/RES_hh_num!H31)</f>
        <v>409.31096537865506</v>
      </c>
      <c r="I31" s="72">
        <f>IF(RES_hh_tes!I31=0,0,1000*11630*RES_hh_tes!I31/RES_hh_num!I31)</f>
        <v>429.93888092112689</v>
      </c>
      <c r="J31" s="72">
        <f>IF(RES_hh_tes!J31=0,0,1000*11630*RES_hh_tes!J31/RES_hh_num!J31)</f>
        <v>322.11769833734098</v>
      </c>
      <c r="K31" s="72">
        <f>IF(RES_hh_tes!K31=0,0,1000*11630*RES_hh_tes!K31/RES_hh_num!K31)</f>
        <v>336.90713815155709</v>
      </c>
      <c r="L31" s="72">
        <f>IF(RES_hh_tes!L31=0,0,1000*11630*RES_hh_tes!L31/RES_hh_num!L31)</f>
        <v>316.63286914183641</v>
      </c>
      <c r="M31" s="72">
        <f>IF(RES_hh_tes!M31=0,0,1000*11630*RES_hh_tes!M31/RES_hh_num!M31)</f>
        <v>293.11866192222215</v>
      </c>
      <c r="N31" s="72">
        <f>IF(RES_hh_tes!N31=0,0,1000*11630*RES_hh_tes!N31/RES_hh_num!N31)</f>
        <v>284.70917213964412</v>
      </c>
      <c r="O31" s="72">
        <f>IF(RES_hh_tes!O31=0,0,1000*11630*RES_hh_tes!O31/RES_hh_num!O31)</f>
        <v>287.26132947282457</v>
      </c>
      <c r="P31" s="72">
        <f>IF(RES_hh_tes!P31=0,0,1000*11630*RES_hh_tes!P31/RES_hh_num!P31)</f>
        <v>308.07851717278328</v>
      </c>
      <c r="Q31" s="72">
        <f>IF(RES_hh_tes!Q31=0,0,1000*11630*RES_hh_tes!Q31/RES_hh_num!Q31)</f>
        <v>317.95701379402874</v>
      </c>
      <c r="R31" s="72">
        <f>IF(RES_hh_tes!R31=0,0,1000*11630*RES_hh_tes!R31/RES_hh_num!R31)</f>
        <v>338.75393394840393</v>
      </c>
      <c r="S31" s="72">
        <f>IF(RES_hh_tes!S31=0,0,1000*11630*RES_hh_tes!S31/RES_hh_num!S31)</f>
        <v>372.13157774268075</v>
      </c>
      <c r="T31" s="72">
        <f>IF(RES_hh_tes!T31=0,0,1000*11630*RES_hh_tes!T31/RES_hh_num!T31)</f>
        <v>380.99980572256675</v>
      </c>
      <c r="U31" s="72">
        <f>IF(RES_hh_tes!U31=0,0,1000*11630*RES_hh_tes!U31/RES_hh_num!U31)</f>
        <v>388.32169411693519</v>
      </c>
      <c r="V31" s="72">
        <f>IF(RES_hh_tes!V31=0,0,1000*11630*RES_hh_tes!V31/RES_hh_num!V31)</f>
        <v>381.50517080627191</v>
      </c>
      <c r="W31" s="72">
        <f>IF(RES_hh_tes!W31=0,0,1000*11630*RES_hh_tes!W31/RES_hh_num!W31)</f>
        <v>399.49025244735884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283.58648229589807</v>
      </c>
      <c r="C32" s="77">
        <f>IF(RES_hh_tes!C32=0,0,1000*11630*RES_hh_tes!C32/RES_hh_num!C32)</f>
        <v>369.78642138606244</v>
      </c>
      <c r="D32" s="77">
        <f>IF(RES_hh_tes!D32=0,0,1000*11630*RES_hh_tes!D32/RES_hh_num!D32)</f>
        <v>309.83700697629274</v>
      </c>
      <c r="E32" s="77">
        <f>IF(RES_hh_tes!E32=0,0,1000*11630*RES_hh_tes!E32/RES_hh_num!E32)</f>
        <v>562.09520619000182</v>
      </c>
      <c r="F32" s="77">
        <f>IF(RES_hh_tes!F32=0,0,1000*11630*RES_hh_tes!F32/RES_hh_num!F32)</f>
        <v>282.18595490292972</v>
      </c>
      <c r="G32" s="77">
        <f>IF(RES_hh_tes!G32=0,0,1000*11630*RES_hh_tes!G32/RES_hh_num!G32)</f>
        <v>319.353644121618</v>
      </c>
      <c r="H32" s="77">
        <f>IF(RES_hh_tes!H32=0,0,1000*11630*RES_hh_tes!H32/RES_hh_num!H32)</f>
        <v>625.78062108701579</v>
      </c>
      <c r="I32" s="77">
        <f>IF(RES_hh_tes!I32=0,0,1000*11630*RES_hh_tes!I32/RES_hh_num!I32)</f>
        <v>419.33875712664297</v>
      </c>
      <c r="J32" s="77">
        <f>IF(RES_hh_tes!J32=0,0,1000*11630*RES_hh_tes!J32/RES_hh_num!J32)</f>
        <v>258.28299431003745</v>
      </c>
      <c r="K32" s="77">
        <f>IF(RES_hh_tes!K32=0,0,1000*11630*RES_hh_tes!K32/RES_hh_num!K32)</f>
        <v>270.24973018956712</v>
      </c>
      <c r="L32" s="77">
        <f>IF(RES_hh_tes!L32=0,0,1000*11630*RES_hh_tes!L32/RES_hh_num!L32)</f>
        <v>277.98940869779074</v>
      </c>
      <c r="M32" s="77">
        <f>IF(RES_hh_tes!M32=0,0,1000*11630*RES_hh_tes!M32/RES_hh_num!M32)</f>
        <v>309.27015067267712</v>
      </c>
      <c r="N32" s="77">
        <f>IF(RES_hh_tes!N32=0,0,1000*11630*RES_hh_tes!N32/RES_hh_num!N32)</f>
        <v>447.3073495354891</v>
      </c>
      <c r="O32" s="77">
        <f>IF(RES_hh_tes!O32=0,0,1000*11630*RES_hh_tes!O32/RES_hh_num!O32)</f>
        <v>30.338051607793478</v>
      </c>
      <c r="P32" s="77">
        <f>IF(RES_hh_tes!P32=0,0,1000*11630*RES_hh_tes!P32/RES_hh_num!P32)</f>
        <v>212.97858722929652</v>
      </c>
      <c r="Q32" s="77">
        <f>IF(RES_hh_tes!Q32=0,0,1000*11630*RES_hh_tes!Q32/RES_hh_num!Q32)</f>
        <v>418.90478051581613</v>
      </c>
      <c r="R32" s="77">
        <f>IF(RES_hh_tes!R32=0,0,1000*11630*RES_hh_tes!R32/RES_hh_num!R32)</f>
        <v>352.79831741557143</v>
      </c>
      <c r="S32" s="77">
        <f>IF(RES_hh_tes!S32=0,0,1000*11630*RES_hh_tes!S32/RES_hh_num!S32)</f>
        <v>364.68816341572358</v>
      </c>
      <c r="T32" s="77">
        <f>IF(RES_hh_tes!T32=0,0,1000*11630*RES_hh_tes!T32/RES_hh_num!T32)</f>
        <v>364.81521234912168</v>
      </c>
      <c r="U32" s="77">
        <f>IF(RES_hh_tes!U32=0,0,1000*11630*RES_hh_tes!U32/RES_hh_num!U32)</f>
        <v>370.5728982572503</v>
      </c>
      <c r="V32" s="77">
        <f>IF(RES_hh_tes!V32=0,0,1000*11630*RES_hh_tes!V32/RES_hh_num!V32)</f>
        <v>375.94381218182735</v>
      </c>
      <c r="W32" s="77">
        <f>IF(RES_hh_tes!W32=0,0,1000*11630*RES_hh_tes!W32/RES_hh_num!W32)</f>
        <v>385.76792479338252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912.22314284739173</v>
      </c>
      <c r="C3" s="65">
        <f>IF(RES_hh_emi!C3=0,0,1000000*RES_hh_emi!C3/RES_hh_num!C3)</f>
        <v>805.26836851013672</v>
      </c>
      <c r="D3" s="65">
        <f>IF(RES_hh_emi!D3=0,0,1000000*RES_hh_emi!D3/RES_hh_num!D3)</f>
        <v>912.96246469439041</v>
      </c>
      <c r="E3" s="65">
        <f>IF(RES_hh_emi!E3=0,0,1000000*RES_hh_emi!E3/RES_hh_num!E3)</f>
        <v>1005.0361608912873</v>
      </c>
      <c r="F3" s="65">
        <f>IF(RES_hh_emi!F3=0,0,1000000*RES_hh_emi!F3/RES_hh_num!F3)</f>
        <v>1041.4354970471088</v>
      </c>
      <c r="G3" s="65">
        <f>IF(RES_hh_emi!G3=0,0,1000000*RES_hh_emi!G3/RES_hh_num!G3)</f>
        <v>1013.0142053482697</v>
      </c>
      <c r="H3" s="65">
        <f>IF(RES_hh_emi!H3=0,0,1000000*RES_hh_emi!H3/RES_hh_num!H3)</f>
        <v>991.42260954726601</v>
      </c>
      <c r="I3" s="65">
        <f>IF(RES_hh_emi!I3=0,0,1000000*RES_hh_emi!I3/RES_hh_num!I3)</f>
        <v>911.35136237392203</v>
      </c>
      <c r="J3" s="65">
        <f>IF(RES_hh_emi!J3=0,0,1000000*RES_hh_emi!J3/RES_hh_num!J3)</f>
        <v>852.31777236689277</v>
      </c>
      <c r="K3" s="65">
        <f>IF(RES_hh_emi!K3=0,0,1000000*RES_hh_emi!K3/RES_hh_num!K3)</f>
        <v>801.19098677947261</v>
      </c>
      <c r="L3" s="65">
        <f>IF(RES_hh_emi!L3=0,0,1000000*RES_hh_emi!L3/RES_hh_num!L3)</f>
        <v>788.29549244121597</v>
      </c>
      <c r="M3" s="65">
        <f>IF(RES_hh_emi!M3=0,0,1000000*RES_hh_emi!M3/RES_hh_num!M3)</f>
        <v>834.03776976000074</v>
      </c>
      <c r="N3" s="65">
        <f>IF(RES_hh_emi!N3=0,0,1000000*RES_hh_emi!N3/RES_hh_num!N3)</f>
        <v>892.07947613279907</v>
      </c>
      <c r="O3" s="65">
        <f>IF(RES_hh_emi!O3=0,0,1000000*RES_hh_emi!O3/RES_hh_num!O3)</f>
        <v>854.36637670369498</v>
      </c>
      <c r="P3" s="65">
        <f>IF(RES_hh_emi!P3=0,0,1000000*RES_hh_emi!P3/RES_hh_num!P3)</f>
        <v>797.19753828021453</v>
      </c>
      <c r="Q3" s="65">
        <f>IF(RES_hh_emi!Q3=0,0,1000000*RES_hh_emi!Q3/RES_hh_num!Q3)</f>
        <v>838.28719489432717</v>
      </c>
      <c r="R3" s="65">
        <f>IF(RES_hh_emi!R3=0,0,1000000*RES_hh_emi!R3/RES_hh_num!R3)</f>
        <v>835.03486062312106</v>
      </c>
      <c r="S3" s="65">
        <f>IF(RES_hh_emi!S3=0,0,1000000*RES_hh_emi!S3/RES_hh_num!S3)</f>
        <v>895.54408793718187</v>
      </c>
      <c r="T3" s="65">
        <f>IF(RES_hh_emi!T3=0,0,1000000*RES_hh_emi!T3/RES_hh_num!T3)</f>
        <v>917.82742381419587</v>
      </c>
      <c r="U3" s="65">
        <f>IF(RES_hh_emi!U3=0,0,1000000*RES_hh_emi!U3/RES_hh_num!U3)</f>
        <v>929.70694058421634</v>
      </c>
      <c r="V3" s="65">
        <f>IF(RES_hh_emi!V3=0,0,1000000*RES_hh_emi!V3/RES_hh_num!V3)</f>
        <v>975.42518953021226</v>
      </c>
      <c r="W3" s="65">
        <f>IF(RES_hh_emi!W3=0,0,1000000*RES_hh_emi!W3/RES_hh_num!W3)</f>
        <v>1121.4234661820865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738.46411091480502</v>
      </c>
      <c r="C4" s="69">
        <f>IF(RES_hh_emi!C4=0,0,1000000*RES_hh_emi!C4/RES_hh_num!C4)</f>
        <v>591.15595273798783</v>
      </c>
      <c r="D4" s="69">
        <f>IF(RES_hh_emi!D4=0,0,1000000*RES_hh_emi!D4/RES_hh_num!D4)</f>
        <v>654.68929302876074</v>
      </c>
      <c r="E4" s="69">
        <f>IF(RES_hh_emi!E4=0,0,1000000*RES_hh_emi!E4/RES_hh_num!E4)</f>
        <v>706.75782229234471</v>
      </c>
      <c r="F4" s="69">
        <f>IF(RES_hh_emi!F4=0,0,1000000*RES_hh_emi!F4/RES_hh_num!F4)</f>
        <v>838.50372183086256</v>
      </c>
      <c r="G4" s="69">
        <f>IF(RES_hh_emi!G4=0,0,1000000*RES_hh_emi!G4/RES_hh_num!G4)</f>
        <v>652.91552926983525</v>
      </c>
      <c r="H4" s="69">
        <f>IF(RES_hh_emi!H4=0,0,1000000*RES_hh_emi!H4/RES_hh_num!H4)</f>
        <v>727.7636425741407</v>
      </c>
      <c r="I4" s="69">
        <f>IF(RES_hh_emi!I4=0,0,1000000*RES_hh_emi!I4/RES_hh_num!I4)</f>
        <v>598.52715125029692</v>
      </c>
      <c r="J4" s="69">
        <f>IF(RES_hh_emi!J4=0,0,1000000*RES_hh_emi!J4/RES_hh_num!J4)</f>
        <v>659.2149465436828</v>
      </c>
      <c r="K4" s="69">
        <f>IF(RES_hh_emi!K4=0,0,1000000*RES_hh_emi!K4/RES_hh_num!K4)</f>
        <v>562.85073045105491</v>
      </c>
      <c r="L4" s="69">
        <f>IF(RES_hh_emi!L4=0,0,1000000*RES_hh_emi!L4/RES_hh_num!L4)</f>
        <v>583.86961473442489</v>
      </c>
      <c r="M4" s="69">
        <f>IF(RES_hh_emi!M4=0,0,1000000*RES_hh_emi!M4/RES_hh_num!M4)</f>
        <v>617.37619463226781</v>
      </c>
      <c r="N4" s="69">
        <f>IF(RES_hh_emi!N4=0,0,1000000*RES_hh_emi!N4/RES_hh_num!N4)</f>
        <v>677.40434321307259</v>
      </c>
      <c r="O4" s="69">
        <f>IF(RES_hh_emi!O4=0,0,1000000*RES_hh_emi!O4/RES_hh_num!O4)</f>
        <v>633.89458452510291</v>
      </c>
      <c r="P4" s="69">
        <f>IF(RES_hh_emi!P4=0,0,1000000*RES_hh_emi!P4/RES_hh_num!P4)</f>
        <v>578.87686903912027</v>
      </c>
      <c r="Q4" s="69">
        <f>IF(RES_hh_emi!Q4=0,0,1000000*RES_hh_emi!Q4/RES_hh_num!Q4)</f>
        <v>596.12620088821473</v>
      </c>
      <c r="R4" s="69">
        <f>IF(RES_hh_emi!R4=0,0,1000000*RES_hh_emi!R4/RES_hh_num!R4)</f>
        <v>592.14310574303829</v>
      </c>
      <c r="S4" s="69">
        <f>IF(RES_hh_emi!S4=0,0,1000000*RES_hh_emi!S4/RES_hh_num!S4)</f>
        <v>625.72604357492094</v>
      </c>
      <c r="T4" s="69">
        <f>IF(RES_hh_emi!T4=0,0,1000000*RES_hh_emi!T4/RES_hh_num!T4)</f>
        <v>645.77824515587497</v>
      </c>
      <c r="U4" s="69">
        <f>IF(RES_hh_emi!U4=0,0,1000000*RES_hh_emi!U4/RES_hh_num!U4)</f>
        <v>654.47034395051207</v>
      </c>
      <c r="V4" s="69">
        <f>IF(RES_hh_emi!V4=0,0,1000000*RES_hh_emi!V4/RES_hh_num!V4)</f>
        <v>708.00721710570895</v>
      </c>
      <c r="W4" s="69">
        <f>IF(RES_hh_emi!W4=0,0,1000000*RES_hh_emi!W4/RES_hh_num!W4)</f>
        <v>825.68179786246048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5023.645235314666</v>
      </c>
      <c r="C5" s="72">
        <f>IF(RES_hh_emi!C5=0,0,1000000*RES_hh_emi!C5/RES_hh_num!C5)</f>
        <v>1179.9266030579174</v>
      </c>
      <c r="D5" s="72">
        <f>IF(RES_hh_emi!D5=0,0,1000000*RES_hh_emi!D5/RES_hh_num!D5)</f>
        <v>3394.8037920491397</v>
      </c>
      <c r="E5" s="72">
        <f>IF(RES_hh_emi!E5=0,0,1000000*RES_hh_emi!E5/RES_hh_num!E5)</f>
        <v>2436.1297843924217</v>
      </c>
      <c r="F5" s="72">
        <f>IF(RES_hh_emi!F5=0,0,1000000*RES_hh_emi!F5/RES_hh_num!F5)</f>
        <v>5157.3493325849868</v>
      </c>
      <c r="G5" s="72">
        <f>IF(RES_hh_emi!G5=0,0,1000000*RES_hh_emi!G5/RES_hh_num!G5)</f>
        <v>2400.5094071693193</v>
      </c>
      <c r="H5" s="72">
        <f>IF(RES_hh_emi!H5=0,0,1000000*RES_hh_emi!H5/RES_hh_num!H5)</f>
        <v>1807.0382255611271</v>
      </c>
      <c r="I5" s="72">
        <f>IF(RES_hh_emi!I5=0,0,1000000*RES_hh_emi!I5/RES_hh_num!I5)</f>
        <v>1702.4808246655239</v>
      </c>
      <c r="J5" s="72">
        <f>IF(RES_hh_emi!J5=0,0,1000000*RES_hh_emi!J5/RES_hh_num!J5)</f>
        <v>5427.1584352772361</v>
      </c>
      <c r="K5" s="72">
        <f>IF(RES_hh_emi!K5=0,0,1000000*RES_hh_emi!K5/RES_hh_num!K5)</f>
        <v>2151.1840839265783</v>
      </c>
      <c r="L5" s="72">
        <f>IF(RES_hh_emi!L5=0,0,1000000*RES_hh_emi!L5/RES_hh_num!L5)</f>
        <v>1739.1111189091664</v>
      </c>
      <c r="M5" s="72">
        <f>IF(RES_hh_emi!M5=0,0,1000000*RES_hh_emi!M5/RES_hh_num!M5)</f>
        <v>2981.6944154591638</v>
      </c>
      <c r="N5" s="72">
        <f>IF(RES_hh_emi!N5=0,0,1000000*RES_hh_emi!N5/RES_hh_num!N5)</f>
        <v>2960.5568799618677</v>
      </c>
      <c r="O5" s="72">
        <f>IF(RES_hh_emi!O5=0,0,1000000*RES_hh_emi!O5/RES_hh_num!O5)</f>
        <v>1818.1319984782135</v>
      </c>
      <c r="P5" s="72">
        <f>IF(RES_hh_emi!P5=0,0,1000000*RES_hh_emi!P5/RES_hh_num!P5)</f>
        <v>3251.6753487711376</v>
      </c>
      <c r="Q5" s="72">
        <f>IF(RES_hh_emi!Q5=0,0,1000000*RES_hh_emi!Q5/RES_hh_num!Q5)</f>
        <v>3334.8531919163202</v>
      </c>
      <c r="R5" s="72">
        <f>IF(RES_hh_emi!R5=0,0,1000000*RES_hh_emi!R5/RES_hh_num!R5)</f>
        <v>2718.9670720845488</v>
      </c>
      <c r="S5" s="72">
        <f>IF(RES_hh_emi!S5=0,0,1000000*RES_hh_emi!S5/RES_hh_num!S5)</f>
        <v>2177.8631424484447</v>
      </c>
      <c r="T5" s="72">
        <f>IF(RES_hh_emi!T5=0,0,1000000*RES_hh_emi!T5/RES_hh_num!T5)</f>
        <v>2513.8128047422474</v>
      </c>
      <c r="U5" s="72">
        <f>IF(RES_hh_emi!U5=0,0,1000000*RES_hh_emi!U5/RES_hh_num!U5)</f>
        <v>3022.487013755439</v>
      </c>
      <c r="V5" s="72">
        <f>IF(RES_hh_emi!V5=0,0,1000000*RES_hh_emi!V5/RES_hh_num!V5)</f>
        <v>3140.0898643263349</v>
      </c>
      <c r="W5" s="72">
        <f>IF(RES_hh_emi!W5=0,0,1000000*RES_hh_emi!W5/RES_hh_num!W5)</f>
        <v>3276.3872560927539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2573.8734423181422</v>
      </c>
      <c r="C6" s="72">
        <f>IF(RES_hh_emi!C6=0,0,1000000*RES_hh_emi!C6/RES_hh_num!C6)</f>
        <v>2124.2125754066215</v>
      </c>
      <c r="D6" s="72">
        <f>IF(RES_hh_emi!D6=0,0,1000000*RES_hh_emi!D6/RES_hh_num!D6)</f>
        <v>2017.7723526490931</v>
      </c>
      <c r="E6" s="72">
        <f>IF(RES_hh_emi!E6=0,0,1000000*RES_hh_emi!E6/RES_hh_num!E6)</f>
        <v>2140.0720554234395</v>
      </c>
      <c r="F6" s="72">
        <f>IF(RES_hh_emi!F6=0,0,1000000*RES_hh_emi!F6/RES_hh_num!F6)</f>
        <v>2280.9911011633712</v>
      </c>
      <c r="G6" s="72">
        <f>IF(RES_hh_emi!G6=0,0,1000000*RES_hh_emi!G6/RES_hh_num!G6)</f>
        <v>2005.301037428944</v>
      </c>
      <c r="H6" s="72">
        <f>IF(RES_hh_emi!H6=0,0,1000000*RES_hh_emi!H6/RES_hh_num!H6)</f>
        <v>1986.8281478215333</v>
      </c>
      <c r="I6" s="72">
        <f>IF(RES_hh_emi!I6=0,0,1000000*RES_hh_emi!I6/RES_hh_num!I6)</f>
        <v>1812.2048974374443</v>
      </c>
      <c r="J6" s="72">
        <f>IF(RES_hh_emi!J6=0,0,1000000*RES_hh_emi!J6/RES_hh_num!J6)</f>
        <v>2120.6131555898628</v>
      </c>
      <c r="K6" s="72">
        <f>IF(RES_hh_emi!K6=0,0,1000000*RES_hh_emi!K6/RES_hh_num!K6)</f>
        <v>2059.6810215051955</v>
      </c>
      <c r="L6" s="72">
        <f>IF(RES_hh_emi!L6=0,0,1000000*RES_hh_emi!L6/RES_hh_num!L6)</f>
        <v>2092.0903027879035</v>
      </c>
      <c r="M6" s="72">
        <f>IF(RES_hh_emi!M6=0,0,1000000*RES_hh_emi!M6/RES_hh_num!M6)</f>
        <v>1997.1639880179471</v>
      </c>
      <c r="N6" s="72">
        <f>IF(RES_hh_emi!N6=0,0,1000000*RES_hh_emi!N6/RES_hh_num!N6)</f>
        <v>2056.3962971264132</v>
      </c>
      <c r="O6" s="72">
        <f>IF(RES_hh_emi!O6=0,0,1000000*RES_hh_emi!O6/RES_hh_num!O6)</f>
        <v>1917.077199150167</v>
      </c>
      <c r="P6" s="72">
        <f>IF(RES_hh_emi!P6=0,0,1000000*RES_hh_emi!P6/RES_hh_num!P6)</f>
        <v>1792.7197031113176</v>
      </c>
      <c r="Q6" s="72">
        <f>IF(RES_hh_emi!Q6=0,0,1000000*RES_hh_emi!Q6/RES_hh_num!Q6)</f>
        <v>1830.741071426557</v>
      </c>
      <c r="R6" s="72">
        <f>IF(RES_hh_emi!R6=0,0,1000000*RES_hh_emi!R6/RES_hh_num!R6)</f>
        <v>1963.1467153624274</v>
      </c>
      <c r="S6" s="72">
        <f>IF(RES_hh_emi!S6=0,0,1000000*RES_hh_emi!S6/RES_hh_num!S6)</f>
        <v>1648.5996648481409</v>
      </c>
      <c r="T6" s="72">
        <f>IF(RES_hh_emi!T6=0,0,1000000*RES_hh_emi!T6/RES_hh_num!T6)</f>
        <v>1840.6446757858573</v>
      </c>
      <c r="U6" s="72">
        <f>IF(RES_hh_emi!U6=0,0,1000000*RES_hh_emi!U6/RES_hh_num!U6)</f>
        <v>2040.9166715829538</v>
      </c>
      <c r="V6" s="72">
        <f>IF(RES_hh_emi!V6=0,0,1000000*RES_hh_emi!V6/RES_hh_num!V6)</f>
        <v>1927.6749492988451</v>
      </c>
      <c r="W6" s="72">
        <f>IF(RES_hh_emi!W6=0,0,1000000*RES_hh_emi!W6/RES_hh_num!W6)</f>
        <v>2129.9210547563439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3942.4355277876148</v>
      </c>
      <c r="C7" s="72">
        <f>IF(RES_hh_emi!C7=0,0,1000000*RES_hh_emi!C7/RES_hh_num!C7)</f>
        <v>3385.0756183923486</v>
      </c>
      <c r="D7" s="72">
        <f>IF(RES_hh_emi!D7=0,0,1000000*RES_hh_emi!D7/RES_hh_num!D7)</f>
        <v>1641.9348952427197</v>
      </c>
      <c r="E7" s="72">
        <f>IF(RES_hh_emi!E7=0,0,1000000*RES_hh_emi!E7/RES_hh_num!E7)</f>
        <v>2016.5029777782654</v>
      </c>
      <c r="F7" s="72">
        <f>IF(RES_hh_emi!F7=0,0,1000000*RES_hh_emi!F7/RES_hh_num!F7)</f>
        <v>4234.2747203098024</v>
      </c>
      <c r="G7" s="72">
        <f>IF(RES_hh_emi!G7=0,0,1000000*RES_hh_emi!G7/RES_hh_num!G7)</f>
        <v>2728.9760449981436</v>
      </c>
      <c r="H7" s="72">
        <f>IF(RES_hh_emi!H7=0,0,1000000*RES_hh_emi!H7/RES_hh_num!H7)</f>
        <v>2579.3462795252349</v>
      </c>
      <c r="I7" s="72">
        <f>IF(RES_hh_emi!I7=0,0,1000000*RES_hh_emi!I7/RES_hh_num!I7)</f>
        <v>3412.6949328400469</v>
      </c>
      <c r="J7" s="72">
        <f>IF(RES_hh_emi!J7=0,0,1000000*RES_hh_emi!J7/RES_hh_num!J7)</f>
        <v>3144.7176945685901</v>
      </c>
      <c r="K7" s="72">
        <f>IF(RES_hh_emi!K7=0,0,1000000*RES_hh_emi!K7/RES_hh_num!K7)</f>
        <v>1233.0660309817547</v>
      </c>
      <c r="L7" s="72">
        <f>IF(RES_hh_emi!L7=0,0,1000000*RES_hh_emi!L7/RES_hh_num!L7)</f>
        <v>1641.1273708905378</v>
      </c>
      <c r="M7" s="72">
        <f>IF(RES_hh_emi!M7=0,0,1000000*RES_hh_emi!M7/RES_hh_num!M7)</f>
        <v>3494.683671927407</v>
      </c>
      <c r="N7" s="72">
        <f>IF(RES_hh_emi!N7=0,0,1000000*RES_hh_emi!N7/RES_hh_num!N7)</f>
        <v>3376.3882971782828</v>
      </c>
      <c r="O7" s="72">
        <f>IF(RES_hh_emi!O7=0,0,1000000*RES_hh_emi!O7/RES_hh_num!O7)</f>
        <v>2099.8839686962719</v>
      </c>
      <c r="P7" s="72">
        <f>IF(RES_hh_emi!P7=0,0,1000000*RES_hh_emi!P7/RES_hh_num!P7)</f>
        <v>2966.4644424042267</v>
      </c>
      <c r="Q7" s="72">
        <f>IF(RES_hh_emi!Q7=0,0,1000000*RES_hh_emi!Q7/RES_hh_num!Q7)</f>
        <v>3440.7420860503612</v>
      </c>
      <c r="R7" s="72">
        <f>IF(RES_hh_emi!R7=0,0,1000000*RES_hh_emi!R7/RES_hh_num!R7)</f>
        <v>2302.3223798705453</v>
      </c>
      <c r="S7" s="72">
        <f>IF(RES_hh_emi!S7=0,0,1000000*RES_hh_emi!S7/RES_hh_num!S7)</f>
        <v>2655.1988157379792</v>
      </c>
      <c r="T7" s="72">
        <f>IF(RES_hh_emi!T7=0,0,1000000*RES_hh_emi!T7/RES_hh_num!T7)</f>
        <v>2953.239558616332</v>
      </c>
      <c r="U7" s="72">
        <f>IF(RES_hh_emi!U7=0,0,1000000*RES_hh_emi!U7/RES_hh_num!U7)</f>
        <v>3565.1916406963874</v>
      </c>
      <c r="V7" s="72">
        <f>IF(RES_hh_emi!V7=0,0,1000000*RES_hh_emi!V7/RES_hh_num!V7)</f>
        <v>2814.0369693743373</v>
      </c>
      <c r="W7" s="72">
        <f>IF(RES_hh_emi!W7=0,0,1000000*RES_hh_emi!W7/RES_hh_num!W7)</f>
        <v>2958.3820292469582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2503.1231794768491</v>
      </c>
      <c r="C8" s="72">
        <f>IF(RES_hh_emi!C8=0,0,1000000*RES_hh_emi!C8/RES_hh_num!C8)</f>
        <v>1952.2469187598567</v>
      </c>
      <c r="D8" s="72">
        <f>IF(RES_hh_emi!D8=0,0,1000000*RES_hh_emi!D8/RES_hh_num!D8)</f>
        <v>2021.7212193052153</v>
      </c>
      <c r="E8" s="72">
        <f>IF(RES_hh_emi!E8=0,0,1000000*RES_hh_emi!E8/RES_hh_num!E8)</f>
        <v>2072.1118751968575</v>
      </c>
      <c r="F8" s="72">
        <f>IF(RES_hh_emi!F8=0,0,1000000*RES_hh_emi!F8/RES_hh_num!F8)</f>
        <v>2159.1703702813147</v>
      </c>
      <c r="G8" s="72">
        <f>IF(RES_hh_emi!G8=0,0,1000000*RES_hh_emi!G8/RES_hh_num!G8)</f>
        <v>1783.683036706356</v>
      </c>
      <c r="H8" s="72">
        <f>IF(RES_hh_emi!H8=0,0,1000000*RES_hh_emi!H8/RES_hh_num!H8)</f>
        <v>2032.8674627611797</v>
      </c>
      <c r="I8" s="72">
        <f>IF(RES_hh_emi!I8=0,0,1000000*RES_hh_emi!I8/RES_hh_num!I8)</f>
        <v>1644.3527155847023</v>
      </c>
      <c r="J8" s="72">
        <f>IF(RES_hh_emi!J8=0,0,1000000*RES_hh_emi!J8/RES_hh_num!J8)</f>
        <v>1958.3920577317006</v>
      </c>
      <c r="K8" s="72">
        <f>IF(RES_hh_emi!K8=0,0,1000000*RES_hh_emi!K8/RES_hh_num!K8)</f>
        <v>1871.062766541208</v>
      </c>
      <c r="L8" s="72">
        <f>IF(RES_hh_emi!L8=0,0,1000000*RES_hh_emi!L8/RES_hh_num!L8)</f>
        <v>1886.960509408945</v>
      </c>
      <c r="M8" s="72">
        <f>IF(RES_hh_emi!M8=0,0,1000000*RES_hh_emi!M8/RES_hh_num!M8)</f>
        <v>1851.7257819117513</v>
      </c>
      <c r="N8" s="72">
        <f>IF(RES_hh_emi!N8=0,0,1000000*RES_hh_emi!N8/RES_hh_num!N8)</f>
        <v>1930.1381374318323</v>
      </c>
      <c r="O8" s="72">
        <f>IF(RES_hh_emi!O8=0,0,1000000*RES_hh_emi!O8/RES_hh_num!O8)</f>
        <v>1789.0811628444112</v>
      </c>
      <c r="P8" s="72">
        <f>IF(RES_hh_emi!P8=0,0,1000000*RES_hh_emi!P8/RES_hh_num!P8)</f>
        <v>1571.9869222467571</v>
      </c>
      <c r="Q8" s="72">
        <f>IF(RES_hh_emi!Q8=0,0,1000000*RES_hh_emi!Q8/RES_hh_num!Q8)</f>
        <v>1577.8072665415223</v>
      </c>
      <c r="R8" s="72">
        <f>IF(RES_hh_emi!R8=0,0,1000000*RES_hh_emi!R8/RES_hh_num!R8)</f>
        <v>1576.2387116232705</v>
      </c>
      <c r="S8" s="72">
        <f>IF(RES_hh_emi!S8=0,0,1000000*RES_hh_emi!S8/RES_hh_num!S8)</f>
        <v>1637.8502393496824</v>
      </c>
      <c r="T8" s="72">
        <f>IF(RES_hh_emi!T8=0,0,1000000*RES_hh_emi!T8/RES_hh_num!T8)</f>
        <v>1643.5832311088932</v>
      </c>
      <c r="U8" s="72">
        <f>IF(RES_hh_emi!U8=0,0,1000000*RES_hh_emi!U8/RES_hh_num!U8)</f>
        <v>1590.8146869434163</v>
      </c>
      <c r="V8" s="72">
        <f>IF(RES_hh_emi!V8=0,0,1000000*RES_hh_emi!V8/RES_hh_num!V8)</f>
        <v>1678.7904378076996</v>
      </c>
      <c r="W8" s="72">
        <f>IF(RES_hh_emi!W8=0,0,1000000*RES_hh_emi!W8/RES_hh_num!W8)</f>
        <v>1901.6495031896432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61.241032018614597</v>
      </c>
      <c r="C17" s="69">
        <f>IF(RES_hh_emi!C17=0,0,1000000*RES_hh_emi!C17/RES_hh_num!C17)</f>
        <v>94.411067733367702</v>
      </c>
      <c r="D17" s="69">
        <f>IF(RES_hh_emi!D17=0,0,1000000*RES_hh_emi!D17/RES_hh_num!D17)</f>
        <v>120.57121999565493</v>
      </c>
      <c r="E17" s="69">
        <f>IF(RES_hh_emi!E17=0,0,1000000*RES_hh_emi!E17/RES_hh_num!E17)</f>
        <v>137.19758453664693</v>
      </c>
      <c r="F17" s="69">
        <f>IF(RES_hh_emi!F17=0,0,1000000*RES_hh_emi!F17/RES_hh_num!F17)</f>
        <v>98.004442375381998</v>
      </c>
      <c r="G17" s="69">
        <f>IF(RES_hh_emi!G17=0,0,1000000*RES_hh_emi!G17/RES_hh_num!G17)</f>
        <v>140.04028480073603</v>
      </c>
      <c r="H17" s="69">
        <f>IF(RES_hh_emi!H17=0,0,1000000*RES_hh_emi!H17/RES_hh_num!H17)</f>
        <v>135.93845622254392</v>
      </c>
      <c r="I17" s="69">
        <f>IF(RES_hh_emi!I17=0,0,1000000*RES_hh_emi!I17/RES_hh_num!I17)</f>
        <v>138.75970152820997</v>
      </c>
      <c r="J17" s="69">
        <f>IF(RES_hh_emi!J17=0,0,1000000*RES_hh_emi!J17/RES_hh_num!J17)</f>
        <v>106.31536094553179</v>
      </c>
      <c r="K17" s="69">
        <f>IF(RES_hh_emi!K17=0,0,1000000*RES_hh_emi!K17/RES_hh_num!K17)</f>
        <v>116.67217501314381</v>
      </c>
      <c r="L17" s="69">
        <f>IF(RES_hh_emi!L17=0,0,1000000*RES_hh_emi!L17/RES_hh_num!L17)</f>
        <v>109.01881725055816</v>
      </c>
      <c r="M17" s="69">
        <f>IF(RES_hh_emi!M17=0,0,1000000*RES_hh_emi!M17/RES_hh_num!M17)</f>
        <v>118.94669586208722</v>
      </c>
      <c r="N17" s="69">
        <f>IF(RES_hh_emi!N17=0,0,1000000*RES_hh_emi!N17/RES_hh_num!N17)</f>
        <v>126.668765974987</v>
      </c>
      <c r="O17" s="69">
        <f>IF(RES_hh_emi!O17=0,0,1000000*RES_hh_emi!O17/RES_hh_num!O17)</f>
        <v>128.71365198888228</v>
      </c>
      <c r="P17" s="69">
        <f>IF(RES_hh_emi!P17=0,0,1000000*RES_hh_emi!P17/RES_hh_num!P17)</f>
        <v>126.03969349712473</v>
      </c>
      <c r="Q17" s="69">
        <f>IF(RES_hh_emi!Q17=0,0,1000000*RES_hh_emi!Q17/RES_hh_num!Q17)</f>
        <v>134.97024517763157</v>
      </c>
      <c r="R17" s="69">
        <f>IF(RES_hh_emi!R17=0,0,1000000*RES_hh_emi!R17/RES_hh_num!R17)</f>
        <v>134.0391939374548</v>
      </c>
      <c r="S17" s="69">
        <f>IF(RES_hh_emi!S17=0,0,1000000*RES_hh_emi!S17/RES_hh_num!S17)</f>
        <v>145.70997768685697</v>
      </c>
      <c r="T17" s="69">
        <f>IF(RES_hh_emi!T17=0,0,1000000*RES_hh_emi!T17/RES_hh_num!T17)</f>
        <v>144.39128285878351</v>
      </c>
      <c r="U17" s="69">
        <f>IF(RES_hh_emi!U17=0,0,1000000*RES_hh_emi!U17/RES_hh_num!U17)</f>
        <v>143.04415939617681</v>
      </c>
      <c r="V17" s="69">
        <f>IF(RES_hh_emi!V17=0,0,1000000*RES_hh_emi!V17/RES_hh_num!V17)</f>
        <v>147.30214484008738</v>
      </c>
      <c r="W17" s="69">
        <f>IF(RES_hh_emi!W17=0,0,1000000*RES_hh_emi!W17/RES_hh_num!W17)</f>
        <v>167.22844501244566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323.50797806480199</v>
      </c>
      <c r="C18" s="72">
        <f>IF(RES_hh_emi!C18=0,0,1000000*RES_hh_emi!C18/RES_hh_num!C18)</f>
        <v>152.92460618183523</v>
      </c>
      <c r="D18" s="72">
        <f>IF(RES_hh_emi!D18=0,0,1000000*RES_hh_emi!D18/RES_hh_num!D18)</f>
        <v>490.04265715729713</v>
      </c>
      <c r="E18" s="72">
        <f>IF(RES_hh_emi!E18=0,0,1000000*RES_hh_emi!E18/RES_hh_num!E18)</f>
        <v>367.50254685488244</v>
      </c>
      <c r="F18" s="72">
        <f>IF(RES_hh_emi!F18=0,0,1000000*RES_hh_emi!F18/RES_hh_num!F18)</f>
        <v>532.09753490645221</v>
      </c>
      <c r="G18" s="72">
        <f>IF(RES_hh_emi!G18=0,0,1000000*RES_hh_emi!G18/RES_hh_num!G18)</f>
        <v>383.30365941769378</v>
      </c>
      <c r="H18" s="72">
        <f>IF(RES_hh_emi!H18=0,0,1000000*RES_hh_emi!H18/RES_hh_num!H18)</f>
        <v>289.88090419513543</v>
      </c>
      <c r="I18" s="72">
        <f>IF(RES_hh_emi!I18=0,0,1000000*RES_hh_emi!I18/RES_hh_num!I18)</f>
        <v>329.06160288260156</v>
      </c>
      <c r="J18" s="72">
        <f>IF(RES_hh_emi!J18=0,0,1000000*RES_hh_emi!J18/RES_hh_num!J18)</f>
        <v>758.33453522353398</v>
      </c>
      <c r="K18" s="72">
        <f>IF(RES_hh_emi!K18=0,0,1000000*RES_hh_emi!K18/RES_hh_num!K18)</f>
        <v>332.98017068261947</v>
      </c>
      <c r="L18" s="72">
        <f>IF(RES_hh_emi!L18=0,0,1000000*RES_hh_emi!L18/RES_hh_num!L18)</f>
        <v>249.36956803538544</v>
      </c>
      <c r="M18" s="72">
        <f>IF(RES_hh_emi!M18=0,0,1000000*RES_hh_emi!M18/RES_hh_num!M18)</f>
        <v>455.8499741393797</v>
      </c>
      <c r="N18" s="72">
        <f>IF(RES_hh_emi!N18=0,0,1000000*RES_hh_emi!N18/RES_hh_num!N18)</f>
        <v>459.15458401926827</v>
      </c>
      <c r="O18" s="72">
        <f>IF(RES_hh_emi!O18=0,0,1000000*RES_hh_emi!O18/RES_hh_num!O18)</f>
        <v>305.14834811898942</v>
      </c>
      <c r="P18" s="72">
        <f>IF(RES_hh_emi!P18=0,0,1000000*RES_hh_emi!P18/RES_hh_num!P18)</f>
        <v>592.89352453594154</v>
      </c>
      <c r="Q18" s="72">
        <f>IF(RES_hh_emi!Q18=0,0,1000000*RES_hh_emi!Q18/RES_hh_num!Q18)</f>
        <v>632.87313933984422</v>
      </c>
      <c r="R18" s="72">
        <f>IF(RES_hh_emi!R18=0,0,1000000*RES_hh_emi!R18/RES_hh_num!R18)</f>
        <v>509.51410483953788</v>
      </c>
      <c r="S18" s="72">
        <f>IF(RES_hh_emi!S18=0,0,1000000*RES_hh_emi!S18/RES_hh_num!S18)</f>
        <v>416.62193682411186</v>
      </c>
      <c r="T18" s="72">
        <f>IF(RES_hh_emi!T18=0,0,1000000*RES_hh_emi!T18/RES_hh_num!T18)</f>
        <v>461.96957610528858</v>
      </c>
      <c r="U18" s="72">
        <f>IF(RES_hh_emi!U18=0,0,1000000*RES_hh_emi!U18/RES_hh_num!U18)</f>
        <v>549.6307990177479</v>
      </c>
      <c r="V18" s="72">
        <f>IF(RES_hh_emi!V18=0,0,1000000*RES_hh_emi!V18/RES_hh_num!V18)</f>
        <v>562.10096503081672</v>
      </c>
      <c r="W18" s="72">
        <f>IF(RES_hh_emi!W18=0,0,1000000*RES_hh_emi!W18/RES_hh_num!W18)</f>
        <v>582.33479293711503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201.75890274676263</v>
      </c>
      <c r="C19" s="72">
        <f>IF(RES_hh_emi!C19=0,0,1000000*RES_hh_emi!C19/RES_hh_num!C19)</f>
        <v>297.67962728056455</v>
      </c>
      <c r="D19" s="72">
        <f>IF(RES_hh_emi!D19=0,0,1000000*RES_hh_emi!D19/RES_hh_num!D19)</f>
        <v>331.13397034072545</v>
      </c>
      <c r="E19" s="72">
        <f>IF(RES_hh_emi!E19=0,0,1000000*RES_hh_emi!E19/RES_hh_num!E19)</f>
        <v>395.68481459049883</v>
      </c>
      <c r="F19" s="72">
        <f>IF(RES_hh_emi!F19=0,0,1000000*RES_hh_emi!F19/RES_hh_num!F19)</f>
        <v>272.23595038804331</v>
      </c>
      <c r="G19" s="72">
        <f>IF(RES_hh_emi!G19=0,0,1000000*RES_hh_emi!G19/RES_hh_num!G19)</f>
        <v>498.73862593136784</v>
      </c>
      <c r="H19" s="72">
        <f>IF(RES_hh_emi!H19=0,0,1000000*RES_hh_emi!H19/RES_hh_num!H19)</f>
        <v>291.37362978850285</v>
      </c>
      <c r="I19" s="72">
        <f>IF(RES_hh_emi!I19=0,0,1000000*RES_hh_emi!I19/RES_hh_num!I19)</f>
        <v>461.0587447683252</v>
      </c>
      <c r="J19" s="72">
        <f>IF(RES_hh_emi!J19=0,0,1000000*RES_hh_emi!J19/RES_hh_num!J19)</f>
        <v>271.4824404034012</v>
      </c>
      <c r="K19" s="72">
        <f>IF(RES_hh_emi!K19=0,0,1000000*RES_hh_emi!K19/RES_hh_num!K19)</f>
        <v>402.3802732121228</v>
      </c>
      <c r="L19" s="72">
        <f>IF(RES_hh_emi!L19=0,0,1000000*RES_hh_emi!L19/RES_hh_num!L19)</f>
        <v>346.67270040230659</v>
      </c>
      <c r="M19" s="72">
        <f>IF(RES_hh_emi!M19=0,0,1000000*RES_hh_emi!M19/RES_hh_num!M19)</f>
        <v>360.56854593660051</v>
      </c>
      <c r="N19" s="72">
        <f>IF(RES_hh_emi!N19=0,0,1000000*RES_hh_emi!N19/RES_hh_num!N19)</f>
        <v>332.4860995691273</v>
      </c>
      <c r="O19" s="72">
        <f>IF(RES_hh_emi!O19=0,0,1000000*RES_hh_emi!O19/RES_hh_num!O19)</f>
        <v>346.50612907713293</v>
      </c>
      <c r="P19" s="72">
        <f>IF(RES_hh_emi!P19=0,0,1000000*RES_hh_emi!P19/RES_hh_num!P19)</f>
        <v>336.43840024090679</v>
      </c>
      <c r="Q19" s="72">
        <f>IF(RES_hh_emi!Q19=0,0,1000000*RES_hh_emi!Q19/RES_hh_num!Q19)</f>
        <v>349.06255858868013</v>
      </c>
      <c r="R19" s="72">
        <f>IF(RES_hh_emi!R19=0,0,1000000*RES_hh_emi!R19/RES_hh_num!R19)</f>
        <v>327.82277862763624</v>
      </c>
      <c r="S19" s="72">
        <f>IF(RES_hh_emi!S19=0,0,1000000*RES_hh_emi!S19/RES_hh_num!S19)</f>
        <v>340.45546479545726</v>
      </c>
      <c r="T19" s="72">
        <f>IF(RES_hh_emi!T19=0,0,1000000*RES_hh_emi!T19/RES_hh_num!T19)</f>
        <v>330.25937412404005</v>
      </c>
      <c r="U19" s="72">
        <f>IF(RES_hh_emi!U19=0,0,1000000*RES_hh_emi!U19/RES_hh_num!U19)</f>
        <v>331.94651178042034</v>
      </c>
      <c r="V19" s="72">
        <f>IF(RES_hh_emi!V19=0,0,1000000*RES_hh_emi!V19/RES_hh_num!V19)</f>
        <v>300.21659186608775</v>
      </c>
      <c r="W19" s="72">
        <f>IF(RES_hh_emi!W19=0,0,1000000*RES_hh_emi!W19/RES_hh_num!W19)</f>
        <v>324.50327056513095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172.08653632788307</v>
      </c>
      <c r="C21" s="72">
        <f>IF(RES_hh_emi!C21=0,0,1000000*RES_hh_emi!C21/RES_hh_num!C21)</f>
        <v>276.66270820632957</v>
      </c>
      <c r="D21" s="72">
        <f>IF(RES_hh_emi!D21=0,0,1000000*RES_hh_emi!D21/RES_hh_num!D21)</f>
        <v>321.53177719783309</v>
      </c>
      <c r="E21" s="72">
        <f>IF(RES_hh_emi!E21=0,0,1000000*RES_hh_emi!E21/RES_hh_num!E21)</f>
        <v>347.8886285003025</v>
      </c>
      <c r="F21" s="72">
        <f>IF(RES_hh_emi!F21=0,0,1000000*RES_hh_emi!F21/RES_hh_num!F21)</f>
        <v>248.43231281566784</v>
      </c>
      <c r="G21" s="72">
        <f>IF(RES_hh_emi!G21=0,0,1000000*RES_hh_emi!G21/RES_hh_num!G21)</f>
        <v>319.67939792092756</v>
      </c>
      <c r="H21" s="72">
        <f>IF(RES_hh_emi!H21=0,0,1000000*RES_hh_emi!H21/RES_hh_num!H21)</f>
        <v>370.55153823462439</v>
      </c>
      <c r="I21" s="72">
        <f>IF(RES_hh_emi!I21=0,0,1000000*RES_hh_emi!I21/RES_hh_num!I21)</f>
        <v>362.2164445812744</v>
      </c>
      <c r="J21" s="72">
        <f>IF(RES_hh_emi!J21=0,0,1000000*RES_hh_emi!J21/RES_hh_num!J21)</f>
        <v>308.12233168370193</v>
      </c>
      <c r="K21" s="72">
        <f>IF(RES_hh_emi!K21=0,0,1000000*RES_hh_emi!K21/RES_hh_num!K21)</f>
        <v>328.9235297849911</v>
      </c>
      <c r="L21" s="72">
        <f>IF(RES_hh_emi!L21=0,0,1000000*RES_hh_emi!L21/RES_hh_num!L21)</f>
        <v>309.12014738730159</v>
      </c>
      <c r="M21" s="72">
        <f>IF(RES_hh_emi!M21=0,0,1000000*RES_hh_emi!M21/RES_hh_num!M21)</f>
        <v>321.74050439809542</v>
      </c>
      <c r="N21" s="72">
        <f>IF(RES_hh_emi!N21=0,0,1000000*RES_hh_emi!N21/RES_hh_num!N21)</f>
        <v>335.45527888262251</v>
      </c>
      <c r="O21" s="72">
        <f>IF(RES_hh_emi!O21=0,0,1000000*RES_hh_emi!O21/RES_hh_num!O21)</f>
        <v>333.55709651427497</v>
      </c>
      <c r="P21" s="72">
        <f>IF(RES_hh_emi!P21=0,0,1000000*RES_hh_emi!P21/RES_hh_num!P21)</f>
        <v>316.36474233265398</v>
      </c>
      <c r="Q21" s="72">
        <f>IF(RES_hh_emi!Q21=0,0,1000000*RES_hh_emi!Q21/RES_hh_num!Q21)</f>
        <v>328.48777065462133</v>
      </c>
      <c r="R21" s="72">
        <f>IF(RES_hh_emi!R21=0,0,1000000*RES_hh_emi!R21/RES_hh_num!R21)</f>
        <v>323.4048208731528</v>
      </c>
      <c r="S21" s="72">
        <f>IF(RES_hh_emi!S21=0,0,1000000*RES_hh_emi!S21/RES_hh_num!S21)</f>
        <v>344.5321472960361</v>
      </c>
      <c r="T21" s="72">
        <f>IF(RES_hh_emi!T21=0,0,1000000*RES_hh_emi!T21/RES_hh_num!T21)</f>
        <v>332.07733027309683</v>
      </c>
      <c r="U21" s="72">
        <f>IF(RES_hh_emi!U21=0,0,1000000*RES_hh_emi!U21/RES_hh_num!U21)</f>
        <v>315.04042307458644</v>
      </c>
      <c r="V21" s="72">
        <f>IF(RES_hh_emi!V21=0,0,1000000*RES_hh_emi!V21/RES_hh_num!V21)</f>
        <v>321.90385688193032</v>
      </c>
      <c r="W21" s="72">
        <f>IF(RES_hh_emi!W21=0,0,1000000*RES_hh_emi!W21/RES_hh_num!W21)</f>
        <v>356.13681392921825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112.51799991397225</v>
      </c>
      <c r="C27" s="69">
        <f>IF(RES_hh_emi!C27=0,0,1000000*RES_hh_emi!C27/RES_hh_num!C27)</f>
        <v>119.70134803878125</v>
      </c>
      <c r="D27" s="69">
        <f>IF(RES_hh_emi!D27=0,0,1000000*RES_hh_emi!D27/RES_hh_num!D27)</f>
        <v>137.70195166997479</v>
      </c>
      <c r="E27" s="69">
        <f>IF(RES_hh_emi!E27=0,0,1000000*RES_hh_emi!E27/RES_hh_num!E27)</f>
        <v>161.08075406229563</v>
      </c>
      <c r="F27" s="69">
        <f>IF(RES_hh_emi!F27=0,0,1000000*RES_hh_emi!F27/RES_hh_num!F27)</f>
        <v>104.92733284086435</v>
      </c>
      <c r="G27" s="69">
        <f>IF(RES_hh_emi!G27=0,0,1000000*RES_hh_emi!G27/RES_hh_num!G27)</f>
        <v>220.05839127769832</v>
      </c>
      <c r="H27" s="69">
        <f>IF(RES_hh_emi!H27=0,0,1000000*RES_hh_emi!H27/RES_hh_num!H27)</f>
        <v>127.72051075058133</v>
      </c>
      <c r="I27" s="69">
        <f>IF(RES_hh_emi!I27=0,0,1000000*RES_hh_emi!I27/RES_hh_num!I27)</f>
        <v>174.06450959541505</v>
      </c>
      <c r="J27" s="69">
        <f>IF(RES_hh_emi!J27=0,0,1000000*RES_hh_emi!J27/RES_hh_num!J27)</f>
        <v>86.787464877678175</v>
      </c>
      <c r="K27" s="69">
        <f>IF(RES_hh_emi!K27=0,0,1000000*RES_hh_emi!K27/RES_hh_num!K27)</f>
        <v>121.66808131527395</v>
      </c>
      <c r="L27" s="69">
        <f>IF(RES_hh_emi!L27=0,0,1000000*RES_hh_emi!L27/RES_hh_num!L27)</f>
        <v>95.407060456232912</v>
      </c>
      <c r="M27" s="69">
        <f>IF(RES_hh_emi!M27=0,0,1000000*RES_hh_emi!M27/RES_hh_num!M27)</f>
        <v>97.714879265645678</v>
      </c>
      <c r="N27" s="69">
        <f>IF(RES_hh_emi!N27=0,0,1000000*RES_hh_emi!N27/RES_hh_num!N27)</f>
        <v>88.00636694473944</v>
      </c>
      <c r="O27" s="69">
        <f>IF(RES_hh_emi!O27=0,0,1000000*RES_hh_emi!O27/RES_hh_num!O27)</f>
        <v>91.758140189709863</v>
      </c>
      <c r="P27" s="69">
        <f>IF(RES_hh_emi!P27=0,0,1000000*RES_hh_emi!P27/RES_hh_num!P27)</f>
        <v>92.280975743969606</v>
      </c>
      <c r="Q27" s="69">
        <f>IF(RES_hh_emi!Q27=0,0,1000000*RES_hh_emi!Q27/RES_hh_num!Q27)</f>
        <v>107.19074882848088</v>
      </c>
      <c r="R27" s="69">
        <f>IF(RES_hh_emi!R27=0,0,1000000*RES_hh_emi!R27/RES_hh_num!R27)</f>
        <v>108.85256094262793</v>
      </c>
      <c r="S27" s="69">
        <f>IF(RES_hh_emi!S27=0,0,1000000*RES_hh_emi!S27/RES_hh_num!S27)</f>
        <v>124.10806667540393</v>
      </c>
      <c r="T27" s="69">
        <f>IF(RES_hh_emi!T27=0,0,1000000*RES_hh_emi!T27/RES_hh_num!T27)</f>
        <v>127.6578957995375</v>
      </c>
      <c r="U27" s="69">
        <f>IF(RES_hh_emi!U27=0,0,1000000*RES_hh_emi!U27/RES_hh_num!U27)</f>
        <v>132.1924372375274</v>
      </c>
      <c r="V27" s="69">
        <f>IF(RES_hh_emi!V27=0,0,1000000*RES_hh_emi!V27/RES_hh_num!V27)</f>
        <v>120.115827584416</v>
      </c>
      <c r="W27" s="69">
        <f>IF(RES_hh_emi!W27=0,0,1000000*RES_hh_emi!W27/RES_hh_num!W27)</f>
        <v>128.51322330718017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263.83611581252103</v>
      </c>
      <c r="C28" s="72">
        <f>IF(RES_hh_emi!C28=0,0,1000000*RES_hh_emi!C28/RES_hh_num!C28)</f>
        <v>79.490576367835445</v>
      </c>
      <c r="D28" s="72">
        <f>IF(RES_hh_emi!D28=0,0,1000000*RES_hh_emi!D28/RES_hh_num!D28)</f>
        <v>275.76964327840341</v>
      </c>
      <c r="E28" s="72">
        <f>IF(RES_hh_emi!E28=0,0,1000000*RES_hh_emi!E28/RES_hh_num!E28)</f>
        <v>199.03072060984871</v>
      </c>
      <c r="F28" s="72">
        <f>IF(RES_hh_emi!F28=0,0,1000000*RES_hh_emi!F28/RES_hh_num!F28)</f>
        <v>294.31883288590893</v>
      </c>
      <c r="G28" s="72">
        <f>IF(RES_hh_emi!G28=0,0,1000000*RES_hh_emi!G28/RES_hh_num!G28)</f>
        <v>300.06024976674507</v>
      </c>
      <c r="H28" s="72">
        <f>IF(RES_hh_emi!H28=0,0,1000000*RES_hh_emi!H28/RES_hh_num!H28)</f>
        <v>154.79349698343117</v>
      </c>
      <c r="I28" s="72">
        <f>IF(RES_hh_emi!I28=0,0,1000000*RES_hh_emi!I28/RES_hh_num!I28)</f>
        <v>153.56179681449447</v>
      </c>
      <c r="J28" s="72">
        <f>IF(RES_hh_emi!J28=0,0,1000000*RES_hh_emi!J28/RES_hh_num!J28)</f>
        <v>299.81312151252934</v>
      </c>
      <c r="K28" s="72">
        <f>IF(RES_hh_emi!K28=0,0,1000000*RES_hh_emi!K28/RES_hh_num!K28)</f>
        <v>134.2010287630491</v>
      </c>
      <c r="L28" s="72">
        <f>IF(RES_hh_emi!L28=0,0,1000000*RES_hh_emi!L28/RES_hh_num!L28)</f>
        <v>100.38857554870866</v>
      </c>
      <c r="M28" s="72">
        <f>IF(RES_hh_emi!M28=0,0,1000000*RES_hh_emi!M28/RES_hh_num!M28)</f>
        <v>176.59615435442581</v>
      </c>
      <c r="N28" s="72">
        <f>IF(RES_hh_emi!N28=0,0,1000000*RES_hh_emi!N28/RES_hh_num!N28)</f>
        <v>164.99212348921401</v>
      </c>
      <c r="O28" s="72">
        <f>IF(RES_hh_emi!O28=0,0,1000000*RES_hh_emi!O28/RES_hh_num!O28)</f>
        <v>111.69622372061008</v>
      </c>
      <c r="P28" s="72">
        <f>IF(RES_hh_emi!P28=0,0,1000000*RES_hh_emi!P28/RES_hh_num!P28)</f>
        <v>222.87702213885339</v>
      </c>
      <c r="Q28" s="72">
        <f>IF(RES_hh_emi!Q28=0,0,1000000*RES_hh_emi!Q28/RES_hh_num!Q28)</f>
        <v>246.4311203575277</v>
      </c>
      <c r="R28" s="72">
        <f>IF(RES_hh_emi!R28=0,0,1000000*RES_hh_emi!R28/RES_hh_num!R28)</f>
        <v>176.8717993474597</v>
      </c>
      <c r="S28" s="72">
        <f>IF(RES_hh_emi!S28=0,0,1000000*RES_hh_emi!S28/RES_hh_num!S28)</f>
        <v>188.09752640087331</v>
      </c>
      <c r="T28" s="72">
        <f>IF(RES_hh_emi!T28=0,0,1000000*RES_hh_emi!T28/RES_hh_num!T28)</f>
        <v>213.23851422221094</v>
      </c>
      <c r="U28" s="72">
        <f>IF(RES_hh_emi!U28=0,0,1000000*RES_hh_emi!U28/RES_hh_num!U28)</f>
        <v>249.79361954114435</v>
      </c>
      <c r="V28" s="72">
        <f>IF(RES_hh_emi!V28=0,0,1000000*RES_hh_emi!V28/RES_hh_num!V28)</f>
        <v>227.22585518645471</v>
      </c>
      <c r="W28" s="72">
        <f>IF(RES_hh_emi!W28=0,0,1000000*RES_hh_emi!W28/RES_hh_num!W28)</f>
        <v>229.44600745199668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126.03744816882393</v>
      </c>
      <c r="C29" s="72">
        <f>IF(RES_hh_emi!C29=0,0,1000000*RES_hh_emi!C29/RES_hh_num!C29)</f>
        <v>136.1408677119008</v>
      </c>
      <c r="D29" s="72">
        <f>IF(RES_hh_emi!D29=0,0,1000000*RES_hh_emi!D29/RES_hh_num!D29)</f>
        <v>151.89684460480927</v>
      </c>
      <c r="E29" s="72">
        <f>IF(RES_hh_emi!E29=0,0,1000000*RES_hh_emi!E29/RES_hh_num!E29)</f>
        <v>179.53086122966752</v>
      </c>
      <c r="F29" s="72">
        <f>IF(RES_hh_emi!F29=0,0,1000000*RES_hh_emi!F29/RES_hh_num!F29)</f>
        <v>119.28735643869553</v>
      </c>
      <c r="G29" s="72">
        <f>IF(RES_hh_emi!G29=0,0,1000000*RES_hh_emi!G29/RES_hh_num!G29)</f>
        <v>263.23160505920123</v>
      </c>
      <c r="H29" s="72">
        <f>IF(RES_hh_emi!H29=0,0,1000000*RES_hh_emi!H29/RES_hh_num!H29)</f>
        <v>142.98752519309582</v>
      </c>
      <c r="I29" s="72">
        <f>IF(RES_hh_emi!I29=0,0,1000000*RES_hh_emi!I29/RES_hh_num!I29)</f>
        <v>211.96329609398904</v>
      </c>
      <c r="J29" s="72">
        <f>IF(RES_hh_emi!J29=0,0,1000000*RES_hh_emi!J29/RES_hh_num!J29)</f>
        <v>103.72497902676929</v>
      </c>
      <c r="K29" s="72">
        <f>IF(RES_hh_emi!K29=0,0,1000000*RES_hh_emi!K29/RES_hh_num!K29)</f>
        <v>148.68225537053937</v>
      </c>
      <c r="L29" s="72">
        <f>IF(RES_hh_emi!L29=0,0,1000000*RES_hh_emi!L29/RES_hh_num!L29)</f>
        <v>117.85137749666137</v>
      </c>
      <c r="M29" s="72">
        <f>IF(RES_hh_emi!M29=0,0,1000000*RES_hh_emi!M29/RES_hh_num!M29)</f>
        <v>119.0972689696747</v>
      </c>
      <c r="N29" s="72">
        <f>IF(RES_hh_emi!N29=0,0,1000000*RES_hh_emi!N29/RES_hh_num!N29)</f>
        <v>105.11904902187858</v>
      </c>
      <c r="O29" s="72">
        <f>IF(RES_hh_emi!O29=0,0,1000000*RES_hh_emi!O29/RES_hh_num!O29)</f>
        <v>111.31216604394585</v>
      </c>
      <c r="P29" s="72">
        <f>IF(RES_hh_emi!P29=0,0,1000000*RES_hh_emi!P29/RES_hh_num!P29)</f>
        <v>113.15762133593321</v>
      </c>
      <c r="Q29" s="72">
        <f>IF(RES_hh_emi!Q29=0,0,1000000*RES_hh_emi!Q29/RES_hh_num!Q29)</f>
        <v>128.99115947783679</v>
      </c>
      <c r="R29" s="72">
        <f>IF(RES_hh_emi!R29=0,0,1000000*RES_hh_emi!R29/RES_hh_num!R29)</f>
        <v>130.99152475785738</v>
      </c>
      <c r="S29" s="72">
        <f>IF(RES_hh_emi!S29=0,0,1000000*RES_hh_emi!S29/RES_hh_num!S29)</f>
        <v>148.08332390316505</v>
      </c>
      <c r="T29" s="72">
        <f>IF(RES_hh_emi!T29=0,0,1000000*RES_hh_emi!T29/RES_hh_num!T29)</f>
        <v>151.56596463660213</v>
      </c>
      <c r="U29" s="72">
        <f>IF(RES_hh_emi!U29=0,0,1000000*RES_hh_emi!U29/RES_hh_num!U29)</f>
        <v>160.01571411103751</v>
      </c>
      <c r="V29" s="72">
        <f>IF(RES_hh_emi!V29=0,0,1000000*RES_hh_emi!V29/RES_hh_num!V29)</f>
        <v>143.39469841799581</v>
      </c>
      <c r="W29" s="72">
        <f>IF(RES_hh_emi!W29=0,0,1000000*RES_hh_emi!W29/RES_hh_num!W29)</f>
        <v>150.9181247963879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110.83548576690855</v>
      </c>
      <c r="C30" s="72">
        <f>IF(RES_hh_emi!C30=0,0,1000000*RES_hh_emi!C30/RES_hh_num!C30)</f>
        <v>114.40309340382927</v>
      </c>
      <c r="D30" s="72">
        <f>IF(RES_hh_emi!D30=0,0,1000000*RES_hh_emi!D30/RES_hh_num!D30)</f>
        <v>144.3100188000908</v>
      </c>
      <c r="E30" s="72">
        <f>IF(RES_hh_emi!E30=0,0,1000000*RES_hh_emi!E30/RES_hh_num!E30)</f>
        <v>170.40360524231434</v>
      </c>
      <c r="F30" s="72">
        <f>IF(RES_hh_emi!F30=0,0,1000000*RES_hh_emi!F30/RES_hh_num!F30)</f>
        <v>109.40754097878769</v>
      </c>
      <c r="G30" s="72">
        <f>IF(RES_hh_emi!G30=0,0,1000000*RES_hh_emi!G30/RES_hh_num!G30)</f>
        <v>213.47485278455923</v>
      </c>
      <c r="H30" s="72">
        <f>IF(RES_hh_emi!H30=0,0,1000000*RES_hh_emi!H30/RES_hh_num!H30)</f>
        <v>151.37109986131659</v>
      </c>
      <c r="I30" s="72">
        <f>IF(RES_hh_emi!I30=0,0,1000000*RES_hh_emi!I30/RES_hh_num!I30)</f>
        <v>174.11678063548723</v>
      </c>
      <c r="J30" s="72">
        <f>IF(RES_hh_emi!J30=0,0,1000000*RES_hh_emi!J30/RES_hh_num!J30)</f>
        <v>93.351771184083091</v>
      </c>
      <c r="K30" s="72">
        <f>IF(RES_hh_emi!K30=0,0,1000000*RES_hh_emi!K30/RES_hh_num!K30)</f>
        <v>125.79772249457152</v>
      </c>
      <c r="L30" s="72">
        <f>IF(RES_hh_emi!L30=0,0,1000000*RES_hh_emi!L30/RES_hh_num!L30)</f>
        <v>101.39214425741193</v>
      </c>
      <c r="M30" s="72">
        <f>IF(RES_hh_emi!M30=0,0,1000000*RES_hh_emi!M30/RES_hh_num!M30)</f>
        <v>106.56217643696284</v>
      </c>
      <c r="N30" s="72">
        <f>IF(RES_hh_emi!N30=0,0,1000000*RES_hh_emi!N30/RES_hh_num!N30)</f>
        <v>101.37046697171313</v>
      </c>
      <c r="O30" s="72">
        <f>IF(RES_hh_emi!O30=0,0,1000000*RES_hh_emi!O30/RES_hh_num!O30)</f>
        <v>102.06801374886192</v>
      </c>
      <c r="P30" s="72">
        <f>IF(RES_hh_emi!P30=0,0,1000000*RES_hh_emi!P30/RES_hh_num!P30)</f>
        <v>97.518608830699662</v>
      </c>
      <c r="Q30" s="72">
        <f>IF(RES_hh_emi!Q30=0,0,1000000*RES_hh_emi!Q30/RES_hh_num!Q30)</f>
        <v>114.36943119483797</v>
      </c>
      <c r="R30" s="72">
        <f>IF(RES_hh_emi!R30=0,0,1000000*RES_hh_emi!R30/RES_hh_num!R30)</f>
        <v>116.28811086910595</v>
      </c>
      <c r="S30" s="72">
        <f>IF(RES_hh_emi!S30=0,0,1000000*RES_hh_emi!S30/RES_hh_num!S30)</f>
        <v>132.41318889790975</v>
      </c>
      <c r="T30" s="72">
        <f>IF(RES_hh_emi!T30=0,0,1000000*RES_hh_emi!T30/RES_hh_num!T30)</f>
        <v>135.38145505550381</v>
      </c>
      <c r="U30" s="72">
        <f>IF(RES_hh_emi!U30=0,0,1000000*RES_hh_emi!U30/RES_hh_num!U30)</f>
        <v>135.59702445356217</v>
      </c>
      <c r="V30" s="72">
        <f>IF(RES_hh_emi!V30=0,0,1000000*RES_hh_emi!V30/RES_hh_num!V30)</f>
        <v>126.92051666437065</v>
      </c>
      <c r="W30" s="72">
        <f>IF(RES_hh_emi!W30=0,0,1000000*RES_hh_emi!W30/RES_hh_num!W30)</f>
        <v>139.7717491586549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322.92858435635986</v>
      </c>
      <c r="C3" s="65">
        <f>IF(RES_hh_fech!C3=0,0,RES_hh_fech!C3/RES_summary!C$19)</f>
        <v>276.96120782860277</v>
      </c>
      <c r="D3" s="65">
        <f>IF(RES_hh_fech!D3=0,0,RES_hh_fech!D3/RES_summary!D$19)</f>
        <v>275.51091309624087</v>
      </c>
      <c r="E3" s="65">
        <f>IF(RES_hh_fech!E3=0,0,RES_hh_fech!E3/RES_summary!E$19)</f>
        <v>295.26138191008943</v>
      </c>
      <c r="F3" s="65">
        <f>IF(RES_hh_fech!F3=0,0,RES_hh_fech!F3/RES_summary!F$19)</f>
        <v>298.83550113736271</v>
      </c>
      <c r="G3" s="65">
        <f>IF(RES_hh_fech!G3=0,0,RES_hh_fech!G3/RES_summary!G$19)</f>
        <v>288.32830427465279</v>
      </c>
      <c r="H3" s="65">
        <f>IF(RES_hh_fech!H3=0,0,RES_hh_fech!H3/RES_summary!H$19)</f>
        <v>276.0879220284362</v>
      </c>
      <c r="I3" s="65">
        <f>IF(RES_hh_fech!I3=0,0,RES_hh_fech!I3/RES_summary!I$19)</f>
        <v>259.99956790433782</v>
      </c>
      <c r="J3" s="65">
        <f>IF(RES_hh_fech!J3=0,0,RES_hh_fech!J3/RES_summary!J$19)</f>
        <v>276.00563993983536</v>
      </c>
      <c r="K3" s="65">
        <f>IF(RES_hh_fech!K3=0,0,RES_hh_fech!K3/RES_summary!K$19)</f>
        <v>265.14698858353927</v>
      </c>
      <c r="L3" s="65">
        <f>IF(RES_hh_fech!L3=0,0,RES_hh_fech!L3/RES_summary!L$19)</f>
        <v>262.58570656295387</v>
      </c>
      <c r="M3" s="65">
        <f>IF(RES_hh_fech!M3=0,0,RES_hh_fech!M3/RES_summary!M$19)</f>
        <v>247.34946477620014</v>
      </c>
      <c r="N3" s="65">
        <f>IF(RES_hh_fech!N3=0,0,RES_hh_fech!N3/RES_summary!N$19)</f>
        <v>249.03537713761085</v>
      </c>
      <c r="O3" s="65">
        <f>IF(RES_hh_fech!O3=0,0,RES_hh_fech!O3/RES_summary!O$19)</f>
        <v>230.13054297343689</v>
      </c>
      <c r="P3" s="65">
        <f>IF(RES_hh_fech!P3=0,0,RES_hh_fech!P3/RES_summary!P$19)</f>
        <v>213.80849456571585</v>
      </c>
      <c r="Q3" s="65">
        <f>IF(RES_hh_fech!Q3=0,0,RES_hh_fech!Q3/RES_summary!Q$19)</f>
        <v>207.97934591224922</v>
      </c>
      <c r="R3" s="65">
        <f>IF(RES_hh_fech!R3=0,0,RES_hh_fech!R3/RES_summary!R$19)</f>
        <v>204.00972141380788</v>
      </c>
      <c r="S3" s="65">
        <f>IF(RES_hh_fech!S3=0,0,RES_hh_fech!S3/RES_summary!S$19)</f>
        <v>208.62056058959098</v>
      </c>
      <c r="T3" s="65">
        <f>IF(RES_hh_fech!T3=0,0,RES_hh_fech!T3/RES_summary!T$19)</f>
        <v>203.85144772395208</v>
      </c>
      <c r="U3" s="65">
        <f>IF(RES_hh_fech!U3=0,0,RES_hh_fech!U3/RES_summary!U$19)</f>
        <v>198.46034243766422</v>
      </c>
      <c r="V3" s="65">
        <f>IF(RES_hh_fech!V3=0,0,RES_hh_fech!V3/RES_summary!V$19)</f>
        <v>197.66502285937179</v>
      </c>
      <c r="W3" s="65">
        <f>IF(RES_hh_fech!W3=0,0,RES_hh_fech!W3/RES_summary!W$19)</f>
        <v>210.57677304640026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289.36255564807925</v>
      </c>
      <c r="C4" s="69">
        <f>IF(RES_hh_fech!C4=0,0,RES_hh_fech!C4/RES_summary!C$19)</f>
        <v>230.22922261285609</v>
      </c>
      <c r="D4" s="69">
        <f>IF(RES_hh_fech!D4=0,0,RES_hh_fech!D4/RES_summary!D$19)</f>
        <v>223.78009633124702</v>
      </c>
      <c r="E4" s="69">
        <f>IF(RES_hh_fech!E4=0,0,RES_hh_fech!E4/RES_summary!E$19)</f>
        <v>236.62992211121323</v>
      </c>
      <c r="F4" s="69">
        <f>IF(RES_hh_fech!F4=0,0,RES_hh_fech!F4/RES_summary!F$19)</f>
        <v>257.11888863998598</v>
      </c>
      <c r="G4" s="69">
        <f>IF(RES_hh_fech!G4=0,0,RES_hh_fech!G4/RES_summary!G$19)</f>
        <v>222.31337110163912</v>
      </c>
      <c r="H4" s="69">
        <f>IF(RES_hh_fech!H4=0,0,RES_hh_fech!H4/RES_summary!H$19)</f>
        <v>220.84602749987459</v>
      </c>
      <c r="I4" s="69">
        <f>IF(RES_hh_fech!I4=0,0,RES_hh_fech!I4/RES_summary!I$19)</f>
        <v>196.975942486218</v>
      </c>
      <c r="J4" s="69">
        <f>IF(RES_hh_fech!J4=0,0,RES_hh_fech!J4/RES_summary!J$19)</f>
        <v>230.40301418048068</v>
      </c>
      <c r="K4" s="69">
        <f>IF(RES_hh_fech!K4=0,0,RES_hh_fech!K4/RES_summary!K$19)</f>
        <v>214.52387039306208</v>
      </c>
      <c r="L4" s="69">
        <f>IF(RES_hh_fech!L4=0,0,RES_hh_fech!L4/RES_summary!L$19)</f>
        <v>216.84506653290876</v>
      </c>
      <c r="M4" s="69">
        <f>IF(RES_hh_fech!M4=0,0,RES_hh_fech!M4/RES_summary!M$19)</f>
        <v>202.25668996503057</v>
      </c>
      <c r="N4" s="69">
        <f>IF(RES_hh_fech!N4=0,0,RES_hh_fech!N4/RES_summary!N$19)</f>
        <v>204.14544872811587</v>
      </c>
      <c r="O4" s="69">
        <f>IF(RES_hh_fech!O4=0,0,RES_hh_fech!O4/RES_summary!O$19)</f>
        <v>186.44171094497585</v>
      </c>
      <c r="P4" s="69">
        <f>IF(RES_hh_fech!P4=0,0,RES_hh_fech!P4/RES_summary!P$19)</f>
        <v>170.79088926995735</v>
      </c>
      <c r="Q4" s="69">
        <f>IF(RES_hh_fech!Q4=0,0,RES_hh_fech!Q4/RES_summary!Q$19)</f>
        <v>163.64855885049312</v>
      </c>
      <c r="R4" s="69">
        <f>IF(RES_hh_fech!R4=0,0,RES_hh_fech!R4/RES_summary!R$19)</f>
        <v>160.73987639896782</v>
      </c>
      <c r="S4" s="69">
        <f>IF(RES_hh_fech!S4=0,0,RES_hh_fech!S4/RES_summary!S$19)</f>
        <v>162.82818774840152</v>
      </c>
      <c r="T4" s="69">
        <f>IF(RES_hh_fech!T4=0,0,RES_hh_fech!T4/RES_summary!T$19)</f>
        <v>159.83061499079099</v>
      </c>
      <c r="U4" s="69">
        <f>IF(RES_hh_fech!U4=0,0,RES_hh_fech!U4/RES_summary!U$19)</f>
        <v>155.71691466188545</v>
      </c>
      <c r="V4" s="69">
        <f>IF(RES_hh_fech!V4=0,0,RES_hh_fech!V4/RES_summary!V$19)</f>
        <v>156.7889830198566</v>
      </c>
      <c r="W4" s="69">
        <f>IF(RES_hh_fech!W4=0,0,RES_hh_fech!W4/RES_summary!W$19)</f>
        <v>167.57273878584678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376.52421659087366</v>
      </c>
      <c r="C5" s="72">
        <f>IF(RES_hh_fech!C5=0,0,RES_hh_fech!C5/RES_summary!C$19)</f>
        <v>85.165756963465711</v>
      </c>
      <c r="D5" s="72">
        <f>IF(RES_hh_fech!D5=0,0,RES_hh_fech!D5/RES_summary!D$19)</f>
        <v>245.85667045906845</v>
      </c>
      <c r="E5" s="72">
        <f>IF(RES_hh_fech!E5=0,0,RES_hh_fech!E5/RES_summary!E$19)</f>
        <v>174.47115645997152</v>
      </c>
      <c r="F5" s="72">
        <f>IF(RES_hh_fech!F5=0,0,RES_hh_fech!F5/RES_summary!F$19)</f>
        <v>365.37515232610724</v>
      </c>
      <c r="G5" s="72">
        <f>IF(RES_hh_fech!G5=0,0,RES_hh_fech!G5/RES_summary!G$19)</f>
        <v>168.02170606194701</v>
      </c>
      <c r="H5" s="72">
        <f>IF(RES_hh_fech!H5=0,0,RES_hh_fech!H5/RES_summary!H$19)</f>
        <v>124.94761011516529</v>
      </c>
      <c r="I5" s="72">
        <f>IF(RES_hh_fech!I5=0,0,RES_hh_fech!I5/RES_summary!I$19)</f>
        <v>117.40438656797588</v>
      </c>
      <c r="J5" s="72">
        <f>IF(RES_hh_fech!J5=0,0,RES_hh_fech!J5/RES_summary!J$19)</f>
        <v>394.34353669437286</v>
      </c>
      <c r="K5" s="72">
        <f>IF(RES_hh_fech!K5=0,0,RES_hh_fech!K5/RES_summary!K$19)</f>
        <v>144.78645212214812</v>
      </c>
      <c r="L5" s="72">
        <f>IF(RES_hh_fech!L5=0,0,RES_hh_fech!L5/RES_summary!L$19)</f>
        <v>114.31232882777431</v>
      </c>
      <c r="M5" s="72">
        <f>IF(RES_hh_fech!M5=0,0,RES_hh_fech!M5/RES_summary!M$19)</f>
        <v>199.73190113629215</v>
      </c>
      <c r="N5" s="72">
        <f>IF(RES_hh_fech!N5=0,0,RES_hh_fech!N5/RES_summary!N$19)</f>
        <v>187.51060452939717</v>
      </c>
      <c r="O5" s="72">
        <f>IF(RES_hh_fech!O5=0,0,RES_hh_fech!O5/RES_summary!O$19)</f>
        <v>112.17567926772587</v>
      </c>
      <c r="P5" s="72">
        <f>IF(RES_hh_fech!P5=0,0,RES_hh_fech!P5/RES_summary!P$19)</f>
        <v>200.15386831255356</v>
      </c>
      <c r="Q5" s="72">
        <f>IF(RES_hh_fech!Q5=0,0,RES_hh_fech!Q5/RES_summary!Q$19)</f>
        <v>201.58673839643646</v>
      </c>
      <c r="R5" s="72">
        <f>IF(RES_hh_fech!R5=0,0,RES_hh_fech!R5/RES_summary!R$19)</f>
        <v>160.38579865734096</v>
      </c>
      <c r="S5" s="72">
        <f>IF(RES_hh_fech!S5=0,0,RES_hh_fech!S5/RES_summary!S$19)</f>
        <v>122.98937180848264</v>
      </c>
      <c r="T5" s="72">
        <f>IF(RES_hh_fech!T5=0,0,RES_hh_fech!T5/RES_summary!T$19)</f>
        <v>139.08288741579307</v>
      </c>
      <c r="U5" s="72">
        <f>IF(RES_hh_fech!U5=0,0,RES_hh_fech!U5/RES_summary!U$19)</f>
        <v>164.53780881911553</v>
      </c>
      <c r="V5" s="72">
        <f>IF(RES_hh_fech!V5=0,0,RES_hh_fech!V5/RES_summary!V$19)</f>
        <v>166.84331114491158</v>
      </c>
      <c r="W5" s="72">
        <f>IF(RES_hh_fech!W5=0,0,RES_hh_fech!W5/RES_summary!W$19)</f>
        <v>170.54600158612334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297.47128114912141</v>
      </c>
      <c r="C6" s="72">
        <f>IF(RES_hh_fech!C6=0,0,RES_hh_fech!C6/RES_summary!C$19)</f>
        <v>244.87360822358838</v>
      </c>
      <c r="D6" s="72">
        <f>IF(RES_hh_fech!D6=0,0,RES_hh_fech!D6/RES_summary!D$19)</f>
        <v>231.50388965262221</v>
      </c>
      <c r="E6" s="72">
        <f>IF(RES_hh_fech!E6=0,0,RES_hh_fech!E6/RES_summary!E$19)</f>
        <v>243.9987987656109</v>
      </c>
      <c r="F6" s="72">
        <f>IF(RES_hh_fech!F6=0,0,RES_hh_fech!F6/RES_summary!F$19)</f>
        <v>257.25991690253863</v>
      </c>
      <c r="G6" s="72">
        <f>IF(RES_hh_fech!G6=0,0,RES_hh_fech!G6/RES_summary!G$19)</f>
        <v>223.44859607328564</v>
      </c>
      <c r="H6" s="72">
        <f>IF(RES_hh_fech!H6=0,0,RES_hh_fech!H6/RES_summary!H$19)</f>
        <v>218.70413396761941</v>
      </c>
      <c r="I6" s="72">
        <f>IF(RES_hh_fech!I6=0,0,RES_hh_fech!I6/RES_summary!I$19)</f>
        <v>196.76756626955344</v>
      </c>
      <c r="J6" s="72">
        <f>IF(RES_hh_fech!J6=0,0,RES_hh_fech!J6/RES_summary!J$19)</f>
        <v>226.58436127348025</v>
      </c>
      <c r="K6" s="72">
        <f>IF(RES_hh_fech!K6=0,0,RES_hh_fech!K6/RES_summary!K$19)</f>
        <v>215.99693155040148</v>
      </c>
      <c r="L6" s="72">
        <f>IF(RES_hh_fech!L6=0,0,RES_hh_fech!L6/RES_summary!L$19)</f>
        <v>215.29873433255963</v>
      </c>
      <c r="M6" s="72">
        <f>IF(RES_hh_fech!M6=0,0,RES_hh_fech!M6/RES_summary!M$19)</f>
        <v>201.13874011835091</v>
      </c>
      <c r="N6" s="72">
        <f>IF(RES_hh_fech!N6=0,0,RES_hh_fech!N6/RES_summary!N$19)</f>
        <v>202.97385232573598</v>
      </c>
      <c r="O6" s="72">
        <f>IF(RES_hh_fech!O6=0,0,RES_hh_fech!O6/RES_summary!O$19)</f>
        <v>184.76812989957361</v>
      </c>
      <c r="P6" s="72">
        <f>IF(RES_hh_fech!P6=0,0,RES_hh_fech!P6/RES_summary!P$19)</f>
        <v>168.77192664748674</v>
      </c>
      <c r="Q6" s="72">
        <f>IF(RES_hh_fech!Q6=0,0,RES_hh_fech!Q6/RES_summary!Q$19)</f>
        <v>168.42044528081499</v>
      </c>
      <c r="R6" s="72">
        <f>IF(RES_hh_fech!R6=0,0,RES_hh_fech!R6/RES_summary!R$19)</f>
        <v>176.47539244056716</v>
      </c>
      <c r="S6" s="72">
        <f>IF(RES_hh_fech!S6=0,0,RES_hh_fech!S6/RES_summary!S$19)</f>
        <v>144.73013883163208</v>
      </c>
      <c r="T6" s="72">
        <f>IF(RES_hh_fech!T6=0,0,RES_hh_fech!T6/RES_summary!T$19)</f>
        <v>157.52213826783287</v>
      </c>
      <c r="U6" s="72">
        <f>IF(RES_hh_fech!U6=0,0,RES_hh_fech!U6/RES_summary!U$19)</f>
        <v>170.49831293534297</v>
      </c>
      <c r="V6" s="72">
        <f>IF(RES_hh_fech!V6=0,0,RES_hh_fech!V6/RES_summary!V$19)</f>
        <v>156.6365757098643</v>
      </c>
      <c r="W6" s="72">
        <f>IF(RES_hh_fech!W6=0,0,RES_hh_fech!W6/RES_summary!W$19)</f>
        <v>168.27898679711296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389.06919408297563</v>
      </c>
      <c r="C7" s="72">
        <f>IF(RES_hh_fech!C7=0,0,RES_hh_fech!C7/RES_summary!C$19)</f>
        <v>332.43661485964145</v>
      </c>
      <c r="D7" s="72">
        <f>IF(RES_hh_fech!D7=0,0,RES_hh_fech!D7/RES_summary!D$19)</f>
        <v>160.10524733913348</v>
      </c>
      <c r="E7" s="72">
        <f>IF(RES_hh_fech!E7=0,0,RES_hh_fech!E7/RES_summary!E$19)</f>
        <v>194.68125305972586</v>
      </c>
      <c r="F7" s="72">
        <f>IF(RES_hh_fech!F7=0,0,RES_hh_fech!F7/RES_summary!F$19)</f>
        <v>430.30494372426665</v>
      </c>
      <c r="G7" s="72">
        <f>IF(RES_hh_fech!G7=0,0,RES_hh_fech!G7/RES_summary!G$19)</f>
        <v>255.72467647186681</v>
      </c>
      <c r="H7" s="72">
        <f>IF(RES_hh_fech!H7=0,0,RES_hh_fech!H7/RES_summary!H$19)</f>
        <v>244.36629358400285</v>
      </c>
      <c r="I7" s="72">
        <f>IF(RES_hh_fech!I7=0,0,RES_hh_fech!I7/RES_summary!I$19)</f>
        <v>310.59341918305029</v>
      </c>
      <c r="J7" s="72">
        <f>IF(RES_hh_fech!J7=0,0,RES_hh_fech!J7/RES_summary!J$19)</f>
        <v>285.31714859853003</v>
      </c>
      <c r="K7" s="72">
        <f>IF(RES_hh_fech!K7=0,0,RES_hh_fech!K7/RES_summary!K$19)</f>
        <v>111.29701849129735</v>
      </c>
      <c r="L7" s="72">
        <f>IF(RES_hh_fech!L7=0,0,RES_hh_fech!L7/RES_summary!L$19)</f>
        <v>143.03320029876812</v>
      </c>
      <c r="M7" s="72">
        <f>IF(RES_hh_fech!M7=0,0,RES_hh_fech!M7/RES_summary!M$19)</f>
        <v>297.91226803137357</v>
      </c>
      <c r="N7" s="72">
        <f>IF(RES_hh_fech!N7=0,0,RES_hh_fech!N7/RES_summary!N$19)</f>
        <v>284.04571878176148</v>
      </c>
      <c r="O7" s="72">
        <f>IF(RES_hh_fech!O7=0,0,RES_hh_fech!O7/RES_summary!O$19)</f>
        <v>172.34310398334193</v>
      </c>
      <c r="P7" s="72">
        <f>IF(RES_hh_fech!P7=0,0,RES_hh_fech!P7/RES_summary!P$19)</f>
        <v>216.82076842432573</v>
      </c>
      <c r="Q7" s="72">
        <f>IF(RES_hh_fech!Q7=0,0,RES_hh_fech!Q7/RES_summary!Q$19)</f>
        <v>235.19452883758314</v>
      </c>
      <c r="R7" s="72">
        <f>IF(RES_hh_fech!R7=0,0,RES_hh_fech!R7/RES_summary!R$19)</f>
        <v>159.72267511679593</v>
      </c>
      <c r="S7" s="72">
        <f>IF(RES_hh_fech!S7=0,0,RES_hh_fech!S7/RES_summary!S$19)</f>
        <v>178.92817755870522</v>
      </c>
      <c r="T7" s="72">
        <f>IF(RES_hh_fech!T7=0,0,RES_hh_fech!T7/RES_summary!T$19)</f>
        <v>186.75920077311193</v>
      </c>
      <c r="U7" s="72">
        <f>IF(RES_hh_fech!U7=0,0,RES_hh_fech!U7/RES_summary!U$19)</f>
        <v>210.41387482742599</v>
      </c>
      <c r="V7" s="72">
        <f>IF(RES_hh_fech!V7=0,0,RES_hh_fech!V7/RES_summary!V$19)</f>
        <v>162.75119208043014</v>
      </c>
      <c r="W7" s="72">
        <f>IF(RES_hh_fech!W7=0,0,RES_hh_fech!W7/RES_summary!W$19)</f>
        <v>175.67129521059647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325.39177800230777</v>
      </c>
      <c r="C8" s="72">
        <f>IF(RES_hh_fech!C8=0,0,RES_hh_fech!C8/RES_summary!C$19)</f>
        <v>253.13095004867418</v>
      </c>
      <c r="D8" s="72">
        <f>IF(RES_hh_fech!D8=0,0,RES_hh_fech!D8/RES_summary!D$19)</f>
        <v>260.89988791854665</v>
      </c>
      <c r="E8" s="72">
        <f>IF(RES_hh_fech!E8=0,0,RES_hh_fech!E8/RES_summary!E$19)</f>
        <v>265.72902239564257</v>
      </c>
      <c r="F8" s="72">
        <f>IF(RES_hh_fech!F8=0,0,RES_hh_fech!F8/RES_summary!F$19)</f>
        <v>273.90625114473488</v>
      </c>
      <c r="G8" s="72">
        <f>IF(RES_hh_fech!G8=0,0,RES_hh_fech!G8/RES_summary!G$19)</f>
        <v>223.55389030954856</v>
      </c>
      <c r="H8" s="72">
        <f>IF(RES_hh_fech!H8=0,0,RES_hh_fech!H8/RES_summary!H$19)</f>
        <v>251.69364537463983</v>
      </c>
      <c r="I8" s="72">
        <f>IF(RES_hh_fech!I8=0,0,RES_hh_fech!I8/RES_summary!I$19)</f>
        <v>200.82033729621142</v>
      </c>
      <c r="J8" s="72">
        <f>IF(RES_hh_fech!J8=0,0,RES_hh_fech!J8/RES_summary!J$19)</f>
        <v>235.36106343782359</v>
      </c>
      <c r="K8" s="72">
        <f>IF(RES_hh_fech!K8=0,0,RES_hh_fech!K8/RES_summary!K$19)</f>
        <v>220.70006895915037</v>
      </c>
      <c r="L8" s="72">
        <f>IF(RES_hh_fech!L8=0,0,RES_hh_fech!L8/RES_summary!L$19)</f>
        <v>218.41897242280157</v>
      </c>
      <c r="M8" s="72">
        <f>IF(RES_hh_fech!M8=0,0,RES_hh_fech!M8/RES_summary!M$19)</f>
        <v>209.76120557525394</v>
      </c>
      <c r="N8" s="72">
        <f>IF(RES_hh_fech!N8=0,0,RES_hh_fech!N8/RES_summary!N$19)</f>
        <v>214.28322367167587</v>
      </c>
      <c r="O8" s="72">
        <f>IF(RES_hh_fech!O8=0,0,RES_hh_fech!O8/RES_summary!O$19)</f>
        <v>193.94741803095422</v>
      </c>
      <c r="P8" s="72">
        <f>IF(RES_hh_fech!P8=0,0,RES_hh_fech!P8/RES_summary!P$19)</f>
        <v>166.45745227050645</v>
      </c>
      <c r="Q8" s="72">
        <f>IF(RES_hh_fech!Q8=0,0,RES_hh_fech!Q8/RES_summary!Q$19)</f>
        <v>163.26321195640421</v>
      </c>
      <c r="R8" s="72">
        <f>IF(RES_hh_fech!R8=0,0,RES_hh_fech!R8/RES_summary!R$19)</f>
        <v>159.37488557060055</v>
      </c>
      <c r="S8" s="72">
        <f>IF(RES_hh_fech!S8=0,0,RES_hh_fech!S8/RES_summary!S$19)</f>
        <v>161.72771775706312</v>
      </c>
      <c r="T8" s="72">
        <f>IF(RES_hh_fech!T8=0,0,RES_hh_fech!T8/RES_summary!T$19)</f>
        <v>158.20850955522158</v>
      </c>
      <c r="U8" s="72">
        <f>IF(RES_hh_fech!U8=0,0,RES_hh_fech!U8/RES_summary!U$19)</f>
        <v>149.47924740880856</v>
      </c>
      <c r="V8" s="72">
        <f>IF(RES_hh_fech!V8=0,0,RES_hh_fech!V8/RES_summary!V$19)</f>
        <v>153.43426650442152</v>
      </c>
      <c r="W8" s="72">
        <f>IF(RES_hh_fech!W8=0,0,RES_hh_fech!W8/RES_summary!W$19)</f>
        <v>168.99091369537996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393.67636695146751</v>
      </c>
      <c r="C9" s="72">
        <f>IF(RES_hh_fech!C9=0,0,RES_hh_fech!C9/RES_summary!C$19)</f>
        <v>281.96601838919702</v>
      </c>
      <c r="D9" s="72">
        <f>IF(RES_hh_fech!D9=0,0,RES_hh_fech!D9/RES_summary!D$19)</f>
        <v>259.47168166641842</v>
      </c>
      <c r="E9" s="72">
        <f>IF(RES_hh_fech!E9=0,0,RES_hh_fech!E9/RES_summary!E$19)</f>
        <v>279.72651063936473</v>
      </c>
      <c r="F9" s="72">
        <f>IF(RES_hh_fech!F9=0,0,RES_hh_fech!F9/RES_summary!F$19)</f>
        <v>298.52058236762997</v>
      </c>
      <c r="G9" s="72">
        <f>IF(RES_hh_fech!G9=0,0,RES_hh_fech!G9/RES_summary!G$19)</f>
        <v>260.33270097796316</v>
      </c>
      <c r="H9" s="72">
        <f>IF(RES_hh_fech!H9=0,0,RES_hh_fech!H9/RES_summary!H$19)</f>
        <v>227.91703053588802</v>
      </c>
      <c r="I9" s="72">
        <f>IF(RES_hh_fech!I9=0,0,RES_hh_fech!I9/RES_summary!I$19)</f>
        <v>209.49999230303285</v>
      </c>
      <c r="J9" s="72">
        <f>IF(RES_hh_fech!J9=0,0,RES_hh_fech!J9/RES_summary!J$19)</f>
        <v>253.53382120524495</v>
      </c>
      <c r="K9" s="72">
        <f>IF(RES_hh_fech!K9=0,0,RES_hh_fech!K9/RES_summary!K$19)</f>
        <v>233.75825209872826</v>
      </c>
      <c r="L9" s="72">
        <f>IF(RES_hh_fech!L9=0,0,RES_hh_fech!L9/RES_summary!L$19)</f>
        <v>236.8728089897626</v>
      </c>
      <c r="M9" s="72">
        <f>IF(RES_hh_fech!M9=0,0,RES_hh_fech!M9/RES_summary!M$19)</f>
        <v>209.3774263537882</v>
      </c>
      <c r="N9" s="72">
        <f>IF(RES_hh_fech!N9=0,0,RES_hh_fech!N9/RES_summary!N$19)</f>
        <v>215.45525786496572</v>
      </c>
      <c r="O9" s="72">
        <f>IF(RES_hh_fech!O9=0,0,RES_hh_fech!O9/RES_summary!O$19)</f>
        <v>195.55371388614591</v>
      </c>
      <c r="P9" s="72">
        <f>IF(RES_hh_fech!P9=0,0,RES_hh_fech!P9/RES_summary!P$19)</f>
        <v>185.71458692946018</v>
      </c>
      <c r="Q9" s="72">
        <f>IF(RES_hh_fech!Q9=0,0,RES_hh_fech!Q9/RES_summary!Q$19)</f>
        <v>172.88502540032917</v>
      </c>
      <c r="R9" s="72">
        <f>IF(RES_hh_fech!R9=0,0,RES_hh_fech!R9/RES_summary!R$19)</f>
        <v>171.24569274282175</v>
      </c>
      <c r="S9" s="72">
        <f>IF(RES_hh_fech!S9=0,0,RES_hh_fech!S9/RES_summary!S$19)</f>
        <v>173.70511939888723</v>
      </c>
      <c r="T9" s="72">
        <f>IF(RES_hh_fech!T9=0,0,RES_hh_fech!T9/RES_summary!T$19)</f>
        <v>168.55686859658536</v>
      </c>
      <c r="U9" s="72">
        <f>IF(RES_hh_fech!U9=0,0,RES_hh_fech!U9/RES_summary!U$19)</f>
        <v>167.975220889864</v>
      </c>
      <c r="V9" s="72">
        <f>IF(RES_hh_fech!V9=0,0,RES_hh_fech!V9/RES_summary!V$19)</f>
        <v>165.44780121867669</v>
      </c>
      <c r="W9" s="72">
        <f>IF(RES_hh_fech!W9=0,0,RES_hh_fech!W9/RES_summary!W$19)</f>
        <v>173.17403183338283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210.35142929630413</v>
      </c>
      <c r="C10" s="72">
        <f>IF(RES_hh_fech!C10=0,0,RES_hh_fech!C10/RES_summary!C$19)</f>
        <v>119.3472312789558</v>
      </c>
      <c r="D10" s="72">
        <f>IF(RES_hh_fech!D10=0,0,RES_hh_fech!D10/RES_summary!D$19)</f>
        <v>230.0039387532793</v>
      </c>
      <c r="E10" s="72">
        <f>IF(RES_hh_fech!E10=0,0,RES_hh_fech!E10/RES_summary!E$19)</f>
        <v>197.3023135046366</v>
      </c>
      <c r="F10" s="72">
        <f>IF(RES_hh_fech!F10=0,0,RES_hh_fech!F10/RES_summary!F$19)</f>
        <v>183.60171310038643</v>
      </c>
      <c r="G10" s="72">
        <f>IF(RES_hh_fech!G10=0,0,RES_hh_fech!G10/RES_summary!G$19)</f>
        <v>158.98380149295207</v>
      </c>
      <c r="H10" s="72">
        <f>IF(RES_hh_fech!H10=0,0,RES_hh_fech!H10/RES_summary!H$19)</f>
        <v>163.75735579439376</v>
      </c>
      <c r="I10" s="72">
        <f>IF(RES_hh_fech!I10=0,0,RES_hh_fech!I10/RES_summary!I$19)</f>
        <v>151.10601146619263</v>
      </c>
      <c r="J10" s="72">
        <f>IF(RES_hh_fech!J10=0,0,RES_hh_fech!J10/RES_summary!J$19)</f>
        <v>158.61242341695606</v>
      </c>
      <c r="K10" s="72">
        <f>IF(RES_hh_fech!K10=0,0,RES_hh_fech!K10/RES_summary!K$19)</f>
        <v>166.92579123616562</v>
      </c>
      <c r="L10" s="72">
        <f>IF(RES_hh_fech!L10=0,0,RES_hh_fech!L10/RES_summary!L$19)</f>
        <v>202.57689388775546</v>
      </c>
      <c r="M10" s="72">
        <f>IF(RES_hh_fech!M10=0,0,RES_hh_fech!M10/RES_summary!M$19)</f>
        <v>161.89783979585408</v>
      </c>
      <c r="N10" s="72">
        <f>IF(RES_hh_fech!N10=0,0,RES_hh_fech!N10/RES_summary!N$19)</f>
        <v>172.85001661492166</v>
      </c>
      <c r="O10" s="72">
        <f>IF(RES_hh_fech!O10=0,0,RES_hh_fech!O10/RES_summary!O$19)</f>
        <v>180.93444624495942</v>
      </c>
      <c r="P10" s="72">
        <f>IF(RES_hh_fech!P10=0,0,RES_hh_fech!P10/RES_summary!P$19)</f>
        <v>100.98706294799209</v>
      </c>
      <c r="Q10" s="72">
        <f>IF(RES_hh_fech!Q10=0,0,RES_hh_fech!Q10/RES_summary!Q$19)</f>
        <v>126.68424622056054</v>
      </c>
      <c r="R10" s="72">
        <f>IF(RES_hh_fech!R10=0,0,RES_hh_fech!R10/RES_summary!R$19)</f>
        <v>134.66944791810377</v>
      </c>
      <c r="S10" s="72">
        <f>IF(RES_hh_fech!S10=0,0,RES_hh_fech!S10/RES_summary!S$19)</f>
        <v>136.18665244018891</v>
      </c>
      <c r="T10" s="72">
        <f>IF(RES_hh_fech!T10=0,0,RES_hh_fech!T10/RES_summary!T$19)</f>
        <v>155.08347068495451</v>
      </c>
      <c r="U10" s="72">
        <f>IF(RES_hh_fech!U10=0,0,RES_hh_fech!U10/RES_summary!U$19)</f>
        <v>176.32056543624577</v>
      </c>
      <c r="V10" s="72">
        <f>IF(RES_hh_fech!V10=0,0,RES_hh_fech!V10/RES_summary!V$19)</f>
        <v>6.0344018502622507</v>
      </c>
      <c r="W10" s="72">
        <f>IF(RES_hh_fech!W10=0,0,RES_hh_fech!W10/RES_summary!W$19)</f>
        <v>225.23616905835871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210.96959018226403</v>
      </c>
      <c r="C11" s="72">
        <f>IF(RES_hh_fech!C11=0,0,RES_hh_fech!C11/RES_summary!C$19)</f>
        <v>189.4876651975508</v>
      </c>
      <c r="D11" s="72">
        <f>IF(RES_hh_fech!D11=0,0,RES_hh_fech!D11/RES_summary!D$19)</f>
        <v>177.41202204676276</v>
      </c>
      <c r="E11" s="72">
        <f>IF(RES_hh_fech!E11=0,0,RES_hh_fech!E11/RES_summary!E$19)</f>
        <v>181.17079243440131</v>
      </c>
      <c r="F11" s="72">
        <f>IF(RES_hh_fech!F11=0,0,RES_hh_fech!F11/RES_summary!F$19)</f>
        <v>180.49195923647383</v>
      </c>
      <c r="G11" s="72">
        <f>IF(RES_hh_fech!G11=0,0,RES_hh_fech!G11/RES_summary!G$19)</f>
        <v>170.32233473115923</v>
      </c>
      <c r="H11" s="72">
        <f>IF(RES_hh_fech!H11=0,0,RES_hh_fech!H11/RES_summary!H$19)</f>
        <v>172.75066128620563</v>
      </c>
      <c r="I11" s="72">
        <f>IF(RES_hh_fech!I11=0,0,RES_hh_fech!I11/RES_summary!I$19)</f>
        <v>159.03717736232218</v>
      </c>
      <c r="J11" s="72">
        <f>IF(RES_hh_fech!J11=0,0,RES_hh_fech!J11/RES_summary!J$19)</f>
        <v>172.16199339230994</v>
      </c>
      <c r="K11" s="72">
        <f>IF(RES_hh_fech!K11=0,0,RES_hh_fech!K11/RES_summary!K$19)</f>
        <v>171.31032049220835</v>
      </c>
      <c r="L11" s="72">
        <f>IF(RES_hh_fech!L11=0,0,RES_hh_fech!L11/RES_summary!L$19)</f>
        <v>172.14845774315546</v>
      </c>
      <c r="M11" s="72">
        <f>IF(RES_hh_fech!M11=0,0,RES_hh_fech!M11/RES_summary!M$19)</f>
        <v>171.50434145344812</v>
      </c>
      <c r="N11" s="72">
        <f>IF(RES_hh_fech!N11=0,0,RES_hh_fech!N11/RES_summary!N$19)</f>
        <v>156.17130606292685</v>
      </c>
      <c r="O11" s="72">
        <f>IF(RES_hh_fech!O11=0,0,RES_hh_fech!O11/RES_summary!O$19)</f>
        <v>149.60172198358558</v>
      </c>
      <c r="P11" s="72">
        <f>IF(RES_hh_fech!P11=0,0,RES_hh_fech!P11/RES_summary!P$19)</f>
        <v>133.98516611866725</v>
      </c>
      <c r="Q11" s="72">
        <f>IF(RES_hh_fech!Q11=0,0,RES_hh_fech!Q11/RES_summary!Q$19)</f>
        <v>132.9495434054956</v>
      </c>
      <c r="R11" s="72">
        <f>IF(RES_hh_fech!R11=0,0,RES_hh_fech!R11/RES_summary!R$19)</f>
        <v>133.57253684585288</v>
      </c>
      <c r="S11" s="72">
        <f>IF(RES_hh_fech!S11=0,0,RES_hh_fech!S11/RES_summary!S$19)</f>
        <v>135.26072215355924</v>
      </c>
      <c r="T11" s="72">
        <f>IF(RES_hh_fech!T11=0,0,RES_hh_fech!T11/RES_summary!T$19)</f>
        <v>136.14384337619893</v>
      </c>
      <c r="U11" s="72">
        <f>IF(RES_hh_fech!U11=0,0,RES_hh_fech!U11/RES_summary!U$19)</f>
        <v>129.45257085258524</v>
      </c>
      <c r="V11" s="72">
        <f>IF(RES_hh_fech!V11=0,0,RES_hh_fech!V11/RES_summary!V$19)</f>
        <v>137.01889380958312</v>
      </c>
      <c r="W11" s="72">
        <f>IF(RES_hh_fech!W11=0,0,RES_hh_fech!W11/RES_summary!W$19)</f>
        <v>142.18834985576461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0</v>
      </c>
      <c r="V12" s="72">
        <f>IF(RES_hh_fech!V12=0,0,RES_hh_fech!V12/RES_summary!V$19)</f>
        <v>0</v>
      </c>
      <c r="W12" s="72">
        <f>IF(RES_hh_fech!W12=0,0,RES_hh_fech!W12/RES_summary!W$19)</f>
        <v>0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281.33803229203568</v>
      </c>
      <c r="C13" s="74">
        <f>IF(RES_hh_fech!C13=0,0,RES_hh_fech!C13/RES_summary!C$19)</f>
        <v>153.26403544772054</v>
      </c>
      <c r="D13" s="74">
        <f>IF(RES_hh_fech!D13=0,0,RES_hh_fech!D13/RES_summary!D$19)</f>
        <v>200.01583401272242</v>
      </c>
      <c r="E13" s="74">
        <f>IF(RES_hh_fech!E13=0,0,RES_hh_fech!E13/RES_summary!E$19)</f>
        <v>204.91429630339161</v>
      </c>
      <c r="F13" s="74">
        <f>IF(RES_hh_fech!F13=0,0,RES_hh_fech!F13/RES_summary!F$19)</f>
        <v>174.67747279313377</v>
      </c>
      <c r="G13" s="74">
        <f>IF(RES_hh_fech!G13=0,0,RES_hh_fech!G13/RES_summary!G$19)</f>
        <v>200.14525610034167</v>
      </c>
      <c r="H13" s="74">
        <f>IF(RES_hh_fech!H13=0,0,RES_hh_fech!H13/RES_summary!H$19)</f>
        <v>141.0357064032622</v>
      </c>
      <c r="I13" s="74">
        <f>IF(RES_hh_fech!I13=0,0,RES_hh_fech!I13/RES_summary!I$19)</f>
        <v>157.69167676669207</v>
      </c>
      <c r="J13" s="74">
        <f>IF(RES_hh_fech!J13=0,0,RES_hh_fech!J13/RES_summary!J$19)</f>
        <v>165.64803741405848</v>
      </c>
      <c r="K13" s="74">
        <f>IF(RES_hh_fech!K13=0,0,RES_hh_fech!K13/RES_summary!K$19)</f>
        <v>201.63177639081351</v>
      </c>
      <c r="L13" s="74">
        <f>IF(RES_hh_fech!L13=0,0,RES_hh_fech!L13/RES_summary!L$19)</f>
        <v>187.77662090624415</v>
      </c>
      <c r="M13" s="74">
        <f>IF(RES_hh_fech!M13=0,0,RES_hh_fech!M13/RES_summary!M$19)</f>
        <v>181.63703525710113</v>
      </c>
      <c r="N13" s="74">
        <f>IF(RES_hh_fech!N13=0,0,RES_hh_fech!N13/RES_summary!N$19)</f>
        <v>161.40690454367055</v>
      </c>
      <c r="O13" s="74">
        <f>IF(RES_hh_fech!O13=0,0,RES_hh_fech!O13/RES_summary!O$19)</f>
        <v>170.48875579845378</v>
      </c>
      <c r="P13" s="74">
        <f>IF(RES_hh_fech!P13=0,0,RES_hh_fech!P13/RES_summary!P$19)</f>
        <v>152.97337577163006</v>
      </c>
      <c r="Q13" s="74">
        <f>IF(RES_hh_fech!Q13=0,0,RES_hh_fech!Q13/RES_summary!Q$19)</f>
        <v>150.12197242332715</v>
      </c>
      <c r="R13" s="74">
        <f>IF(RES_hh_fech!R13=0,0,RES_hh_fech!R13/RES_summary!R$19)</f>
        <v>114.09528231311292</v>
      </c>
      <c r="S13" s="74">
        <f>IF(RES_hh_fech!S13=0,0,RES_hh_fech!S13/RES_summary!S$19)</f>
        <v>110.95684680666348</v>
      </c>
      <c r="T13" s="74">
        <f>IF(RES_hh_fech!T13=0,0,RES_hh_fech!T13/RES_summary!T$19)</f>
        <v>141.48845548791965</v>
      </c>
      <c r="U13" s="74">
        <f>IF(RES_hh_fech!U13=0,0,RES_hh_fech!U13/RES_summary!U$19)</f>
        <v>140.24182769025487</v>
      </c>
      <c r="V13" s="74">
        <f>IF(RES_hh_fech!V13=0,0,RES_hh_fech!V13/RES_summary!V$19)</f>
        <v>136.87802846985758</v>
      </c>
      <c r="W13" s="74">
        <f>IF(RES_hh_fech!W13=0,0,RES_hh_fech!W13/RES_summary!W$19)</f>
        <v>147.38172848345414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0.29988182078796938</v>
      </c>
      <c r="C14" s="76">
        <f>IF(RES_hh_fech!C14=0,0,RES_hh_fech!C14/RES_summary!C$19)</f>
        <v>0.24384017904953115</v>
      </c>
      <c r="D14" s="76">
        <f>IF(RES_hh_fech!D14=0,0,RES_hh_fech!D14/RES_summary!D$19)</f>
        <v>0.24793158295807552</v>
      </c>
      <c r="E14" s="76">
        <f>IF(RES_hh_fech!E14=0,0,RES_hh_fech!E14/RES_summary!E$19)</f>
        <v>0.26471053843038977</v>
      </c>
      <c r="F14" s="76">
        <f>IF(RES_hh_fech!F14=0,0,RES_hh_fech!F14/RES_summary!F$19)</f>
        <v>0.32385344224004564</v>
      </c>
      <c r="G14" s="76">
        <f>IF(RES_hh_fech!G14=0,0,RES_hh_fech!G14/RES_summary!G$19)</f>
        <v>0.25696346352612276</v>
      </c>
      <c r="H14" s="76">
        <f>IF(RES_hh_fech!H14=0,0,RES_hh_fech!H14/RES_summary!H$19)</f>
        <v>0.25467972733699484</v>
      </c>
      <c r="I14" s="76">
        <f>IF(RES_hh_fech!I14=0,0,RES_hh_fech!I14/RES_summary!I$19)</f>
        <v>0.19809105559227586</v>
      </c>
      <c r="J14" s="76">
        <f>IF(RES_hh_fech!J14=0,0,RES_hh_fech!J14/RES_summary!J$19)</f>
        <v>0.26891806003645974</v>
      </c>
      <c r="K14" s="76">
        <f>IF(RES_hh_fech!K14=0,0,RES_hh_fech!K14/RES_summary!K$19)</f>
        <v>0.25078998762898996</v>
      </c>
      <c r="L14" s="76">
        <f>IF(RES_hh_fech!L14=0,0,RES_hh_fech!L14/RES_summary!L$19)</f>
        <v>0.238129336931441</v>
      </c>
      <c r="M14" s="76">
        <f>IF(RES_hh_fech!M14=0,0,RES_hh_fech!M14/RES_summary!M$19)</f>
        <v>0.24884460411502282</v>
      </c>
      <c r="N14" s="76">
        <f>IF(RES_hh_fech!N14=0,0,RES_hh_fech!N14/RES_summary!N$19)</f>
        <v>0.22305873472750901</v>
      </c>
      <c r="O14" s="76">
        <f>IF(RES_hh_fech!O14=0,0,RES_hh_fech!O14/RES_summary!O$19)</f>
        <v>0.24623652929896359</v>
      </c>
      <c r="P14" s="76">
        <f>IF(RES_hh_fech!P14=0,0,RES_hh_fech!P14/RES_summary!P$19)</f>
        <v>0.227323524605134</v>
      </c>
      <c r="Q14" s="76">
        <f>IF(RES_hh_fech!Q14=0,0,RES_hh_fech!Q14/RES_summary!Q$19)</f>
        <v>0.19739293738942415</v>
      </c>
      <c r="R14" s="76">
        <f>IF(RES_hh_fech!R14=0,0,RES_hh_fech!R14/RES_summary!R$19)</f>
        <v>0.19627005309900772</v>
      </c>
      <c r="S14" s="76">
        <f>IF(RES_hh_fech!S14=0,0,RES_hh_fech!S14/RES_summary!S$19)</f>
        <v>0.20754292662940863</v>
      </c>
      <c r="T14" s="76">
        <f>IF(RES_hh_fech!T14=0,0,RES_hh_fech!T14/RES_summary!T$19)</f>
        <v>0.20700665906059929</v>
      </c>
      <c r="U14" s="76">
        <f>IF(RES_hh_fech!U14=0,0,RES_hh_fech!U14/RES_summary!U$19)</f>
        <v>0.20568168147427859</v>
      </c>
      <c r="V14" s="76">
        <f>IF(RES_hh_fech!V14=0,0,RES_hh_fech!V14/RES_summary!V$19)</f>
        <v>0.21210802849939678</v>
      </c>
      <c r="W14" s="76">
        <f>IF(RES_hh_fech!W14=0,0,RES_hh_fech!W14/RES_summary!W$19)</f>
        <v>0.23474854716352819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0.17014451029083102</v>
      </c>
      <c r="C15" s="69">
        <f>IF(RES_hh_fech!C15=0,0,RES_hh_fech!C15/RES_summary!C$19)</f>
        <v>0.21164704773500964</v>
      </c>
      <c r="D15" s="69">
        <f>IF(RES_hh_fech!D15=0,0,RES_hh_fech!D15/RES_summary!D$19)</f>
        <v>0.25749176112853706</v>
      </c>
      <c r="E15" s="69">
        <f>IF(RES_hh_fech!E15=0,0,RES_hh_fech!E15/RES_summary!E$19)</f>
        <v>0.33038495656901545</v>
      </c>
      <c r="F15" s="69">
        <f>IF(RES_hh_fech!F15=0,0,RES_hh_fech!F15/RES_summary!F$19)</f>
        <v>0.24137384592613589</v>
      </c>
      <c r="G15" s="69">
        <f>IF(RES_hh_fech!G15=0,0,RES_hh_fech!G15/RES_summary!G$19)</f>
        <v>0.27319006156715836</v>
      </c>
      <c r="H15" s="69">
        <f>IF(RES_hh_fech!H15=0,0,RES_hh_fech!H15/RES_summary!H$19)</f>
        <v>0.35960852614367073</v>
      </c>
      <c r="I15" s="69">
        <f>IF(RES_hh_fech!I15=0,0,RES_hh_fech!I15/RES_summary!I$19)</f>
        <v>0.75936076570986788</v>
      </c>
      <c r="J15" s="69">
        <f>IF(RES_hh_fech!J15=0,0,RES_hh_fech!J15/RES_summary!J$19)</f>
        <v>0.45951704545100164</v>
      </c>
      <c r="K15" s="69">
        <f>IF(RES_hh_fech!K15=0,0,RES_hh_fech!K15/RES_summary!K$19)</f>
        <v>0.40468149470058684</v>
      </c>
      <c r="L15" s="69">
        <f>IF(RES_hh_fech!L15=0,0,RES_hh_fech!L15/RES_summary!L$19)</f>
        <v>0.65224081286212277</v>
      </c>
      <c r="M15" s="69">
        <f>IF(RES_hh_fech!M15=0,0,RES_hh_fech!M15/RES_summary!M$19)</f>
        <v>0.44302745254124659</v>
      </c>
      <c r="N15" s="69">
        <f>IF(RES_hh_fech!N15=0,0,RES_hh_fech!N15/RES_summary!N$19)</f>
        <v>1.0097339115138886</v>
      </c>
      <c r="O15" s="69">
        <f>IF(RES_hh_fech!O15=0,0,RES_hh_fech!O15/RES_summary!O$19)</f>
        <v>0.48995286724701903</v>
      </c>
      <c r="P15" s="69">
        <f>IF(RES_hh_fech!P15=0,0,RES_hh_fech!P15/RES_summary!P$19)</f>
        <v>0.41948790730780139</v>
      </c>
      <c r="Q15" s="69">
        <f>IF(RES_hh_fech!Q15=0,0,RES_hh_fech!Q15/RES_summary!Q$19)</f>
        <v>0.75899895179354238</v>
      </c>
      <c r="R15" s="69">
        <f>IF(RES_hh_fech!R15=0,0,RES_hh_fech!R15/RES_summary!R$19)</f>
        <v>0.73982641886668887</v>
      </c>
      <c r="S15" s="69">
        <f>IF(RES_hh_fech!S15=0,0,RES_hh_fech!S15/RES_summary!S$19)</f>
        <v>0.75523462014962606</v>
      </c>
      <c r="T15" s="69">
        <f>IF(RES_hh_fech!T15=0,0,RES_hh_fech!T15/RES_summary!T$19)</f>
        <v>0.74479861579061757</v>
      </c>
      <c r="U15" s="69">
        <f>IF(RES_hh_fech!U15=0,0,RES_hh_fech!U15/RES_summary!U$19)</f>
        <v>0.74003240896080036</v>
      </c>
      <c r="V15" s="69">
        <f>IF(RES_hh_fech!V15=0,0,RES_hh_fech!V15/RES_summary!V$19)</f>
        <v>0.74981236772329585</v>
      </c>
      <c r="W15" s="69">
        <f>IF(RES_hh_fech!W15=0,0,RES_hh_fech!W15/RES_summary!W$19)</f>
        <v>0.75664253343003807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0.17014451029083102</v>
      </c>
      <c r="C16" s="72">
        <f>IF(RES_hh_fech!C16=0,0,RES_hh_fech!C16/RES_summary!C$19)</f>
        <v>0.21164704773500964</v>
      </c>
      <c r="D16" s="72">
        <f>IF(RES_hh_fech!D16=0,0,RES_hh_fech!D16/RES_summary!D$19)</f>
        <v>0.25749176112853706</v>
      </c>
      <c r="E16" s="72">
        <f>IF(RES_hh_fech!E16=0,0,RES_hh_fech!E16/RES_summary!E$19)</f>
        <v>0.33038495656901545</v>
      </c>
      <c r="F16" s="72">
        <f>IF(RES_hh_fech!F16=0,0,RES_hh_fech!F16/RES_summary!F$19)</f>
        <v>0.24137384592613589</v>
      </c>
      <c r="G16" s="72">
        <f>IF(RES_hh_fech!G16=0,0,RES_hh_fech!G16/RES_summary!G$19)</f>
        <v>0.27319006156715836</v>
      </c>
      <c r="H16" s="72">
        <f>IF(RES_hh_fech!H16=0,0,RES_hh_fech!H16/RES_summary!H$19)</f>
        <v>0.35960852614367073</v>
      </c>
      <c r="I16" s="72">
        <f>IF(RES_hh_fech!I16=0,0,RES_hh_fech!I16/RES_summary!I$19)</f>
        <v>0.75936076570986788</v>
      </c>
      <c r="J16" s="72">
        <f>IF(RES_hh_fech!J16=0,0,RES_hh_fech!J16/RES_summary!J$19)</f>
        <v>0.45951704545100164</v>
      </c>
      <c r="K16" s="72">
        <f>IF(RES_hh_fech!K16=0,0,RES_hh_fech!K16/RES_summary!K$19)</f>
        <v>0.40468149470058684</v>
      </c>
      <c r="L16" s="72">
        <f>IF(RES_hh_fech!L16=0,0,RES_hh_fech!L16/RES_summary!L$19)</f>
        <v>0.65224081286212277</v>
      </c>
      <c r="M16" s="72">
        <f>IF(RES_hh_fech!M16=0,0,RES_hh_fech!M16/RES_summary!M$19)</f>
        <v>0.44302745254124659</v>
      </c>
      <c r="N16" s="72">
        <f>IF(RES_hh_fech!N16=0,0,RES_hh_fech!N16/RES_summary!N$19)</f>
        <v>1.0097339115138886</v>
      </c>
      <c r="O16" s="72">
        <f>IF(RES_hh_fech!O16=0,0,RES_hh_fech!O16/RES_summary!O$19)</f>
        <v>0.48995286724701903</v>
      </c>
      <c r="P16" s="72">
        <f>IF(RES_hh_fech!P16=0,0,RES_hh_fech!P16/RES_summary!P$19)</f>
        <v>0.41948790730780139</v>
      </c>
      <c r="Q16" s="72">
        <f>IF(RES_hh_fech!Q16=0,0,RES_hh_fech!Q16/RES_summary!Q$19)</f>
        <v>0.75899895179354238</v>
      </c>
      <c r="R16" s="72">
        <f>IF(RES_hh_fech!R16=0,0,RES_hh_fech!R16/RES_summary!R$19)</f>
        <v>0.73982641886668887</v>
      </c>
      <c r="S16" s="72">
        <f>IF(RES_hh_fech!S16=0,0,RES_hh_fech!S16/RES_summary!S$19)</f>
        <v>0.75523462014962606</v>
      </c>
      <c r="T16" s="72">
        <f>IF(RES_hh_fech!T16=0,0,RES_hh_fech!T16/RES_summary!T$19)</f>
        <v>0.74479861579061757</v>
      </c>
      <c r="U16" s="72">
        <f>IF(RES_hh_fech!U16=0,0,RES_hh_fech!U16/RES_summary!U$19)</f>
        <v>0.74003240896080036</v>
      </c>
      <c r="V16" s="72">
        <f>IF(RES_hh_fech!V16=0,0,RES_hh_fech!V16/RES_summary!V$19)</f>
        <v>0.74981236772329585</v>
      </c>
      <c r="W16" s="72">
        <f>IF(RES_hh_fech!W16=0,0,RES_hh_fech!W16/RES_summary!W$19)</f>
        <v>0.75664253343003807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18.875895759931399</v>
      </c>
      <c r="C17" s="69">
        <f>IF(RES_hh_fech!C17=0,0,RES_hh_fech!C17/RES_summary!C$19)</f>
        <v>31.189273419185938</v>
      </c>
      <c r="D17" s="69">
        <f>IF(RES_hh_fech!D17=0,0,RES_hh_fech!D17/RES_summary!D$19)</f>
        <v>33.870720689769392</v>
      </c>
      <c r="E17" s="69">
        <f>IF(RES_hh_fech!E17=0,0,RES_hh_fech!E17/RES_summary!E$19)</f>
        <v>37.529982295047837</v>
      </c>
      <c r="F17" s="69">
        <f>IF(RES_hh_fech!F17=0,0,RES_hh_fech!F17/RES_summary!F$19)</f>
        <v>27.880403387396878</v>
      </c>
      <c r="G17" s="69">
        <f>IF(RES_hh_fech!G17=0,0,RES_hh_fech!G17/RES_summary!G$19)</f>
        <v>37.802512854663043</v>
      </c>
      <c r="H17" s="69">
        <f>IF(RES_hh_fech!H17=0,0,RES_hh_fech!H17/RES_summary!H$19)</f>
        <v>37.84579989362576</v>
      </c>
      <c r="I17" s="69">
        <f>IF(RES_hh_fech!I17=0,0,RES_hh_fech!I17/RES_summary!I$19)</f>
        <v>40.465527881656286</v>
      </c>
      <c r="J17" s="69">
        <f>IF(RES_hh_fech!J17=0,0,RES_hh_fech!J17/RES_summary!J$19)</f>
        <v>33.726814237562031</v>
      </c>
      <c r="K17" s="69">
        <f>IF(RES_hh_fech!K17=0,0,RES_hh_fech!K17/RES_summary!K$19)</f>
        <v>35.146820222612526</v>
      </c>
      <c r="L17" s="69">
        <f>IF(RES_hh_fech!L17=0,0,RES_hh_fech!L17/RES_summary!L$19)</f>
        <v>33.031531530142857</v>
      </c>
      <c r="M17" s="69">
        <f>IF(RES_hh_fech!M17=0,0,RES_hh_fech!M17/RES_summary!M$19)</f>
        <v>32.700677170387763</v>
      </c>
      <c r="N17" s="69">
        <f>IF(RES_hh_fech!N17=0,0,RES_hh_fech!N17/RES_summary!N$19)</f>
        <v>33.053158153140203</v>
      </c>
      <c r="O17" s="69">
        <f>IF(RES_hh_fech!O17=0,0,RES_hh_fech!O17/RES_summary!O$19)</f>
        <v>32.434776323717799</v>
      </c>
      <c r="P17" s="69">
        <f>IF(RES_hh_fech!P17=0,0,RES_hh_fech!P17/RES_summary!P$19)</f>
        <v>31.949658117613527</v>
      </c>
      <c r="Q17" s="69">
        <f>IF(RES_hh_fech!Q17=0,0,RES_hh_fech!Q17/RES_summary!Q$19)</f>
        <v>31.721027881013235</v>
      </c>
      <c r="R17" s="69">
        <f>IF(RES_hh_fech!R17=0,0,RES_hh_fech!R17/RES_summary!R$19)</f>
        <v>30.754290277020086</v>
      </c>
      <c r="S17" s="69">
        <f>IF(RES_hh_fech!S17=0,0,RES_hh_fech!S17/RES_summary!S$19)</f>
        <v>32.066975275293238</v>
      </c>
      <c r="T17" s="69">
        <f>IF(RES_hh_fech!T17=0,0,RES_hh_fech!T17/RES_summary!T$19)</f>
        <v>30.332420018859349</v>
      </c>
      <c r="U17" s="69">
        <f>IF(RES_hh_fech!U17=0,0,RES_hh_fech!U17/RES_summary!U$19)</f>
        <v>28.972452934966459</v>
      </c>
      <c r="V17" s="69">
        <f>IF(RES_hh_fech!V17=0,0,RES_hh_fech!V17/RES_summary!V$19)</f>
        <v>28.451392582431598</v>
      </c>
      <c r="W17" s="69">
        <f>IF(RES_hh_fech!W17=0,0,RES_hh_fech!W17/RES_summary!W$19)</f>
        <v>30.088749144870242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24.247052149596581</v>
      </c>
      <c r="C18" s="72">
        <f>IF(RES_hh_fech!C18=0,0,RES_hh_fech!C18/RES_summary!C$19)</f>
        <v>11.037923723444173</v>
      </c>
      <c r="D18" s="72">
        <f>IF(RES_hh_fech!D18=0,0,RES_hh_fech!D18/RES_summary!D$19)</f>
        <v>35.489608075076603</v>
      </c>
      <c r="E18" s="72">
        <f>IF(RES_hh_fech!E18=0,0,RES_hh_fech!E18/RES_summary!E$19)</f>
        <v>26.319859788483154</v>
      </c>
      <c r="F18" s="72">
        <f>IF(RES_hh_fech!F18=0,0,RES_hh_fech!F18/RES_summary!F$19)</f>
        <v>37.696732435874296</v>
      </c>
      <c r="G18" s="72">
        <f>IF(RES_hh_fech!G18=0,0,RES_hh_fech!G18/RES_summary!G$19)</f>
        <v>26.829028289913186</v>
      </c>
      <c r="H18" s="72">
        <f>IF(RES_hh_fech!H18=0,0,RES_hh_fech!H18/RES_summary!H$19)</f>
        <v>20.043807421925592</v>
      </c>
      <c r="I18" s="72">
        <f>IF(RES_hh_fech!I18=0,0,RES_hh_fech!I18/RES_summary!I$19)</f>
        <v>22.692341123487697</v>
      </c>
      <c r="J18" s="72">
        <f>IF(RES_hh_fech!J18=0,0,RES_hh_fech!J18/RES_summary!J$19)</f>
        <v>55.101454321603129</v>
      </c>
      <c r="K18" s="72">
        <f>IF(RES_hh_fech!K18=0,0,RES_hh_fech!K18/RES_summary!K$19)</f>
        <v>22.411386315281636</v>
      </c>
      <c r="L18" s="72">
        <f>IF(RES_hh_fech!L18=0,0,RES_hh_fech!L18/RES_summary!L$19)</f>
        <v>16.391141285314205</v>
      </c>
      <c r="M18" s="72">
        <f>IF(RES_hh_fech!M18=0,0,RES_hh_fech!M18/RES_summary!M$19)</f>
        <v>30.535584564177128</v>
      </c>
      <c r="N18" s="72">
        <f>IF(RES_hh_fech!N18=0,0,RES_hh_fech!N18/RES_summary!N$19)</f>
        <v>29.081134770498256</v>
      </c>
      <c r="O18" s="72">
        <f>IF(RES_hh_fech!O18=0,0,RES_hh_fech!O18/RES_summary!O$19)</f>
        <v>18.8271386545768</v>
      </c>
      <c r="P18" s="72">
        <f>IF(RES_hh_fech!P18=0,0,RES_hh_fech!P18/RES_summary!P$19)</f>
        <v>36.495012479699128</v>
      </c>
      <c r="Q18" s="72">
        <f>IF(RES_hh_fech!Q18=0,0,RES_hh_fech!Q18/RES_summary!Q$19)</f>
        <v>38.256206386381116</v>
      </c>
      <c r="R18" s="72">
        <f>IF(RES_hh_fech!R18=0,0,RES_hh_fech!R18/RES_summary!R$19)</f>
        <v>30.055099773318748</v>
      </c>
      <c r="S18" s="72">
        <f>IF(RES_hh_fech!S18=0,0,RES_hh_fech!S18/RES_summary!S$19)</f>
        <v>23.527681465798942</v>
      </c>
      <c r="T18" s="72">
        <f>IF(RES_hh_fech!T18=0,0,RES_hh_fech!T18/RES_summary!T$19)</f>
        <v>25.559605083466625</v>
      </c>
      <c r="U18" s="72">
        <f>IF(RES_hh_fech!U18=0,0,RES_hh_fech!U18/RES_summary!U$19)</f>
        <v>29.920739747865589</v>
      </c>
      <c r="V18" s="72">
        <f>IF(RES_hh_fech!V18=0,0,RES_hh_fech!V18/RES_summary!V$19)</f>
        <v>29.866274614918222</v>
      </c>
      <c r="W18" s="72">
        <f>IF(RES_hh_fech!W18=0,0,RES_hh_fech!W18/RES_summary!W$19)</f>
        <v>30.31231132254667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23.317960509070762</v>
      </c>
      <c r="C19" s="72">
        <f>IF(RES_hh_fech!C19=0,0,RES_hh_fech!C19/RES_summary!C$19)</f>
        <v>34.315720220652238</v>
      </c>
      <c r="D19" s="72">
        <f>IF(RES_hh_fech!D19=0,0,RES_hh_fech!D19/RES_summary!D$19)</f>
        <v>37.991799238080624</v>
      </c>
      <c r="E19" s="72">
        <f>IF(RES_hh_fech!E19=0,0,RES_hh_fech!E19/RES_summary!E$19)</f>
        <v>45.113723720284867</v>
      </c>
      <c r="F19" s="72">
        <f>IF(RES_hh_fech!F19=0,0,RES_hh_fech!F19/RES_summary!F$19)</f>
        <v>30.703933013588522</v>
      </c>
      <c r="G19" s="72">
        <f>IF(RES_hh_fech!G19=0,0,RES_hh_fech!G19/RES_summary!G$19)</f>
        <v>55.573923162562828</v>
      </c>
      <c r="H19" s="72">
        <f>IF(RES_hh_fech!H19=0,0,RES_hh_fech!H19/RES_summary!H$19)</f>
        <v>32.073542663348846</v>
      </c>
      <c r="I19" s="72">
        <f>IF(RES_hh_fech!I19=0,0,RES_hh_fech!I19/RES_summary!I$19)</f>
        <v>50.061340880186087</v>
      </c>
      <c r="J19" s="72">
        <f>IF(RES_hh_fech!J19=0,0,RES_hh_fech!J19/RES_summary!J$19)</f>
        <v>29.007494928352394</v>
      </c>
      <c r="K19" s="72">
        <f>IF(RES_hh_fech!K19=0,0,RES_hh_fech!K19/RES_summary!K$19)</f>
        <v>42.197264247604508</v>
      </c>
      <c r="L19" s="72">
        <f>IF(RES_hh_fech!L19=0,0,RES_hh_fech!L19/RES_summary!L$19)</f>
        <v>35.676372824253797</v>
      </c>
      <c r="M19" s="72">
        <f>IF(RES_hh_fech!M19=0,0,RES_hh_fech!M19/RES_summary!M$19)</f>
        <v>36.313644493444485</v>
      </c>
      <c r="N19" s="72">
        <f>IF(RES_hh_fech!N19=0,0,RES_hh_fech!N19/RES_summary!N$19)</f>
        <v>32.81759676800057</v>
      </c>
      <c r="O19" s="72">
        <f>IF(RES_hh_fech!O19=0,0,RES_hh_fech!O19/RES_summary!O$19)</f>
        <v>33.39630219205754</v>
      </c>
      <c r="P19" s="72">
        <f>IF(RES_hh_fech!P19=0,0,RES_hh_fech!P19/RES_summary!P$19)</f>
        <v>31.673304481626737</v>
      </c>
      <c r="Q19" s="72">
        <f>IF(RES_hh_fech!Q19=0,0,RES_hh_fech!Q19/RES_summary!Q$19)</f>
        <v>32.112280904123814</v>
      </c>
      <c r="R19" s="72">
        <f>IF(RES_hh_fech!R19=0,0,RES_hh_fech!R19/RES_summary!R$19)</f>
        <v>29.469347887526006</v>
      </c>
      <c r="S19" s="72">
        <f>IF(RES_hh_fech!S19=0,0,RES_hh_fech!S19/RES_summary!S$19)</f>
        <v>29.888497332900492</v>
      </c>
      <c r="T19" s="72">
        <f>IF(RES_hh_fech!T19=0,0,RES_hh_fech!T19/RES_summary!T$19)</f>
        <v>28.263555415878304</v>
      </c>
      <c r="U19" s="72">
        <f>IF(RES_hh_fech!U19=0,0,RES_hh_fech!U19/RES_summary!U$19)</f>
        <v>27.730833419787288</v>
      </c>
      <c r="V19" s="72">
        <f>IF(RES_hh_fech!V19=0,0,RES_hh_fech!V19/RES_summary!V$19)</f>
        <v>24.394620544451424</v>
      </c>
      <c r="W19" s="72">
        <f>IF(RES_hh_fech!W19=0,0,RES_hh_fech!W19/RES_summary!W$19)</f>
        <v>25.638077740536968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22.370271061806726</v>
      </c>
      <c r="C21" s="72">
        <f>IF(RES_hh_fech!C21=0,0,RES_hh_fech!C21/RES_summary!C$19)</f>
        <v>35.872457268773324</v>
      </c>
      <c r="D21" s="72">
        <f>IF(RES_hh_fech!D21=0,0,RES_hh_fech!D21/RES_summary!D$19)</f>
        <v>41.493161288574967</v>
      </c>
      <c r="E21" s="72">
        <f>IF(RES_hh_fech!E21=0,0,RES_hh_fech!E21/RES_summary!E$19)</f>
        <v>44.613472013987547</v>
      </c>
      <c r="F21" s="72">
        <f>IF(RES_hh_fech!F21=0,0,RES_hh_fech!F21/RES_summary!F$19)</f>
        <v>31.515421109493044</v>
      </c>
      <c r="G21" s="72">
        <f>IF(RES_hh_fech!G21=0,0,RES_hh_fech!G21/RES_summary!G$19)</f>
        <v>40.066296301725039</v>
      </c>
      <c r="H21" s="72">
        <f>IF(RES_hh_fech!H21=0,0,RES_hh_fech!H21/RES_summary!H$19)</f>
        <v>45.878774276200573</v>
      </c>
      <c r="I21" s="72">
        <f>IF(RES_hh_fech!I21=0,0,RES_hh_fech!I21/RES_summary!I$19)</f>
        <v>44.236511963420654</v>
      </c>
      <c r="J21" s="72">
        <f>IF(RES_hh_fech!J21=0,0,RES_hh_fech!J21/RES_summary!J$19)</f>
        <v>37.030378757772269</v>
      </c>
      <c r="K21" s="72">
        <f>IF(RES_hh_fech!K21=0,0,RES_hh_fech!K21/RES_summary!K$19)</f>
        <v>38.797974607783367</v>
      </c>
      <c r="L21" s="72">
        <f>IF(RES_hh_fech!L21=0,0,RES_hh_fech!L21/RES_summary!L$19)</f>
        <v>35.781196591479272</v>
      </c>
      <c r="M21" s="72">
        <f>IF(RES_hh_fech!M21=0,0,RES_hh_fech!M21/RES_summary!M$19)</f>
        <v>36.446366273119757</v>
      </c>
      <c r="N21" s="72">
        <f>IF(RES_hh_fech!N21=0,0,RES_hh_fech!N21/RES_summary!N$19)</f>
        <v>37.242121256820269</v>
      </c>
      <c r="O21" s="72">
        <f>IF(RES_hh_fech!O21=0,0,RES_hh_fech!O21/RES_summary!O$19)</f>
        <v>36.159643831916796</v>
      </c>
      <c r="P21" s="72">
        <f>IF(RES_hh_fech!P21=0,0,RES_hh_fech!P21/RES_summary!P$19)</f>
        <v>33.499813676339549</v>
      </c>
      <c r="Q21" s="72">
        <f>IF(RES_hh_fech!Q21=0,0,RES_hh_fech!Q21/RES_summary!Q$19)</f>
        <v>33.990189843038607</v>
      </c>
      <c r="R21" s="72">
        <f>IF(RES_hh_fech!R21=0,0,RES_hh_fech!R21/RES_summary!R$19)</f>
        <v>32.699746516540479</v>
      </c>
      <c r="S21" s="72">
        <f>IF(RES_hh_fech!S21=0,0,RES_hh_fech!S21/RES_summary!S$19)</f>
        <v>34.020447375122764</v>
      </c>
      <c r="T21" s="72">
        <f>IF(RES_hh_fech!T21=0,0,RES_hh_fech!T21/RES_summary!T$19)</f>
        <v>31.965195607488354</v>
      </c>
      <c r="U21" s="72">
        <f>IF(RES_hh_fech!U21=0,0,RES_hh_fech!U21/RES_summary!U$19)</f>
        <v>29.602445672050038</v>
      </c>
      <c r="V21" s="72">
        <f>IF(RES_hh_fech!V21=0,0,RES_hh_fech!V21/RES_summary!V$19)</f>
        <v>29.420635865738035</v>
      </c>
      <c r="W21" s="72">
        <f>IF(RES_hh_fech!W21=0,0,RES_hh_fech!W21/RES_summary!W$19)</f>
        <v>31.648253521752242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25.026966687306835</v>
      </c>
      <c r="C22" s="72">
        <f>IF(RES_hh_fech!C22=0,0,RES_hh_fech!C22/RES_summary!C$19)</f>
        <v>41.73117039548567</v>
      </c>
      <c r="D22" s="72">
        <f>IF(RES_hh_fech!D22=0,0,RES_hh_fech!D22/RES_summary!D$19)</f>
        <v>38.783523249858405</v>
      </c>
      <c r="E22" s="72">
        <f>IF(RES_hh_fech!E22=0,0,RES_hh_fech!E22/RES_summary!E$19)</f>
        <v>41.208654220117566</v>
      </c>
      <c r="F22" s="72">
        <f>IF(RES_hh_fech!F22=0,0,RES_hh_fech!F22/RES_summary!F$19)</f>
        <v>35.672661822128354</v>
      </c>
      <c r="G22" s="72">
        <f>IF(RES_hh_fech!G22=0,0,RES_hh_fech!G22/RES_summary!G$19)</f>
        <v>42.070819016357717</v>
      </c>
      <c r="H22" s="72">
        <f>IF(RES_hh_fech!H22=0,0,RES_hh_fech!H22/RES_summary!H$19)</f>
        <v>38.354659673978318</v>
      </c>
      <c r="I22" s="72">
        <f>IF(RES_hh_fech!I22=0,0,RES_hh_fech!I22/RES_summary!I$19)</f>
        <v>42.135943921049389</v>
      </c>
      <c r="J22" s="72">
        <f>IF(RES_hh_fech!J22=0,0,RES_hh_fech!J22/RES_summary!J$19)</f>
        <v>38.13612764343371</v>
      </c>
      <c r="K22" s="72">
        <f>IF(RES_hh_fech!K22=0,0,RES_hh_fech!K22/RES_summary!K$19)</f>
        <v>35.647281498892418</v>
      </c>
      <c r="L22" s="72">
        <f>IF(RES_hh_fech!L22=0,0,RES_hh_fech!L22/RES_summary!L$19)</f>
        <v>35.224219403140133</v>
      </c>
      <c r="M22" s="72">
        <f>IF(RES_hh_fech!M22=0,0,RES_hh_fech!M22/RES_summary!M$19)</f>
        <v>32.642485259746309</v>
      </c>
      <c r="N22" s="72">
        <f>IF(RES_hh_fech!N22=0,0,RES_hh_fech!N22/RES_summary!N$19)</f>
        <v>33.111878672182719</v>
      </c>
      <c r="O22" s="72">
        <f>IF(RES_hh_fech!O22=0,0,RES_hh_fech!O22/RES_summary!O$19)</f>
        <v>32.377719224342677</v>
      </c>
      <c r="P22" s="72">
        <f>IF(RES_hh_fech!P22=0,0,RES_hh_fech!P22/RES_summary!P$19)</f>
        <v>33.41306790211766</v>
      </c>
      <c r="Q22" s="72">
        <f>IF(RES_hh_fech!Q22=0,0,RES_hh_fech!Q22/RES_summary!Q$19)</f>
        <v>31.859260395045901</v>
      </c>
      <c r="R22" s="72">
        <f>IF(RES_hh_fech!R22=0,0,RES_hh_fech!R22/RES_summary!R$19)</f>
        <v>31.661229524975127</v>
      </c>
      <c r="S22" s="72">
        <f>IF(RES_hh_fech!S22=0,0,RES_hh_fech!S22/RES_summary!S$19)</f>
        <v>32.273734466845177</v>
      </c>
      <c r="T22" s="72">
        <f>IF(RES_hh_fech!T22=0,0,RES_hh_fech!T22/RES_summary!T$19)</f>
        <v>30.833362769343037</v>
      </c>
      <c r="U22" s="72">
        <f>IF(RES_hh_fech!U22=0,0,RES_hh_fech!U22/RES_summary!U$19)</f>
        <v>30.270834389418834</v>
      </c>
      <c r="V22" s="72">
        <f>IF(RES_hh_fech!V22=0,0,RES_hh_fech!V22/RES_summary!V$19)</f>
        <v>29.127134751695586</v>
      </c>
      <c r="W22" s="72">
        <f>IF(RES_hh_fech!W22=0,0,RES_hh_fech!W22/RES_summary!W$19)</f>
        <v>30.377883622509827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12.341674759814369</v>
      </c>
      <c r="C23" s="72">
        <f>IF(RES_hh_fech!C23=0,0,RES_hh_fech!C23/RES_summary!C$19)</f>
        <v>14.63574607970858</v>
      </c>
      <c r="D23" s="72">
        <f>IF(RES_hh_fech!D23=0,0,RES_hh_fech!D23/RES_summary!D$19)</f>
        <v>30.718024698077144</v>
      </c>
      <c r="E23" s="72">
        <f>IF(RES_hh_fech!E23=0,0,RES_hh_fech!E23/RES_summary!E$19)</f>
        <v>27.648254292771284</v>
      </c>
      <c r="F23" s="72">
        <f>IF(RES_hh_fech!F23=0,0,RES_hh_fech!F23/RES_summary!F$19)</f>
        <v>17.542295717858121</v>
      </c>
      <c r="G23" s="72">
        <f>IF(RES_hh_fech!G23=0,0,RES_hh_fech!G23/RES_summary!G$19)</f>
        <v>23.834916556524053</v>
      </c>
      <c r="H23" s="72">
        <f>IF(RES_hh_fech!H23=0,0,RES_hh_fech!H23/RES_summary!H$19)</f>
        <v>24.704537920447184</v>
      </c>
      <c r="I23" s="72">
        <f>IF(RES_hh_fech!I23=0,0,RES_hh_fech!I23/RES_summary!I$19)</f>
        <v>27.423443500129057</v>
      </c>
      <c r="J23" s="72">
        <f>IF(RES_hh_fech!J23=0,0,RES_hh_fech!J23/RES_summary!J$19)</f>
        <v>20.531423675192741</v>
      </c>
      <c r="K23" s="72">
        <f>IF(RES_hh_fech!K23=0,0,RES_hh_fech!K23/RES_summary!K$19)</f>
        <v>24.101161556966819</v>
      </c>
      <c r="L23" s="72">
        <f>IF(RES_hh_fech!L23=0,0,RES_hh_fech!L23/RES_summary!L$19)</f>
        <v>27.180835704995385</v>
      </c>
      <c r="M23" s="72">
        <f>IF(RES_hh_fech!M23=0,0,RES_hh_fech!M23/RES_summary!M$19)</f>
        <v>22.947819688891641</v>
      </c>
      <c r="N23" s="72">
        <f>IF(RES_hh_fech!N23=0,0,RES_hh_fech!N23/RES_summary!N$19)</f>
        <v>24.413099843996939</v>
      </c>
      <c r="O23" s="72">
        <f>IF(RES_hh_fech!O23=0,0,RES_hh_fech!O23/RES_summary!O$19)</f>
        <v>27.244726465866631</v>
      </c>
      <c r="P23" s="72">
        <f>IF(RES_hh_fech!P23=0,0,RES_hh_fech!P23/RES_summary!P$19)</f>
        <v>16.275990585369374</v>
      </c>
      <c r="Q23" s="72">
        <f>IF(RES_hh_fech!Q23=0,0,RES_hh_fech!Q23/RES_summary!Q$19)</f>
        <v>21.075683346669024</v>
      </c>
      <c r="R23" s="72">
        <f>IF(RES_hh_fech!R23=0,0,RES_hh_fech!R23/RES_summary!R$19)</f>
        <v>22.13882346605773</v>
      </c>
      <c r="S23" s="72">
        <f>IF(RES_hh_fech!S23=0,0,RES_hh_fech!S23/RES_summary!S$19)</f>
        <v>23.304388423882688</v>
      </c>
      <c r="T23" s="72">
        <f>IF(RES_hh_fech!T23=0,0,RES_hh_fech!T23/RES_summary!T$19)</f>
        <v>25.835697423065103</v>
      </c>
      <c r="U23" s="72">
        <f>IF(RES_hh_fech!U23=0,0,RES_hh_fech!U23/RES_summary!U$19)</f>
        <v>29.013257183206086</v>
      </c>
      <c r="V23" s="72">
        <f>IF(RES_hh_fech!V23=0,0,RES_hh_fech!V23/RES_summary!V$19)</f>
        <v>15.121655346200518</v>
      </c>
      <c r="W23" s="72">
        <f>IF(RES_hh_fech!W23=0,0,RES_hh_fech!W23/RES_summary!W$19)</f>
        <v>35.532467583724383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13.847157237613057</v>
      </c>
      <c r="C24" s="72">
        <f>IF(RES_hh_fech!C24=0,0,RES_hh_fech!C24/RES_summary!C$19)</f>
        <v>25.393054565930147</v>
      </c>
      <c r="D24" s="72">
        <f>IF(RES_hh_fech!D24=0,0,RES_hh_fech!D24/RES_summary!D$19)</f>
        <v>26.347224033728899</v>
      </c>
      <c r="E24" s="72">
        <f>IF(RES_hh_fech!E24=0,0,RES_hh_fech!E24/RES_summary!E$19)</f>
        <v>28.072804679064202</v>
      </c>
      <c r="F24" s="72">
        <f>IF(RES_hh_fech!F24=0,0,RES_hh_fech!F24/RES_summary!F$19)</f>
        <v>18.905800361974222</v>
      </c>
      <c r="G24" s="72">
        <f>IF(RES_hh_fech!G24=0,0,RES_hh_fech!G24/RES_summary!G$19)</f>
        <v>27.945016467815691</v>
      </c>
      <c r="H24" s="72">
        <f>IF(RES_hh_fech!H24=0,0,RES_hh_fech!H24/RES_summary!H$19)</f>
        <v>28.386962313156001</v>
      </c>
      <c r="I24" s="72">
        <f>IF(RES_hh_fech!I24=0,0,RES_hh_fech!I24/RES_summary!I$19)</f>
        <v>31.406772658751045</v>
      </c>
      <c r="J24" s="72">
        <f>IF(RES_hh_fech!J24=0,0,RES_hh_fech!J24/RES_summary!J$19)</f>
        <v>24.224612611607707</v>
      </c>
      <c r="K24" s="72">
        <f>IF(RES_hh_fech!K24=0,0,RES_hh_fech!K24/RES_summary!K$19)</f>
        <v>26.906248679834142</v>
      </c>
      <c r="L24" s="72">
        <f>IF(RES_hh_fech!L24=0,0,RES_hh_fech!L24/RES_summary!L$19)</f>
        <v>25.16575015542033</v>
      </c>
      <c r="M24" s="72">
        <f>IF(RES_hh_fech!M24=0,0,RES_hh_fech!M24/RES_summary!M$19)</f>
        <v>26.616968097746977</v>
      </c>
      <c r="N24" s="72">
        <f>IF(RES_hh_fech!N24=0,0,RES_hh_fech!N24/RES_summary!N$19)</f>
        <v>24.304178844626172</v>
      </c>
      <c r="O24" s="72">
        <f>IF(RES_hh_fech!O24=0,0,RES_hh_fech!O24/RES_summary!O$19)</f>
        <v>25.178919250404267</v>
      </c>
      <c r="P24" s="72">
        <f>IF(RES_hh_fech!P24=0,0,RES_hh_fech!P24/RES_summary!P$19)</f>
        <v>24.351130912986672</v>
      </c>
      <c r="Q24" s="72">
        <f>IF(RES_hh_fech!Q24=0,0,RES_hh_fech!Q24/RES_summary!Q$19)</f>
        <v>25.109801490273508</v>
      </c>
      <c r="R24" s="72">
        <f>IF(RES_hh_fech!R24=0,0,RES_hh_fech!R24/RES_summary!R$19)</f>
        <v>25.052822779746034</v>
      </c>
      <c r="S24" s="72">
        <f>IF(RES_hh_fech!S24=0,0,RES_hh_fech!S24/RES_summary!S$19)</f>
        <v>26.283607820676586</v>
      </c>
      <c r="T24" s="72">
        <f>IF(RES_hh_fech!T24=0,0,RES_hh_fech!T24/RES_summary!T$19)</f>
        <v>25.564019317577568</v>
      </c>
      <c r="U24" s="72">
        <f>IF(RES_hh_fech!U24=0,0,RES_hh_fech!U24/RES_summary!U$19)</f>
        <v>23.884227683793974</v>
      </c>
      <c r="V24" s="72">
        <f>IF(RES_hh_fech!V24=0,0,RES_hh_fech!V24/RES_summary!V$19)</f>
        <v>24.614059317954933</v>
      </c>
      <c r="W24" s="72">
        <f>IF(RES_hh_fech!W24=0,0,RES_hh_fech!W24/RES_summary!W$19)</f>
        <v>25.379524170996778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22.351187983578722</v>
      </c>
      <c r="C25" s="74">
        <f>IF(RES_hh_fech!C25=0,0,RES_hh_fech!C25/RES_summary!C$19)</f>
        <v>21.837596853085831</v>
      </c>
      <c r="D25" s="74">
        <f>IF(RES_hh_fech!D25=0,0,RES_hh_fech!D25/RES_summary!D$19)</f>
        <v>23.555594124220072</v>
      </c>
      <c r="E25" s="74">
        <f>IF(RES_hh_fech!E25=0,0,RES_hh_fech!E25/RES_summary!E$19)</f>
        <v>36.79027312007026</v>
      </c>
      <c r="F25" s="74">
        <f>IF(RES_hh_fech!F25=0,0,RES_hh_fech!F25/RES_summary!F$19)</f>
        <v>16.142270796762176</v>
      </c>
      <c r="G25" s="74">
        <f>IF(RES_hh_fech!G25=0,0,RES_hh_fech!G25/RES_summary!G$19)</f>
        <v>26.883867243423722</v>
      </c>
      <c r="H25" s="74">
        <f>IF(RES_hh_fech!H25=0,0,RES_hh_fech!H25/RES_summary!H$19)</f>
        <v>45.407250211453515</v>
      </c>
      <c r="I25" s="74">
        <f>IF(RES_hh_fech!I25=0,0,RES_hh_fech!I25/RES_summary!I$19)</f>
        <v>40.055065283977179</v>
      </c>
      <c r="J25" s="74">
        <f>IF(RES_hh_fech!J25=0,0,RES_hh_fech!J25/RES_summary!J$19)</f>
        <v>29.396690649628479</v>
      </c>
      <c r="K25" s="74">
        <f>IF(RES_hh_fech!K25=0,0,RES_hh_fech!K25/RES_summary!K$19)</f>
        <v>39.440275788020003</v>
      </c>
      <c r="L25" s="74">
        <f>IF(RES_hh_fech!L25=0,0,RES_hh_fech!L25/RES_summary!L$19)</f>
        <v>30.328765657275561</v>
      </c>
      <c r="M25" s="74">
        <f>IF(RES_hh_fech!M25=0,0,RES_hh_fech!M25/RES_summary!M$19)</f>
        <v>30.926583779453008</v>
      </c>
      <c r="N25" s="74">
        <f>IF(RES_hh_fech!N25=0,0,RES_hh_fech!N25/RES_summary!N$19)</f>
        <v>37.023060727356985</v>
      </c>
      <c r="O25" s="74">
        <f>IF(RES_hh_fech!O25=0,0,RES_hh_fech!O25/RES_summary!O$19)</f>
        <v>33.59053613444221</v>
      </c>
      <c r="P25" s="74">
        <f>IF(RES_hh_fech!P25=0,0,RES_hh_fech!P25/RES_summary!P$19)</f>
        <v>34.339333919181861</v>
      </c>
      <c r="Q25" s="74">
        <f>IF(RES_hh_fech!Q25=0,0,RES_hh_fech!Q25/RES_summary!Q$19)</f>
        <v>34.458104615119829</v>
      </c>
      <c r="R25" s="74">
        <f>IF(RES_hh_fech!R25=0,0,RES_hh_fech!R25/RES_summary!R$19)</f>
        <v>30.021601817256101</v>
      </c>
      <c r="S25" s="74">
        <f>IF(RES_hh_fech!S25=0,0,RES_hh_fech!S25/RES_summary!S$19)</f>
        <v>37.208737762988925</v>
      </c>
      <c r="T25" s="74">
        <f>IF(RES_hh_fech!T25=0,0,RES_hh_fech!T25/RES_summary!T$19)</f>
        <v>31.263915015985798</v>
      </c>
      <c r="U25" s="74">
        <f>IF(RES_hh_fech!U25=0,0,RES_hh_fech!U25/RES_summary!U$19)</f>
        <v>29.368340012929988</v>
      </c>
      <c r="V25" s="74">
        <f>IF(RES_hh_fech!V25=0,0,RES_hh_fech!V25/RES_summary!V$19)</f>
        <v>30.114873878159042</v>
      </c>
      <c r="W25" s="74">
        <f>IF(RES_hh_fech!W25=0,0,RES_hh_fech!W25/RES_summary!W$19)</f>
        <v>31.366373634072797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14.519988438058428</v>
      </c>
      <c r="C27" s="69">
        <f>IF(RES_hh_fech!C27=0,0,RES_hh_fech!C27/RES_summary!C$19)</f>
        <v>15.331064748825751</v>
      </c>
      <c r="D27" s="69">
        <f>IF(RES_hh_fech!D27=0,0,RES_hh_fech!D27/RES_summary!D$19)</f>
        <v>17.602604314095927</v>
      </c>
      <c r="E27" s="69">
        <f>IF(RES_hh_fech!E27=0,0,RES_hh_fech!E27/RES_summary!E$19)</f>
        <v>20.771092547259293</v>
      </c>
      <c r="F27" s="69">
        <f>IF(RES_hh_fech!F27=0,0,RES_hh_fech!F27/RES_summary!F$19)</f>
        <v>13.594835264053723</v>
      </c>
      <c r="G27" s="69">
        <f>IF(RES_hh_fech!G27=0,0,RES_hh_fech!G27/RES_summary!G$19)</f>
        <v>27.939230256783439</v>
      </c>
      <c r="H27" s="69">
        <f>IF(RES_hh_fech!H27=0,0,RES_hh_fech!H27/RES_summary!H$19)</f>
        <v>17.036486108792225</v>
      </c>
      <c r="I27" s="69">
        <f>IF(RES_hh_fech!I27=0,0,RES_hh_fech!I27/RES_summary!I$19)</f>
        <v>21.798736770753663</v>
      </c>
      <c r="J27" s="69">
        <f>IF(RES_hh_fech!J27=0,0,RES_hh_fech!J27/RES_summary!J$19)</f>
        <v>11.416294476341614</v>
      </c>
      <c r="K27" s="69">
        <f>IF(RES_hh_fech!K27=0,0,RES_hh_fech!K27/RES_summary!K$19)</f>
        <v>15.071616473164031</v>
      </c>
      <c r="L27" s="69">
        <f>IF(RES_hh_fech!L27=0,0,RES_hh_fech!L27/RES_summary!L$19)</f>
        <v>12.056867687040128</v>
      </c>
      <c r="M27" s="69">
        <f>IF(RES_hh_fech!M27=0,0,RES_hh_fech!M27/RES_summary!M$19)</f>
        <v>11.949070188240539</v>
      </c>
      <c r="N27" s="69">
        <f>IF(RES_hh_fech!N27=0,0,RES_hh_fech!N27/RES_summary!N$19)</f>
        <v>10.82703634484089</v>
      </c>
      <c r="O27" s="69">
        <f>IF(RES_hh_fech!O27=0,0,RES_hh_fech!O27/RES_summary!O$19)</f>
        <v>10.764102837496219</v>
      </c>
      <c r="P27" s="69">
        <f>IF(RES_hh_fech!P27=0,0,RES_hh_fech!P27/RES_summary!P$19)</f>
        <v>10.648459270837172</v>
      </c>
      <c r="Q27" s="69">
        <f>IF(RES_hh_fech!Q27=0,0,RES_hh_fech!Q27/RES_summary!Q$19)</f>
        <v>11.850760228949319</v>
      </c>
      <c r="R27" s="69">
        <f>IF(RES_hh_fech!R27=0,0,RES_hh_fech!R27/RES_summary!R$19)</f>
        <v>11.775728318953266</v>
      </c>
      <c r="S27" s="69">
        <f>IF(RES_hh_fech!S27=0,0,RES_hh_fech!S27/RES_summary!S$19)</f>
        <v>12.970162945746624</v>
      </c>
      <c r="T27" s="69">
        <f>IF(RES_hh_fech!T27=0,0,RES_hh_fech!T27/RES_summary!T$19)</f>
        <v>12.943614098511137</v>
      </c>
      <c r="U27" s="69">
        <f>IF(RES_hh_fech!U27=0,0,RES_hh_fech!U27/RES_summary!U$19)</f>
        <v>13.030942431851569</v>
      </c>
      <c r="V27" s="69">
        <f>IF(RES_hh_fech!V27=0,0,RES_hh_fech!V27/RES_summary!V$19)</f>
        <v>11.674834889360328</v>
      </c>
      <c r="W27" s="69">
        <f>IF(RES_hh_fech!W27=0,0,RES_hh_fech!W27/RES_summary!W$19)</f>
        <v>12.158642582253206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19.774622243695536</v>
      </c>
      <c r="C28" s="72">
        <f>IF(RES_hh_fech!C28=0,0,RES_hh_fech!C28/RES_summary!C$19)</f>
        <v>5.7375391742875888</v>
      </c>
      <c r="D28" s="72">
        <f>IF(RES_hh_fech!D28=0,0,RES_hh_fech!D28/RES_summary!D$19)</f>
        <v>19.971642092808136</v>
      </c>
      <c r="E28" s="72">
        <f>IF(RES_hh_fech!E28=0,0,RES_hh_fech!E28/RES_summary!E$19)</f>
        <v>14.254215936415047</v>
      </c>
      <c r="F28" s="72">
        <f>IF(RES_hh_fech!F28=0,0,RES_hh_fech!F28/RES_summary!F$19)</f>
        <v>20.851174016601103</v>
      </c>
      <c r="G28" s="72">
        <f>IF(RES_hh_fech!G28=0,0,RES_hh_fech!G28/RES_summary!G$19)</f>
        <v>21.00247344859762</v>
      </c>
      <c r="H28" s="72">
        <f>IF(RES_hh_fech!H28=0,0,RES_hh_fech!H28/RES_summary!H$19)</f>
        <v>10.703192237918996</v>
      </c>
      <c r="I28" s="72">
        <f>IF(RES_hh_fech!I28=0,0,RES_hh_fech!I28/RES_summary!I$19)</f>
        <v>10.589739569503751</v>
      </c>
      <c r="J28" s="72">
        <f>IF(RES_hh_fech!J28=0,0,RES_hh_fech!J28/RES_summary!J$19)</f>
        <v>21.784764180850928</v>
      </c>
      <c r="K28" s="72">
        <f>IF(RES_hh_fech!K28=0,0,RES_hh_fech!K28/RES_summary!K$19)</f>
        <v>9.0324630843667997</v>
      </c>
      <c r="L28" s="72">
        <f>IF(RES_hh_fech!L28=0,0,RES_hh_fech!L28/RES_summary!L$19)</f>
        <v>6.5985731066303668</v>
      </c>
      <c r="M28" s="72">
        <f>IF(RES_hh_fech!M28=0,0,RES_hh_fech!M28/RES_summary!M$19)</f>
        <v>11.829477044895606</v>
      </c>
      <c r="N28" s="72">
        <f>IF(RES_hh_fech!N28=0,0,RES_hh_fech!N28/RES_summary!N$19)</f>
        <v>10.449984267301069</v>
      </c>
      <c r="O28" s="72">
        <f>IF(RES_hh_fech!O28=0,0,RES_hh_fech!O28/RES_summary!O$19)</f>
        <v>6.8914687041351561</v>
      </c>
      <c r="P28" s="72">
        <f>IF(RES_hh_fech!P28=0,0,RES_hh_fech!P28/RES_summary!P$19)</f>
        <v>13.718988937789513</v>
      </c>
      <c r="Q28" s="72">
        <f>IF(RES_hh_fech!Q28=0,0,RES_hh_fech!Q28/RES_summary!Q$19)</f>
        <v>14.896381619638085</v>
      </c>
      <c r="R28" s="72">
        <f>IF(RES_hh_fech!R28=0,0,RES_hh_fech!R28/RES_summary!R$19)</f>
        <v>10.43327265326333</v>
      </c>
      <c r="S28" s="72">
        <f>IF(RES_hh_fech!S28=0,0,RES_hh_fech!S28/RES_summary!S$19)</f>
        <v>10.622337170720767</v>
      </c>
      <c r="T28" s="72">
        <f>IF(RES_hh_fech!T28=0,0,RES_hh_fech!T28/RES_summary!T$19)</f>
        <v>11.797946215537598</v>
      </c>
      <c r="U28" s="72">
        <f>IF(RES_hh_fech!U28=0,0,RES_hh_fech!U28/RES_summary!U$19)</f>
        <v>13.598237024425913</v>
      </c>
      <c r="V28" s="72">
        <f>IF(RES_hh_fech!V28=0,0,RES_hh_fech!V28/RES_summary!V$19)</f>
        <v>12.073257675756249</v>
      </c>
      <c r="W28" s="72">
        <f>IF(RES_hh_fech!W28=0,0,RES_hh_fech!W28/RES_summary!W$19)</f>
        <v>11.943368134542087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14.566575249239392</v>
      </c>
      <c r="C29" s="72">
        <f>IF(RES_hh_fech!C29=0,0,RES_hh_fech!C29/RES_summary!C$19)</f>
        <v>15.693959205999844</v>
      </c>
      <c r="D29" s="72">
        <f>IF(RES_hh_fech!D29=0,0,RES_hh_fech!D29/RES_summary!D$19)</f>
        <v>17.427491414383901</v>
      </c>
      <c r="E29" s="72">
        <f>IF(RES_hh_fech!E29=0,0,RES_hh_fech!E29/RES_summary!E$19)</f>
        <v>20.469083912563416</v>
      </c>
      <c r="F29" s="72">
        <f>IF(RES_hh_fech!F29=0,0,RES_hh_fech!F29/RES_summary!F$19)</f>
        <v>13.453737451799183</v>
      </c>
      <c r="G29" s="72">
        <f>IF(RES_hh_fech!G29=0,0,RES_hh_fech!G29/RES_summary!G$19)</f>
        <v>29.331622282512413</v>
      </c>
      <c r="H29" s="72">
        <f>IF(RES_hh_fech!H29=0,0,RES_hh_fech!H29/RES_summary!H$19)</f>
        <v>15.739641548675181</v>
      </c>
      <c r="I29" s="72">
        <f>IF(RES_hh_fech!I29=0,0,RES_hh_fech!I29/RES_summary!I$19)</f>
        <v>23.014782693647721</v>
      </c>
      <c r="J29" s="72">
        <f>IF(RES_hh_fech!J29=0,0,RES_hh_fech!J29/RES_summary!J$19)</f>
        <v>11.082859718630916</v>
      </c>
      <c r="K29" s="72">
        <f>IF(RES_hh_fech!K29=0,0,RES_hh_fech!K29/RES_summary!K$19)</f>
        <v>15.592176944253469</v>
      </c>
      <c r="L29" s="72">
        <f>IF(RES_hh_fech!L29=0,0,RES_hh_fech!L29/RES_summary!L$19)</f>
        <v>12.128182220704204</v>
      </c>
      <c r="M29" s="72">
        <f>IF(RES_hh_fech!M29=0,0,RES_hh_fech!M29/RES_summary!M$19)</f>
        <v>11.994545653644897</v>
      </c>
      <c r="N29" s="72">
        <f>IF(RES_hh_fech!N29=0,0,RES_hh_fech!N29/RES_summary!N$19)</f>
        <v>10.375635456358243</v>
      </c>
      <c r="O29" s="72">
        <f>IF(RES_hh_fech!O29=0,0,RES_hh_fech!O29/RES_summary!O$19)</f>
        <v>10.728279885717633</v>
      </c>
      <c r="P29" s="72">
        <f>IF(RES_hh_fech!P29=0,0,RES_hh_fech!P29/RES_summary!P$19)</f>
        <v>10.652992620412062</v>
      </c>
      <c r="Q29" s="72">
        <f>IF(RES_hh_fech!Q29=0,0,RES_hh_fech!Q29/RES_summary!Q$19)</f>
        <v>11.86664179638324</v>
      </c>
      <c r="R29" s="72">
        <f>IF(RES_hh_fech!R29=0,0,RES_hh_fech!R29/RES_summary!R$19)</f>
        <v>11.77537091707554</v>
      </c>
      <c r="S29" s="72">
        <f>IF(RES_hh_fech!S29=0,0,RES_hh_fech!S29/RES_summary!S$19)</f>
        <v>13.000196763432431</v>
      </c>
      <c r="T29" s="72">
        <f>IF(RES_hh_fech!T29=0,0,RES_hh_fech!T29/RES_summary!T$19)</f>
        <v>12.970996060383618</v>
      </c>
      <c r="U29" s="72">
        <f>IF(RES_hh_fech!U29=0,0,RES_hh_fech!U29/RES_summary!U$19)</f>
        <v>13.367723277950278</v>
      </c>
      <c r="V29" s="72">
        <f>IF(RES_hh_fech!V29=0,0,RES_hh_fech!V29/RES_summary!V$19)</f>
        <v>11.651785246943936</v>
      </c>
      <c r="W29" s="72">
        <f>IF(RES_hh_fech!W29=0,0,RES_hh_fech!W29/RES_summary!W$19)</f>
        <v>11.923610536335939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14.407982825272466</v>
      </c>
      <c r="C30" s="72">
        <f>IF(RES_hh_fech!C30=0,0,RES_hh_fech!C30/RES_summary!C$19)</f>
        <v>14.833658305996652</v>
      </c>
      <c r="D30" s="72">
        <f>IF(RES_hh_fech!D30=0,0,RES_hh_fech!D30/RES_summary!D$19)</f>
        <v>18.622976981666156</v>
      </c>
      <c r="E30" s="72">
        <f>IF(RES_hh_fech!E30=0,0,RES_hh_fech!E30/RES_summary!E$19)</f>
        <v>21.852673099241475</v>
      </c>
      <c r="F30" s="72">
        <f>IF(RES_hh_fech!F30=0,0,RES_hh_fech!F30/RES_summary!F$19)</f>
        <v>13.879131452030476</v>
      </c>
      <c r="G30" s="72">
        <f>IF(RES_hh_fech!G30=0,0,RES_hh_fech!G30/RES_summary!G$19)</f>
        <v>26.755389181347546</v>
      </c>
      <c r="H30" s="72">
        <f>IF(RES_hh_fech!H30=0,0,RES_hh_fech!H30/RES_summary!H$19)</f>
        <v>18.741577907255465</v>
      </c>
      <c r="I30" s="72">
        <f>IF(RES_hh_fech!I30=0,0,RES_hh_fech!I30/RES_summary!I$19)</f>
        <v>21.264410174745048</v>
      </c>
      <c r="J30" s="72">
        <f>IF(RES_hh_fech!J30=0,0,RES_hh_fech!J30/RES_summary!J$19)</f>
        <v>11.219087645370868</v>
      </c>
      <c r="K30" s="72">
        <f>IF(RES_hh_fech!K30=0,0,RES_hh_fech!K30/RES_summary!K$19)</f>
        <v>14.838393733193099</v>
      </c>
      <c r="L30" s="72">
        <f>IF(RES_hh_fech!L30=0,0,RES_hh_fech!L30/RES_summary!L$19)</f>
        <v>11.736317665378792</v>
      </c>
      <c r="M30" s="72">
        <f>IF(RES_hh_fech!M30=0,0,RES_hh_fech!M30/RES_summary!M$19)</f>
        <v>12.071231505489479</v>
      </c>
      <c r="N30" s="72">
        <f>IF(RES_hh_fech!N30=0,0,RES_hh_fech!N30/RES_summary!N$19)</f>
        <v>11.254111830930555</v>
      </c>
      <c r="O30" s="72">
        <f>IF(RES_hh_fech!O30=0,0,RES_hh_fech!O30/RES_summary!O$19)</f>
        <v>11.064801385906332</v>
      </c>
      <c r="P30" s="72">
        <f>IF(RES_hh_fech!P30=0,0,RES_hh_fech!P30/RES_summary!P$19)</f>
        <v>10.326230419094008</v>
      </c>
      <c r="Q30" s="72">
        <f>IF(RES_hh_fech!Q30=0,0,RES_hh_fech!Q30/RES_summary!Q$19)</f>
        <v>11.834348264490496</v>
      </c>
      <c r="R30" s="72">
        <f>IF(RES_hh_fech!R30=0,0,RES_hh_fech!R30/RES_summary!R$19)</f>
        <v>11.757993396760778</v>
      </c>
      <c r="S30" s="72">
        <f>IF(RES_hh_fech!S30=0,0,RES_hh_fech!S30/RES_summary!S$19)</f>
        <v>13.074994481727916</v>
      </c>
      <c r="T30" s="72">
        <f>IF(RES_hh_fech!T30=0,0,RES_hh_fech!T30/RES_summary!T$19)</f>
        <v>13.031587217702317</v>
      </c>
      <c r="U30" s="72">
        <f>IF(RES_hh_fech!U30=0,0,RES_hh_fech!U30/RES_summary!U$19)</f>
        <v>12.741233364608265</v>
      </c>
      <c r="V30" s="72">
        <f>IF(RES_hh_fech!V30=0,0,RES_hh_fech!V30/RES_summary!V$19)</f>
        <v>11.599992435143136</v>
      </c>
      <c r="W30" s="72">
        <f>IF(RES_hh_fech!W30=0,0,RES_hh_fech!W30/RES_summary!W$19)</f>
        <v>12.42087753789772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15.739543350274939</v>
      </c>
      <c r="C31" s="72">
        <f>IF(RES_hh_fech!C31=0,0,RES_hh_fech!C31/RES_summary!C$19)</f>
        <v>14.593064641508006</v>
      </c>
      <c r="D31" s="72">
        <f>IF(RES_hh_fech!D31=0,0,RES_hh_fech!D31/RES_summary!D$19)</f>
        <v>16.79306554774417</v>
      </c>
      <c r="E31" s="72">
        <f>IF(RES_hh_fech!E31=0,0,RES_hh_fech!E31/RES_summary!E$19)</f>
        <v>18.89999588072472</v>
      </c>
      <c r="F31" s="72">
        <f>IF(RES_hh_fech!F31=0,0,RES_hh_fech!F31/RES_summary!F$19)</f>
        <v>14.607813234666329</v>
      </c>
      <c r="G31" s="72">
        <f>IF(RES_hh_fech!G31=0,0,RES_hh_fech!G31/RES_summary!G$19)</f>
        <v>28.08415082166723</v>
      </c>
      <c r="H31" s="72">
        <f>IF(RES_hh_fech!H31=0,0,RES_hh_fech!H31/RES_summary!H$19)</f>
        <v>17.992256739472896</v>
      </c>
      <c r="I31" s="72">
        <f>IF(RES_hh_fech!I31=0,0,RES_hh_fech!I31/RES_summary!I$19)</f>
        <v>18.631205687901609</v>
      </c>
      <c r="J31" s="72">
        <f>IF(RES_hh_fech!J31=0,0,RES_hh_fech!J31/RES_summary!J$19)</f>
        <v>13.733256306954862</v>
      </c>
      <c r="K31" s="72">
        <f>IF(RES_hh_fech!K31=0,0,RES_hh_fech!K31/RES_summary!K$19)</f>
        <v>14.095597382779001</v>
      </c>
      <c r="L31" s="72">
        <f>IF(RES_hh_fech!L31=0,0,RES_hh_fech!L31/RES_summary!L$19)</f>
        <v>12.996920404347989</v>
      </c>
      <c r="M31" s="72">
        <f>IF(RES_hh_fech!M31=0,0,RES_hh_fech!M31/RES_summary!M$19)</f>
        <v>11.772399917174553</v>
      </c>
      <c r="N31" s="72">
        <f>IF(RES_hh_fech!N31=0,0,RES_hh_fech!N31/RES_summary!N$19)</f>
        <v>11.20431786236265</v>
      </c>
      <c r="O31" s="72">
        <f>IF(RES_hh_fech!O31=0,0,RES_hh_fech!O31/RES_summary!O$19)</f>
        <v>11.037071795832873</v>
      </c>
      <c r="P31" s="72">
        <f>IF(RES_hh_fech!P31=0,0,RES_hh_fech!P31/RES_summary!P$19)</f>
        <v>11.561264357759947</v>
      </c>
      <c r="Q31" s="72">
        <f>IF(RES_hh_fech!Q31=0,0,RES_hh_fech!Q31/RES_summary!Q$19)</f>
        <v>11.659196863664917</v>
      </c>
      <c r="R31" s="72">
        <f>IF(RES_hh_fech!R31=0,0,RES_hh_fech!R31/RES_summary!R$19)</f>
        <v>12.136158654743983</v>
      </c>
      <c r="S31" s="72">
        <f>IF(RES_hh_fech!S31=0,0,RES_hh_fech!S31/RES_summary!S$19)</f>
        <v>13.016732408435864</v>
      </c>
      <c r="T31" s="72">
        <f>IF(RES_hh_fech!T31=0,0,RES_hh_fech!T31/RES_summary!T$19)</f>
        <v>12.983085501717321</v>
      </c>
      <c r="U31" s="72">
        <f>IF(RES_hh_fech!U31=0,0,RES_hh_fech!U31/RES_summary!U$19)</f>
        <v>12.905273729320049</v>
      </c>
      <c r="V31" s="72">
        <f>IF(RES_hh_fech!V31=0,0,RES_hh_fech!V31/RES_summary!V$19)</f>
        <v>12.316146162977072</v>
      </c>
      <c r="W31" s="72">
        <f>IF(RES_hh_fech!W31=0,0,RES_hh_fech!W31/RES_summary!W$19)</f>
        <v>12.524939842951214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10.215892213311767</v>
      </c>
      <c r="C32" s="77">
        <f>IF(RES_hh_fech!C32=0,0,RES_hh_fech!C32/RES_summary!C$19)</f>
        <v>13.135084478687613</v>
      </c>
      <c r="D32" s="77">
        <f>IF(RES_hh_fech!D32=0,0,RES_hh_fech!D32/RES_summary!D$19)</f>
        <v>10.931357697196288</v>
      </c>
      <c r="E32" s="77">
        <f>IF(RES_hh_fech!E32=0,0,RES_hh_fech!E32/RES_summary!E$19)</f>
        <v>19.646577735237454</v>
      </c>
      <c r="F32" s="77">
        <f>IF(RES_hh_fech!F32=0,0,RES_hh_fech!F32/RES_summary!F$19)</f>
        <v>9.7371894173966513</v>
      </c>
      <c r="G32" s="77">
        <f>IF(RES_hh_fech!G32=0,0,RES_hh_fech!G32/RES_summary!G$19)</f>
        <v>10.858655436207343</v>
      </c>
      <c r="H32" s="77">
        <f>IF(RES_hh_fech!H32=0,0,RES_hh_fech!H32/RES_summary!H$19)</f>
        <v>20.954119458555663</v>
      </c>
      <c r="I32" s="77">
        <f>IF(RES_hh_fech!I32=0,0,RES_hh_fech!I32/RES_summary!I$19)</f>
        <v>13.838233356379847</v>
      </c>
      <c r="J32" s="77">
        <f>IF(RES_hh_fech!J32=0,0,RES_hh_fech!J32/RES_summary!J$19)</f>
        <v>8.3827718677689855</v>
      </c>
      <c r="K32" s="77">
        <f>IF(RES_hh_fech!K32=0,0,RES_hh_fech!K32/RES_summary!K$19)</f>
        <v>8.5986401979177121</v>
      </c>
      <c r="L32" s="77">
        <f>IF(RES_hh_fech!L32=0,0,RES_hh_fech!L32/RES_summary!L$19)</f>
        <v>8.6424619487866039</v>
      </c>
      <c r="M32" s="77">
        <f>IF(RES_hh_fech!M32=0,0,RES_hh_fech!M32/RES_summary!M$19)</f>
        <v>9.3843819251757221</v>
      </c>
      <c r="N32" s="77">
        <f>IF(RES_hh_fech!N32=0,0,RES_hh_fech!N32/RES_summary!N$19)</f>
        <v>13.268416508494258</v>
      </c>
      <c r="O32" s="77">
        <f>IF(RES_hh_fech!O32=0,0,RES_hh_fech!O32/RES_summary!O$19)</f>
        <v>0.87558810539892573</v>
      </c>
      <c r="P32" s="77">
        <f>IF(RES_hh_fech!P32=0,0,RES_hh_fech!P32/RES_summary!P$19)</f>
        <v>5.9977900203137402</v>
      </c>
      <c r="Q32" s="77">
        <f>IF(RES_hh_fech!Q32=0,0,RES_hh_fech!Q32/RES_summary!Q$19)</f>
        <v>11.478010009692133</v>
      </c>
      <c r="R32" s="77">
        <f>IF(RES_hh_fech!R32=0,0,RES_hh_fech!R32/RES_summary!R$19)</f>
        <v>9.3695427376960172</v>
      </c>
      <c r="S32" s="77">
        <f>IF(RES_hh_fech!S32=0,0,RES_hh_fech!S32/RES_summary!S$19)</f>
        <v>9.3335118647458959</v>
      </c>
      <c r="T32" s="77">
        <f>IF(RES_hh_fech!T32=0,0,RES_hh_fech!T32/RES_summary!T$19)</f>
        <v>8.9673552228445583</v>
      </c>
      <c r="U32" s="77">
        <f>IF(RES_hh_fech!U32=0,0,RES_hh_fech!U32/RES_summary!U$19)</f>
        <v>8.7975235287422855</v>
      </c>
      <c r="V32" s="77">
        <f>IF(RES_hh_fech!V32=0,0,RES_hh_fech!V32/RES_summary!V$19)</f>
        <v>8.5799479560322585</v>
      </c>
      <c r="W32" s="77">
        <f>IF(RES_hh_fech!W32=0,0,RES_hh_fech!W32/RES_summary!W$19)</f>
        <v>8.4776932448911175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164.60320990792169</v>
      </c>
      <c r="C3" s="65">
        <f>IF(RES_hh_tesh!C3=0,0,RES_hh_tesh!C3/RES_summary!C$19)</f>
        <v>146.49710540877663</v>
      </c>
      <c r="D3" s="65">
        <f>IF(RES_hh_tesh!D3=0,0,RES_hh_tesh!D3/RES_summary!D$19)</f>
        <v>144.9824316505364</v>
      </c>
      <c r="E3" s="65">
        <f>IF(RES_hh_tesh!E3=0,0,RES_hh_tesh!E3/RES_summary!E$19)</f>
        <v>154.79072644794957</v>
      </c>
      <c r="F3" s="65">
        <f>IF(RES_hh_tesh!F3=0,0,RES_hh_tesh!F3/RES_summary!F$19)</f>
        <v>154.38961848352855</v>
      </c>
      <c r="G3" s="65">
        <f>IF(RES_hh_tesh!G3=0,0,RES_hh_tesh!G3/RES_summary!G$19)</f>
        <v>152.47233613045611</v>
      </c>
      <c r="H3" s="65">
        <f>IF(RES_hh_tesh!H3=0,0,RES_hh_tesh!H3/RES_summary!H$19)</f>
        <v>147.42678578907822</v>
      </c>
      <c r="I3" s="65">
        <f>IF(RES_hh_tesh!I3=0,0,RES_hh_tesh!I3/RES_summary!I$19)</f>
        <v>141.57683030456207</v>
      </c>
      <c r="J3" s="65">
        <f>IF(RES_hh_tesh!J3=0,0,RES_hh_tesh!J3/RES_summary!J$19)</f>
        <v>150.46854768471894</v>
      </c>
      <c r="K3" s="65">
        <f>IF(RES_hh_tesh!K3=0,0,RES_hh_tesh!K3/RES_summary!K$19)</f>
        <v>147.96197363282755</v>
      </c>
      <c r="L3" s="65">
        <f>IF(RES_hh_tesh!L3=0,0,RES_hh_tesh!L3/RES_summary!L$19)</f>
        <v>149.51364884508715</v>
      </c>
      <c r="M3" s="65">
        <f>IF(RES_hh_tesh!M3=0,0,RES_hh_tesh!M3/RES_summary!M$19)</f>
        <v>143.85350642428918</v>
      </c>
      <c r="N3" s="65">
        <f>IF(RES_hh_tesh!N3=0,0,RES_hh_tesh!N3/RES_summary!N$19)</f>
        <v>148.42516684824611</v>
      </c>
      <c r="O3" s="65">
        <f>IF(RES_hh_tesh!O3=0,0,RES_hh_tesh!O3/RES_summary!O$19)</f>
        <v>139.61362341011792</v>
      </c>
      <c r="P3" s="65">
        <f>IF(RES_hh_tesh!P3=0,0,RES_hh_tesh!P3/RES_summary!P$19)</f>
        <v>130.41808873947315</v>
      </c>
      <c r="Q3" s="65">
        <f>IF(RES_hh_tesh!Q3=0,0,RES_hh_tesh!Q3/RES_summary!Q$19)</f>
        <v>129.20657297808373</v>
      </c>
      <c r="R3" s="65">
        <f>IF(RES_hh_tesh!R3=0,0,RES_hh_tesh!R3/RES_summary!R$19)</f>
        <v>128.57701906955725</v>
      </c>
      <c r="S3" s="65">
        <f>IF(RES_hh_tesh!S3=0,0,RES_hh_tesh!S3/RES_summary!S$19)</f>
        <v>133.7556790783749</v>
      </c>
      <c r="T3" s="65">
        <f>IF(RES_hh_tesh!T3=0,0,RES_hh_tesh!T3/RES_summary!T$19)</f>
        <v>133.20498509299816</v>
      </c>
      <c r="U3" s="65">
        <f>IF(RES_hh_tesh!U3=0,0,RES_hh_tesh!U3/RES_summary!U$19)</f>
        <v>131.74606494587579</v>
      </c>
      <c r="V3" s="65">
        <f>IF(RES_hh_tesh!V3=0,0,RES_hh_tesh!V3/RES_summary!V$19)</f>
        <v>133.71538849232365</v>
      </c>
      <c r="W3" s="65">
        <f>IF(RES_hh_tesh!W3=0,0,RES_hh_tesh!W3/RES_summary!W$19)</f>
        <v>144.57879143599445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145.67704813802521</v>
      </c>
      <c r="C4" s="69">
        <f>IF(RES_hh_tesh!C4=0,0,RES_hh_tesh!C4/RES_summary!C$19)</f>
        <v>119.86093973815544</v>
      </c>
      <c r="D4" s="69">
        <f>IF(RES_hh_tesh!D4=0,0,RES_hh_tesh!D4/RES_summary!D$19)</f>
        <v>115.68912929310116</v>
      </c>
      <c r="E4" s="69">
        <f>IF(RES_hh_tesh!E4=0,0,RES_hh_tesh!E4/RES_summary!E$19)</f>
        <v>121.55932703413005</v>
      </c>
      <c r="F4" s="69">
        <f>IF(RES_hh_tesh!F4=0,0,RES_hh_tesh!F4/RES_summary!F$19)</f>
        <v>130.93941258764781</v>
      </c>
      <c r="G4" s="69">
        <f>IF(RES_hh_tesh!G4=0,0,RES_hh_tesh!G4/RES_summary!G$19)</f>
        <v>114.97930649862484</v>
      </c>
      <c r="H4" s="69">
        <f>IF(RES_hh_tesh!H4=0,0,RES_hh_tesh!H4/RES_summary!H$19)</f>
        <v>115.67557330038169</v>
      </c>
      <c r="I4" s="69">
        <f>IF(RES_hh_tesh!I4=0,0,RES_hh_tesh!I4/RES_summary!I$19)</f>
        <v>104.42897207628684</v>
      </c>
      <c r="J4" s="69">
        <f>IF(RES_hh_tesh!J4=0,0,RES_hh_tesh!J4/RES_summary!J$19)</f>
        <v>123.62241365953207</v>
      </c>
      <c r="K4" s="69">
        <f>IF(RES_hh_tesh!K4=0,0,RES_hh_tesh!K4/RES_summary!K$19)</f>
        <v>117.95439318115899</v>
      </c>
      <c r="L4" s="69">
        <f>IF(RES_hh_tesh!L4=0,0,RES_hh_tesh!L4/RES_summary!L$19)</f>
        <v>121.51386744378419</v>
      </c>
      <c r="M4" s="69">
        <f>IF(RES_hh_tesh!M4=0,0,RES_hh_tesh!M4/RES_summary!M$19)</f>
        <v>116.22458777232039</v>
      </c>
      <c r="N4" s="69">
        <f>IF(RES_hh_tesh!N4=0,0,RES_hh_tesh!N4/RES_summary!N$19)</f>
        <v>119.41053864742899</v>
      </c>
      <c r="O4" s="69">
        <f>IF(RES_hh_tesh!O4=0,0,RES_hh_tesh!O4/RES_summary!O$19)</f>
        <v>111.91261153050699</v>
      </c>
      <c r="P4" s="69">
        <f>IF(RES_hh_tesh!P4=0,0,RES_hh_tesh!P4/RES_summary!P$19)</f>
        <v>103.01552164316696</v>
      </c>
      <c r="Q4" s="69">
        <f>IF(RES_hh_tesh!Q4=0,0,RES_hh_tesh!Q4/RES_summary!Q$19)</f>
        <v>99.902572459947038</v>
      </c>
      <c r="R4" s="69">
        <f>IF(RES_hh_tesh!R4=0,0,RES_hh_tesh!R4/RES_summary!R$19)</f>
        <v>99.534082152142872</v>
      </c>
      <c r="S4" s="69">
        <f>IF(RES_hh_tesh!S4=0,0,RES_hh_tesh!S4/RES_summary!S$19)</f>
        <v>102.55570034306365</v>
      </c>
      <c r="T4" s="69">
        <f>IF(RES_hh_tesh!T4=0,0,RES_hh_tesh!T4/RES_summary!T$19)</f>
        <v>102.58854764632522</v>
      </c>
      <c r="U4" s="69">
        <f>IF(RES_hh_tesh!U4=0,0,RES_hh_tesh!U4/RES_summary!U$19)</f>
        <v>101.46628117397753</v>
      </c>
      <c r="V4" s="69">
        <f>IF(RES_hh_tesh!V4=0,0,RES_hh_tesh!V4/RES_summary!V$19)</f>
        <v>104.03713190387536</v>
      </c>
      <c r="W4" s="69">
        <f>IF(RES_hh_tesh!W4=0,0,RES_hh_tesh!W4/RES_summary!W$19)</f>
        <v>112.91891762313269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199.10884227440383</v>
      </c>
      <c r="C5" s="72">
        <f>IF(RES_hh_tesh!C5=0,0,RES_hh_tesh!C5/RES_summary!C$19)</f>
        <v>45.036293877597885</v>
      </c>
      <c r="D5" s="72">
        <f>IF(RES_hh_tesh!D5=0,0,RES_hh_tesh!D5/RES_summary!D$19)</f>
        <v>131.02127251474343</v>
      </c>
      <c r="E5" s="72">
        <f>IF(RES_hh_tesh!E5=0,0,RES_hh_tesh!E5/RES_summary!E$19)</f>
        <v>92.97862277370055</v>
      </c>
      <c r="F5" s="72">
        <f>IF(RES_hh_tesh!F5=0,0,RES_hh_tesh!F5/RES_summary!F$19)</f>
        <v>196.84733923342856</v>
      </c>
      <c r="G5" s="72">
        <f>IF(RES_hh_tesh!G5=0,0,RES_hh_tesh!G5/RES_summary!G$19)</f>
        <v>90.602159048401703</v>
      </c>
      <c r="H5" s="72">
        <f>IF(RES_hh_tesh!H5=0,0,RES_hh_tesh!H5/RES_summary!H$19)</f>
        <v>67.375250858565863</v>
      </c>
      <c r="I5" s="72">
        <f>IF(RES_hh_tesh!I5=0,0,RES_hh_tesh!I5/RES_summary!I$19)</f>
        <v>63.942133858389667</v>
      </c>
      <c r="J5" s="72">
        <f>IF(RES_hh_tesh!J5=0,0,RES_hh_tesh!J5/RES_summary!J$19)</f>
        <v>223.4248695560654</v>
      </c>
      <c r="K5" s="72">
        <f>IF(RES_hh_tesh!K5=0,0,RES_hh_tesh!K5/RES_summary!K$19)</f>
        <v>82.557525443674606</v>
      </c>
      <c r="L5" s="72">
        <f>IF(RES_hh_tesh!L5=0,0,RES_hh_tesh!L5/RES_summary!L$19)</f>
        <v>65.422359479923045</v>
      </c>
      <c r="M5" s="72">
        <f>IF(RES_hh_tesh!M5=0,0,RES_hh_tesh!M5/RES_summary!M$19)</f>
        <v>116.85579018322073</v>
      </c>
      <c r="N5" s="72">
        <f>IF(RES_hh_tesh!N5=0,0,RES_hh_tesh!N5/RES_summary!N$19)</f>
        <v>113.95155888282008</v>
      </c>
      <c r="O5" s="72">
        <f>IF(RES_hh_tesh!O5=0,0,RES_hh_tesh!O5/RES_summary!O$19)</f>
        <v>69.73474286327712</v>
      </c>
      <c r="P5" s="72">
        <f>IF(RES_hh_tesh!P5=0,0,RES_hh_tesh!P5/RES_summary!P$19)</f>
        <v>125.97153443219217</v>
      </c>
      <c r="Q5" s="72">
        <f>IF(RES_hh_tesh!Q5=0,0,RES_hh_tesh!Q5/RES_summary!Q$19)</f>
        <v>127.43712710118805</v>
      </c>
      <c r="R5" s="72">
        <f>IF(RES_hh_tesh!R5=0,0,RES_hh_tesh!R5/RES_summary!R$19)</f>
        <v>101.45627087855246</v>
      </c>
      <c r="S5" s="72">
        <f>IF(RES_hh_tesh!S5=0,0,RES_hh_tesh!S5/RES_summary!S$19)</f>
        <v>77.85453182492509</v>
      </c>
      <c r="T5" s="72">
        <f>IF(RES_hh_tesh!T5=0,0,RES_hh_tesh!T5/RES_summary!T$19)</f>
        <v>88.122428836220422</v>
      </c>
      <c r="U5" s="72">
        <f>IF(RES_hh_tesh!U5=0,0,RES_hh_tesh!U5/RES_summary!U$19)</f>
        <v>104.42596221628284</v>
      </c>
      <c r="V5" s="72">
        <f>IF(RES_hh_tesh!V5=0,0,RES_hh_tesh!V5/RES_summary!V$19)</f>
        <v>107.28419708981384</v>
      </c>
      <c r="W5" s="72">
        <f>IF(RES_hh_tesh!W5=0,0,RES_hh_tesh!W5/RES_summary!W$19)</f>
        <v>109.71223662550915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143.97610007617476</v>
      </c>
      <c r="C6" s="72">
        <f>IF(RES_hh_tesh!C6=0,0,RES_hh_tesh!C6/RES_summary!C$19)</f>
        <v>119.82406805092558</v>
      </c>
      <c r="D6" s="72">
        <f>IF(RES_hh_tesh!D6=0,0,RES_hh_tesh!D6/RES_summary!D$19)</f>
        <v>114.75407144462226</v>
      </c>
      <c r="E6" s="72">
        <f>IF(RES_hh_tesh!E6=0,0,RES_hh_tesh!E6/RES_summary!E$19)</f>
        <v>122.57696393178659</v>
      </c>
      <c r="F6" s="72">
        <f>IF(RES_hh_tesh!F6=0,0,RES_hh_tesh!F6/RES_summary!F$19)</f>
        <v>130.92580632186392</v>
      </c>
      <c r="G6" s="72">
        <f>IF(RES_hh_tesh!G6=0,0,RES_hh_tesh!G6/RES_summary!G$19)</f>
        <v>115.29135244549592</v>
      </c>
      <c r="H6" s="72">
        <f>IF(RES_hh_tesh!H6=0,0,RES_hh_tesh!H6/RES_summary!H$19)</f>
        <v>114.40053888925975</v>
      </c>
      <c r="I6" s="72">
        <f>IF(RES_hh_tesh!I6=0,0,RES_hh_tesh!I6/RES_summary!I$19)</f>
        <v>104.50922084280296</v>
      </c>
      <c r="J6" s="72">
        <f>IF(RES_hh_tesh!J6=0,0,RES_hh_tesh!J6/RES_summary!J$19)</f>
        <v>122.32893267549903</v>
      </c>
      <c r="K6" s="72">
        <f>IF(RES_hh_tesh!K6=0,0,RES_hh_tesh!K6/RES_summary!K$19)</f>
        <v>118.66534818831059</v>
      </c>
      <c r="L6" s="72">
        <f>IF(RES_hh_tesh!L6=0,0,RES_hh_tesh!L6/RES_summary!L$19)</f>
        <v>120.50405305128616</v>
      </c>
      <c r="M6" s="72">
        <f>IF(RES_hh_tesh!M6=0,0,RES_hh_tesh!M6/RES_summary!M$19)</f>
        <v>115.07984969545937</v>
      </c>
      <c r="N6" s="72">
        <f>IF(RES_hh_tesh!N6=0,0,RES_hh_tesh!N6/RES_summary!N$19)</f>
        <v>119.0587533361025</v>
      </c>
      <c r="O6" s="72">
        <f>IF(RES_hh_tesh!O6=0,0,RES_hh_tesh!O6/RES_summary!O$19)</f>
        <v>111.21822992000691</v>
      </c>
      <c r="P6" s="72">
        <f>IF(RES_hh_tesh!P6=0,0,RES_hh_tesh!P6/RES_summary!P$19)</f>
        <v>102.62258160374584</v>
      </c>
      <c r="Q6" s="72">
        <f>IF(RES_hh_tesh!Q6=0,0,RES_hh_tesh!Q6/RES_summary!Q$19)</f>
        <v>103.25858003702271</v>
      </c>
      <c r="R6" s="72">
        <f>IF(RES_hh_tesh!R6=0,0,RES_hh_tesh!R6/RES_summary!R$19)</f>
        <v>108.86543754101993</v>
      </c>
      <c r="S6" s="72">
        <f>IF(RES_hh_tesh!S6=0,0,RES_hh_tesh!S6/RES_summary!S$19)</f>
        <v>89.94974705157496</v>
      </c>
      <c r="T6" s="72">
        <f>IF(RES_hh_tesh!T6=0,0,RES_hh_tesh!T6/RES_summary!T$19)</f>
        <v>98.531465942039844</v>
      </c>
      <c r="U6" s="72">
        <f>IF(RES_hh_tesh!U6=0,0,RES_hh_tesh!U6/RES_summary!U$19)</f>
        <v>107.92710467804442</v>
      </c>
      <c r="V6" s="72">
        <f>IF(RES_hh_tesh!V6=0,0,RES_hh_tesh!V6/RES_summary!V$19)</f>
        <v>100.56325793942878</v>
      </c>
      <c r="W6" s="72">
        <f>IF(RES_hh_tesh!W6=0,0,RES_hh_tesh!W6/RES_summary!W$19)</f>
        <v>109.90629693170109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152.79695434540878</v>
      </c>
      <c r="C7" s="72">
        <f>IF(RES_hh_tesh!C7=0,0,RES_hh_tesh!C7/RES_summary!C$19)</f>
        <v>130.55596031747999</v>
      </c>
      <c r="D7" s="72">
        <f>IF(RES_hh_tesh!D7=0,0,RES_hh_tesh!D7/RES_summary!D$19)</f>
        <v>62.87723248250974</v>
      </c>
      <c r="E7" s="72">
        <f>IF(RES_hh_tesh!E7=0,0,RES_hh_tesh!E7/RES_summary!E$19)</f>
        <v>79.106716794626138</v>
      </c>
      <c r="F7" s="72">
        <f>IF(RES_hh_tesh!F7=0,0,RES_hh_tesh!F7/RES_summary!F$19)</f>
        <v>184.34969946658529</v>
      </c>
      <c r="G7" s="72">
        <f>IF(RES_hh_tesh!G7=0,0,RES_hh_tesh!G7/RES_summary!G$19)</f>
        <v>111.59030525001626</v>
      </c>
      <c r="H7" s="72">
        <f>IF(RES_hh_tesh!H7=0,0,RES_hh_tesh!H7/RES_summary!H$19)</f>
        <v>107.88626821431086</v>
      </c>
      <c r="I7" s="72">
        <f>IF(RES_hh_tesh!I7=0,0,RES_hh_tesh!I7/RES_summary!I$19)</f>
        <v>137.96451330265489</v>
      </c>
      <c r="J7" s="72">
        <f>IF(RES_hh_tesh!J7=0,0,RES_hh_tesh!J7/RES_summary!J$19)</f>
        <v>127.44818343089878</v>
      </c>
      <c r="K7" s="72">
        <f>IF(RES_hh_tesh!K7=0,0,RES_hh_tesh!K7/RES_summary!K$19)</f>
        <v>49.71563560642614</v>
      </c>
      <c r="L7" s="72">
        <f>IF(RES_hh_tesh!L7=0,0,RES_hh_tesh!L7/RES_summary!L$19)</f>
        <v>63.892545832878703</v>
      </c>
      <c r="M7" s="72">
        <f>IF(RES_hh_tesh!M7=0,0,RES_hh_tesh!M7/RES_summary!M$19)</f>
        <v>133.07765415630948</v>
      </c>
      <c r="N7" s="72">
        <f>IF(RES_hh_tesh!N7=0,0,RES_hh_tesh!N7/RES_summary!N$19)</f>
        <v>126.88483727316959</v>
      </c>
      <c r="O7" s="72">
        <f>IF(RES_hh_tesh!O7=0,0,RES_hh_tesh!O7/RES_summary!O$19)</f>
        <v>85.225883405218269</v>
      </c>
      <c r="P7" s="72">
        <f>IF(RES_hh_tesh!P7=0,0,RES_hh_tesh!P7/RES_summary!P$19)</f>
        <v>108.67189018355963</v>
      </c>
      <c r="Q7" s="72">
        <f>IF(RES_hh_tesh!Q7=0,0,RES_hh_tesh!Q7/RES_summary!Q$19)</f>
        <v>119.10326681732688</v>
      </c>
      <c r="R7" s="72">
        <f>IF(RES_hh_tesh!R7=0,0,RES_hh_tesh!R7/RES_summary!R$19)</f>
        <v>80.873200180845785</v>
      </c>
      <c r="S7" s="72">
        <f>IF(RES_hh_tesh!S7=0,0,RES_hh_tesh!S7/RES_summary!S$19)</f>
        <v>92.355067171148306</v>
      </c>
      <c r="T7" s="72">
        <f>IF(RES_hh_tesh!T7=0,0,RES_hh_tesh!T7/RES_summary!T$19)</f>
        <v>98.950804908828019</v>
      </c>
      <c r="U7" s="72">
        <f>IF(RES_hh_tesh!U7=0,0,RES_hh_tesh!U7/RES_summary!U$19)</f>
        <v>118.53684901483201</v>
      </c>
      <c r="V7" s="72">
        <f>IF(RES_hh_tesh!V7=0,0,RES_hh_tesh!V7/RES_summary!V$19)</f>
        <v>99.897172617533755</v>
      </c>
      <c r="W7" s="72">
        <f>IF(RES_hh_tesh!W7=0,0,RES_hh_tesh!W7/RES_summary!W$19)</f>
        <v>111.34306720866304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143.31625469016836</v>
      </c>
      <c r="C8" s="72">
        <f>IF(RES_hh_tesh!C8=0,0,RES_hh_tesh!C8/RES_summary!C$19)</f>
        <v>114.09658180533806</v>
      </c>
      <c r="D8" s="72">
        <f>IF(RES_hh_tesh!D8=0,0,RES_hh_tesh!D8/RES_summary!D$19)</f>
        <v>120.98774488846927</v>
      </c>
      <c r="E8" s="72">
        <f>IF(RES_hh_tesh!E8=0,0,RES_hh_tesh!E8/RES_summary!E$19)</f>
        <v>125.66077924005442</v>
      </c>
      <c r="F8" s="72">
        <f>IF(RES_hh_tesh!F8=0,0,RES_hh_tesh!F8/RES_summary!F$19)</f>
        <v>131.75223142178626</v>
      </c>
      <c r="G8" s="72">
        <f>IF(RES_hh_tesh!G8=0,0,RES_hh_tesh!G8/RES_summary!G$19)</f>
        <v>108.91401198385103</v>
      </c>
      <c r="H8" s="72">
        <f>IF(RES_hh_tesh!H8=0,0,RES_hh_tesh!H8/RES_summary!H$19)</f>
        <v>124.77908894256164</v>
      </c>
      <c r="I8" s="72">
        <f>IF(RES_hh_tesh!I8=0,0,RES_hh_tesh!I8/RES_summary!I$19)</f>
        <v>100.65004671889344</v>
      </c>
      <c r="J8" s="72">
        <f>IF(RES_hh_tesh!J8=0,0,RES_hh_tesh!J8/RES_summary!J$19)</f>
        <v>119.9780433397857</v>
      </c>
      <c r="K8" s="72">
        <f>IF(RES_hh_tesh!K8=0,0,RES_hh_tesh!K8/RES_summary!K$19)</f>
        <v>114.99902333690987</v>
      </c>
      <c r="L8" s="72">
        <f>IF(RES_hh_tesh!L8=0,0,RES_hh_tesh!L8/RES_summary!L$19)</f>
        <v>117.22973017545438</v>
      </c>
      <c r="M8" s="72">
        <f>IF(RES_hh_tesh!M8=0,0,RES_hh_tesh!M8/RES_summary!M$19)</f>
        <v>116.44552418393197</v>
      </c>
      <c r="N8" s="72">
        <f>IF(RES_hh_tesh!N8=0,0,RES_hh_tesh!N8/RES_summary!N$19)</f>
        <v>122.98517258506683</v>
      </c>
      <c r="O8" s="72">
        <f>IF(RES_hh_tesh!O8=0,0,RES_hh_tesh!O8/RES_summary!O$19)</f>
        <v>114.58313138592415</v>
      </c>
      <c r="P8" s="72">
        <f>IF(RES_hh_tesh!P8=0,0,RES_hh_tesh!P8/RES_summary!P$19)</f>
        <v>99.381397101524442</v>
      </c>
      <c r="Q8" s="72">
        <f>IF(RES_hh_tesh!Q8=0,0,RES_hh_tesh!Q8/RES_summary!Q$19)</f>
        <v>99.125839834689629</v>
      </c>
      <c r="R8" s="72">
        <f>IF(RES_hh_tesh!R8=0,0,RES_hh_tesh!R8/RES_summary!R$19)</f>
        <v>98.814178629541203</v>
      </c>
      <c r="S8" s="72">
        <f>IF(RES_hh_tesh!S8=0,0,RES_hh_tesh!S8/RES_summary!S$19)</f>
        <v>102.83764654583752</v>
      </c>
      <c r="T8" s="72">
        <f>IF(RES_hh_tesh!T8=0,0,RES_hh_tesh!T8/RES_summary!T$19)</f>
        <v>102.85607867233807</v>
      </c>
      <c r="U8" s="72">
        <f>IF(RES_hh_tesh!U8=0,0,RES_hh_tesh!U8/RES_summary!U$19)</f>
        <v>98.911640369530986</v>
      </c>
      <c r="V8" s="72">
        <f>IF(RES_hh_tesh!V8=0,0,RES_hh_tesh!V8/RES_summary!V$19)</f>
        <v>103.15382586547793</v>
      </c>
      <c r="W8" s="72">
        <f>IF(RES_hh_tesh!W8=0,0,RES_hh_tesh!W8/RES_summary!W$19)</f>
        <v>115.22734843701703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154.76337981822434</v>
      </c>
      <c r="C9" s="72">
        <f>IF(RES_hh_tesh!C9=0,0,RES_hh_tesh!C9/RES_summary!C$19)</f>
        <v>111.22446298137071</v>
      </c>
      <c r="D9" s="72">
        <f>IF(RES_hh_tesh!D9=0,0,RES_hh_tesh!D9/RES_summary!D$19)</f>
        <v>106.25950650995956</v>
      </c>
      <c r="E9" s="72">
        <f>IF(RES_hh_tesh!E9=0,0,RES_hh_tesh!E9/RES_summary!E$19)</f>
        <v>119.7438766724179</v>
      </c>
      <c r="F9" s="72">
        <f>IF(RES_hh_tesh!F9=0,0,RES_hh_tesh!F9/RES_summary!F$19)</f>
        <v>133.42021325120362</v>
      </c>
      <c r="G9" s="72">
        <f>IF(RES_hh_tesh!G9=0,0,RES_hh_tesh!G9/RES_summary!G$19)</f>
        <v>120.72276817741952</v>
      </c>
      <c r="H9" s="72">
        <f>IF(RES_hh_tesh!H9=0,0,RES_hh_tesh!H9/RES_summary!H$19)</f>
        <v>108.54443491197074</v>
      </c>
      <c r="I9" s="72">
        <f>IF(RES_hh_tesh!I9=0,0,RES_hh_tesh!I9/RES_summary!I$19)</f>
        <v>102.87964607953866</v>
      </c>
      <c r="J9" s="72">
        <f>IF(RES_hh_tesh!J9=0,0,RES_hh_tesh!J9/RES_summary!J$19)</f>
        <v>128.08809102856608</v>
      </c>
      <c r="K9" s="72">
        <f>IF(RES_hh_tesh!K9=0,0,RES_hh_tesh!K9/RES_summary!K$19)</f>
        <v>121.09609234439525</v>
      </c>
      <c r="L9" s="72">
        <f>IF(RES_hh_tesh!L9=0,0,RES_hh_tesh!L9/RES_summary!L$19)</f>
        <v>125.20958885270601</v>
      </c>
      <c r="M9" s="72">
        <f>IF(RES_hh_tesh!M9=0,0,RES_hh_tesh!M9/RES_summary!M$19)</f>
        <v>112.77596382320182</v>
      </c>
      <c r="N9" s="72">
        <f>IF(RES_hh_tesh!N9=0,0,RES_hh_tesh!N9/RES_summary!N$19)</f>
        <v>118.70567254040569</v>
      </c>
      <c r="O9" s="72">
        <f>IF(RES_hh_tesh!O9=0,0,RES_hh_tesh!O9/RES_summary!O$19)</f>
        <v>110.17961290574296</v>
      </c>
      <c r="P9" s="72">
        <f>IF(RES_hh_tesh!P9=0,0,RES_hh_tesh!P9/RES_summary!P$19)</f>
        <v>105.67792041267785</v>
      </c>
      <c r="Q9" s="72">
        <f>IF(RES_hh_tesh!Q9=0,0,RES_hh_tesh!Q9/RES_summary!Q$19)</f>
        <v>99.245383226826732</v>
      </c>
      <c r="R9" s="72">
        <f>IF(RES_hh_tesh!R9=0,0,RES_hh_tesh!R9/RES_summary!R$19)</f>
        <v>99.506362555698857</v>
      </c>
      <c r="S9" s="72">
        <f>IF(RES_hh_tesh!S9=0,0,RES_hh_tesh!S9/RES_summary!S$19)</f>
        <v>102.49120645906629</v>
      </c>
      <c r="T9" s="72">
        <f>IF(RES_hh_tesh!T9=0,0,RES_hh_tesh!T9/RES_summary!T$19)</f>
        <v>101.55945546182818</v>
      </c>
      <c r="U9" s="72">
        <f>IF(RES_hh_tesh!U9=0,0,RES_hh_tesh!U9/RES_summary!U$19)</f>
        <v>103.33528076346936</v>
      </c>
      <c r="V9" s="72">
        <f>IF(RES_hh_tesh!V9=0,0,RES_hh_tesh!V9/RES_summary!V$19)</f>
        <v>103.9343212319458</v>
      </c>
      <c r="W9" s="72">
        <f>IF(RES_hh_tesh!W9=0,0,RES_hh_tesh!W9/RES_summary!W$19)</f>
        <v>110.79982007060899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133.39015742279102</v>
      </c>
      <c r="C10" s="72">
        <f>IF(RES_hh_tesh!C10=0,0,RES_hh_tesh!C10/RES_summary!C$19)</f>
        <v>78.286087474677728</v>
      </c>
      <c r="D10" s="72">
        <f>IF(RES_hh_tesh!D10=0,0,RES_hh_tesh!D10/RES_summary!D$19)</f>
        <v>153.92616651521863</v>
      </c>
      <c r="E10" s="72">
        <f>IF(RES_hh_tesh!E10=0,0,RES_hh_tesh!E10/RES_summary!E$19)</f>
        <v>132.85087763004992</v>
      </c>
      <c r="F10" s="72">
        <f>IF(RES_hh_tesh!F10=0,0,RES_hh_tesh!F10/RES_summary!F$19)</f>
        <v>124.03354980086414</v>
      </c>
      <c r="G10" s="72">
        <f>IF(RES_hh_tesh!G10=0,0,RES_hh_tesh!G10/RES_summary!G$19)</f>
        <v>107.69859679768037</v>
      </c>
      <c r="H10" s="72">
        <f>IF(RES_hh_tesh!H10=0,0,RES_hh_tesh!H10/RES_summary!H$19)</f>
        <v>111.63264621700421</v>
      </c>
      <c r="I10" s="72">
        <f>IF(RES_hh_tesh!I10=0,0,RES_hh_tesh!I10/RES_summary!I$19)</f>
        <v>104.01103263145808</v>
      </c>
      <c r="J10" s="72">
        <f>IF(RES_hh_tesh!J10=0,0,RES_hh_tesh!J10/RES_summary!J$19)</f>
        <v>110.4126659272187</v>
      </c>
      <c r="K10" s="72">
        <f>IF(RES_hh_tesh!K10=0,0,RES_hh_tesh!K10/RES_summary!K$19)</f>
        <v>117.52626442864951</v>
      </c>
      <c r="L10" s="72">
        <f>IF(RES_hh_tesh!L10=0,0,RES_hh_tesh!L10/RES_summary!L$19)</f>
        <v>143.90262460869099</v>
      </c>
      <c r="M10" s="72">
        <f>IF(RES_hh_tesh!M10=0,0,RES_hh_tesh!M10/RES_summary!M$19)</f>
        <v>115.31723845086961</v>
      </c>
      <c r="N10" s="72">
        <f>IF(RES_hh_tesh!N10=0,0,RES_hh_tesh!N10/RES_summary!N$19)</f>
        <v>123.41791085927254</v>
      </c>
      <c r="O10" s="72">
        <f>IF(RES_hh_tesh!O10=0,0,RES_hh_tesh!O10/RES_summary!O$19)</f>
        <v>129.43190080024169</v>
      </c>
      <c r="P10" s="72">
        <f>IF(RES_hh_tesh!P10=0,0,RES_hh_tesh!P10/RES_summary!P$19)</f>
        <v>72.254415638827027</v>
      </c>
      <c r="Q10" s="72">
        <f>IF(RES_hh_tesh!Q10=0,0,RES_hh_tesh!Q10/RES_summary!Q$19)</f>
        <v>90.639721060554649</v>
      </c>
      <c r="R10" s="72">
        <f>IF(RES_hh_tesh!R10=0,0,RES_hh_tesh!R10/RES_summary!R$19)</f>
        <v>96.465661203538403</v>
      </c>
      <c r="S10" s="72">
        <f>IF(RES_hh_tesh!S10=0,0,RES_hh_tesh!S10/RES_summary!S$19)</f>
        <v>98.482334919812715</v>
      </c>
      <c r="T10" s="72">
        <f>IF(RES_hh_tesh!T10=0,0,RES_hh_tesh!T10/RES_summary!T$19)</f>
        <v>113.12543388950725</v>
      </c>
      <c r="U10" s="72">
        <f>IF(RES_hh_tesh!U10=0,0,RES_hh_tesh!U10/RES_summary!U$19)</f>
        <v>129.01194641370506</v>
      </c>
      <c r="V10" s="72">
        <f>IF(RES_hh_tesh!V10=0,0,RES_hh_tesh!V10/RES_summary!V$19)</f>
        <v>4.4205107155929459</v>
      </c>
      <c r="W10" s="72">
        <f>IF(RES_hh_tesh!W10=0,0,RES_hh_tesh!W10/RES_summary!W$19)</f>
        <v>166.96303053230741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140.82331768605601</v>
      </c>
      <c r="C11" s="72">
        <f>IF(RES_hh_tesh!C11=0,0,RES_hh_tesh!C11/RES_summary!C$19)</f>
        <v>126.88727945519139</v>
      </c>
      <c r="D11" s="72">
        <f>IF(RES_hh_tesh!D11=0,0,RES_hh_tesh!D11/RES_summary!D$19)</f>
        <v>118.83278164272447</v>
      </c>
      <c r="E11" s="72">
        <f>IF(RES_hh_tesh!E11=0,0,RES_hh_tesh!E11/RES_summary!E$19)</f>
        <v>121.36443307250103</v>
      </c>
      <c r="F11" s="72">
        <f>IF(RES_hh_tesh!F11=0,0,RES_hh_tesh!F11/RES_summary!F$19)</f>
        <v>120.9177255336393</v>
      </c>
      <c r="G11" s="72">
        <f>IF(RES_hh_tesh!G11=0,0,RES_hh_tesh!G11/RES_summary!G$19)</f>
        <v>114.10489387678616</v>
      </c>
      <c r="H11" s="72">
        <f>IF(RES_hh_tesh!H11=0,0,RES_hh_tesh!H11/RES_summary!H$19)</f>
        <v>115.75108063179663</v>
      </c>
      <c r="I11" s="72">
        <f>IF(RES_hh_tesh!I11=0,0,RES_hh_tesh!I11/RES_summary!I$19)</f>
        <v>107.06539170193953</v>
      </c>
      <c r="J11" s="72">
        <f>IF(RES_hh_tesh!J11=0,0,RES_hh_tesh!J11/RES_summary!J$19)</f>
        <v>116.76385501730388</v>
      </c>
      <c r="K11" s="72">
        <f>IF(RES_hh_tesh!K11=0,0,RES_hh_tesh!K11/RES_summary!K$19)</f>
        <v>117.75167504450027</v>
      </c>
      <c r="L11" s="72">
        <f>IF(RES_hh_tesh!L11=0,0,RES_hh_tesh!L11/RES_summary!L$19)</f>
        <v>120.16210614453965</v>
      </c>
      <c r="M11" s="72">
        <f>IF(RES_hh_tesh!M11=0,0,RES_hh_tesh!M11/RES_summary!M$19)</f>
        <v>122.13225023637207</v>
      </c>
      <c r="N11" s="72">
        <f>IF(RES_hh_tesh!N11=0,0,RES_hh_tesh!N11/RES_summary!N$19)</f>
        <v>113.63549014978209</v>
      </c>
      <c r="O11" s="72">
        <f>IF(RES_hh_tesh!O11=0,0,RES_hh_tesh!O11/RES_summary!O$19)</f>
        <v>111.73683656485188</v>
      </c>
      <c r="P11" s="72">
        <f>IF(RES_hh_tesh!P11=0,0,RES_hh_tesh!P11/RES_summary!P$19)</f>
        <v>100.27397591896164</v>
      </c>
      <c r="Q11" s="72">
        <f>IF(RES_hh_tesh!Q11=0,0,RES_hh_tesh!Q11/RES_summary!Q$19)</f>
        <v>99.915691692038635</v>
      </c>
      <c r="R11" s="72">
        <f>IF(RES_hh_tesh!R11=0,0,RES_hh_tesh!R11/RES_summary!R$19)</f>
        <v>101.07625467701484</v>
      </c>
      <c r="S11" s="72">
        <f>IF(RES_hh_tesh!S11=0,0,RES_hh_tesh!S11/RES_summary!S$19)</f>
        <v>103.19740023033752</v>
      </c>
      <c r="T11" s="72">
        <f>IF(RES_hh_tesh!T11=0,0,RES_hh_tesh!T11/RES_summary!T$19)</f>
        <v>103.96844967498429</v>
      </c>
      <c r="U11" s="72">
        <f>IF(RES_hh_tesh!U11=0,0,RES_hh_tesh!U11/RES_summary!U$19)</f>
        <v>98.97072701965304</v>
      </c>
      <c r="V11" s="72">
        <f>IF(RES_hh_tesh!V11=0,0,RES_hh_tesh!V11/RES_summary!V$19)</f>
        <v>104.90146975182721</v>
      </c>
      <c r="W11" s="72">
        <f>IF(RES_hh_tesh!W11=0,0,RES_hh_tesh!W11/RES_summary!W$19)</f>
        <v>109.5821114301925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0</v>
      </c>
      <c r="V12" s="72">
        <f>IF(RES_hh_tesh!V12=0,0,RES_hh_tesh!V12/RES_summary!V$19)</f>
        <v>0</v>
      </c>
      <c r="W12" s="72">
        <f>IF(RES_hh_tesh!W12=0,0,RES_hh_tesh!W12/RES_summary!W$19)</f>
        <v>0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168.3500033113385</v>
      </c>
      <c r="C13" s="74">
        <f>IF(RES_hh_tesh!C13=0,0,RES_hh_tesh!C13/RES_summary!C$19)</f>
        <v>91.711741441163397</v>
      </c>
      <c r="D13" s="74">
        <f>IF(RES_hh_tesh!D13=0,0,RES_hh_tesh!D13/RES_summary!D$19)</f>
        <v>121.05909940087669</v>
      </c>
      <c r="E13" s="74">
        <f>IF(RES_hh_tesh!E13=0,0,RES_hh_tesh!E13/RES_summary!E$19)</f>
        <v>125.49893743713572</v>
      </c>
      <c r="F13" s="74">
        <f>IF(RES_hh_tesh!F13=0,0,RES_hh_tesh!F13/RES_summary!F$19)</f>
        <v>108.21432049780016</v>
      </c>
      <c r="G13" s="74">
        <f>IF(RES_hh_tesh!G13=0,0,RES_hh_tesh!G13/RES_summary!G$19)</f>
        <v>126.16254660380083</v>
      </c>
      <c r="H13" s="74">
        <f>IF(RES_hh_tesh!H13=0,0,RES_hh_tesh!H13/RES_summary!H$19)</f>
        <v>90.044214818044239</v>
      </c>
      <c r="I13" s="74">
        <f>IF(RES_hh_tesh!I13=0,0,RES_hh_tesh!I13/RES_summary!I$19)</f>
        <v>102.42601074161911</v>
      </c>
      <c r="J13" s="74">
        <f>IF(RES_hh_tesh!J13=0,0,RES_hh_tesh!J13/RES_summary!J$19)</f>
        <v>108.88189492807959</v>
      </c>
      <c r="K13" s="74">
        <f>IF(RES_hh_tesh!K13=0,0,RES_hh_tesh!K13/RES_summary!K$19)</f>
        <v>134.01944072671947</v>
      </c>
      <c r="L13" s="74">
        <f>IF(RES_hh_tesh!L13=0,0,RES_hh_tesh!L13/RES_summary!L$19)</f>
        <v>125.54577628412802</v>
      </c>
      <c r="M13" s="74">
        <f>IF(RES_hh_tesh!M13=0,0,RES_hh_tesh!M13/RES_summary!M$19)</f>
        <v>122.08931785929146</v>
      </c>
      <c r="N13" s="74">
        <f>IF(RES_hh_tesh!N13=0,0,RES_hh_tesh!N13/RES_summary!N$19)</f>
        <v>108.81368494606153</v>
      </c>
      <c r="O13" s="74">
        <f>IF(RES_hh_tesh!O13=0,0,RES_hh_tesh!O13/RES_summary!O$19)</f>
        <v>115.78946603599171</v>
      </c>
      <c r="P13" s="74">
        <f>IF(RES_hh_tesh!P13=0,0,RES_hh_tesh!P13/RES_summary!P$19)</f>
        <v>104.35035976266587</v>
      </c>
      <c r="Q13" s="74">
        <f>IF(RES_hh_tesh!Q13=0,0,RES_hh_tesh!Q13/RES_summary!Q$19)</f>
        <v>103.31009119582997</v>
      </c>
      <c r="R13" s="74">
        <f>IF(RES_hh_tesh!R13=0,0,RES_hh_tesh!R13/RES_summary!R$19)</f>
        <v>80.051691310414455</v>
      </c>
      <c r="S13" s="74">
        <f>IF(RES_hh_tesh!S13=0,0,RES_hh_tesh!S13/RES_summary!S$19)</f>
        <v>81.221959673545882</v>
      </c>
      <c r="T13" s="74">
        <f>IF(RES_hh_tesh!T13=0,0,RES_hh_tesh!T13/RES_summary!T$19)</f>
        <v>108.60354087394251</v>
      </c>
      <c r="U13" s="74">
        <f>IF(RES_hh_tesh!U13=0,0,RES_hh_tesh!U13/RES_summary!U$19)</f>
        <v>111.27112959001637</v>
      </c>
      <c r="V13" s="74">
        <f>IF(RES_hh_tesh!V13=0,0,RES_hh_tesh!V13/RES_summary!V$19)</f>
        <v>111.1969862235313</v>
      </c>
      <c r="W13" s="74">
        <f>IF(RES_hh_tesh!W13=0,0,RES_hh_tesh!W13/RES_summary!W$19)</f>
        <v>121.24237510336479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0.29988182078796938</v>
      </c>
      <c r="C14" s="76">
        <f>IF(RES_hh_tesh!C14=0,0,RES_hh_tesh!C14/RES_summary!C$19)</f>
        <v>0.24384017904953115</v>
      </c>
      <c r="D14" s="76">
        <f>IF(RES_hh_tesh!D14=0,0,RES_hh_tesh!D14/RES_summary!D$19)</f>
        <v>0.24793158295807552</v>
      </c>
      <c r="E14" s="76">
        <f>IF(RES_hh_tesh!E14=0,0,RES_hh_tesh!E14/RES_summary!E$19)</f>
        <v>0.26471053843038977</v>
      </c>
      <c r="F14" s="76">
        <f>IF(RES_hh_tesh!F14=0,0,RES_hh_tesh!F14/RES_summary!F$19)</f>
        <v>0.32385344224004564</v>
      </c>
      <c r="G14" s="76">
        <f>IF(RES_hh_tesh!G14=0,0,RES_hh_tesh!G14/RES_summary!G$19)</f>
        <v>0.25696346352612276</v>
      </c>
      <c r="H14" s="76">
        <f>IF(RES_hh_tesh!H14=0,0,RES_hh_tesh!H14/RES_summary!H$19)</f>
        <v>0.25467972733699484</v>
      </c>
      <c r="I14" s="76">
        <f>IF(RES_hh_tesh!I14=0,0,RES_hh_tesh!I14/RES_summary!I$19)</f>
        <v>0.19809105559227586</v>
      </c>
      <c r="J14" s="76">
        <f>IF(RES_hh_tesh!J14=0,0,RES_hh_tesh!J14/RES_summary!J$19)</f>
        <v>0.26891806003645974</v>
      </c>
      <c r="K14" s="76">
        <f>IF(RES_hh_tesh!K14=0,0,RES_hh_tesh!K14/RES_summary!K$19)</f>
        <v>0.25078998762898996</v>
      </c>
      <c r="L14" s="76">
        <f>IF(RES_hh_tesh!L14=0,0,RES_hh_tesh!L14/RES_summary!L$19)</f>
        <v>0.238129336931441</v>
      </c>
      <c r="M14" s="76">
        <f>IF(RES_hh_tesh!M14=0,0,RES_hh_tesh!M14/RES_summary!M$19)</f>
        <v>0.24884460411502282</v>
      </c>
      <c r="N14" s="76">
        <f>IF(RES_hh_tesh!N14=0,0,RES_hh_tesh!N14/RES_summary!N$19)</f>
        <v>0.22305873472750901</v>
      </c>
      <c r="O14" s="76">
        <f>IF(RES_hh_tesh!O14=0,0,RES_hh_tesh!O14/RES_summary!O$19)</f>
        <v>0.24623652929896359</v>
      </c>
      <c r="P14" s="76">
        <f>IF(RES_hh_tesh!P14=0,0,RES_hh_tesh!P14/RES_summary!P$19)</f>
        <v>0.227323524605134</v>
      </c>
      <c r="Q14" s="76">
        <f>IF(RES_hh_tesh!Q14=0,0,RES_hh_tesh!Q14/RES_summary!Q$19)</f>
        <v>0.19739293738942415</v>
      </c>
      <c r="R14" s="76">
        <f>IF(RES_hh_tesh!R14=0,0,RES_hh_tesh!R14/RES_summary!R$19)</f>
        <v>0.19627005309900772</v>
      </c>
      <c r="S14" s="76">
        <f>IF(RES_hh_tesh!S14=0,0,RES_hh_tesh!S14/RES_summary!S$19)</f>
        <v>0.20754292662940863</v>
      </c>
      <c r="T14" s="76">
        <f>IF(RES_hh_tesh!T14=0,0,RES_hh_tesh!T14/RES_summary!T$19)</f>
        <v>0.20700665906059929</v>
      </c>
      <c r="U14" s="76">
        <f>IF(RES_hh_tesh!U14=0,0,RES_hh_tesh!U14/RES_summary!U$19)</f>
        <v>0.20568168147427859</v>
      </c>
      <c r="V14" s="76">
        <f>IF(RES_hh_tesh!V14=0,0,RES_hh_tesh!V14/RES_summary!V$19)</f>
        <v>0.21210802849939678</v>
      </c>
      <c r="W14" s="76">
        <f>IF(RES_hh_tesh!W14=0,0,RES_hh_tesh!W14/RES_summary!W$19)</f>
        <v>0.23474854716352819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0.2766202508929646</v>
      </c>
      <c r="C15" s="69">
        <f>IF(RES_hh_tesh!C15=0,0,RES_hh_tesh!C15/RES_summary!C$19)</f>
        <v>0.37727984268898562</v>
      </c>
      <c r="D15" s="69">
        <f>IF(RES_hh_tesh!D15=0,0,RES_hh_tesh!D15/RES_summary!D$19)</f>
        <v>0.49344917407948102</v>
      </c>
      <c r="E15" s="69">
        <f>IF(RES_hh_tesh!E15=0,0,RES_hh_tesh!E15/RES_summary!E$19)</f>
        <v>0.66626128197843382</v>
      </c>
      <c r="F15" s="69">
        <f>IF(RES_hh_tesh!F15=0,0,RES_hh_tesh!F15/RES_summary!F$19)</f>
        <v>0.50273648044642738</v>
      </c>
      <c r="G15" s="69">
        <f>IF(RES_hh_tesh!G15=0,0,RES_hh_tesh!G15/RES_summary!G$19)</f>
        <v>0.58981715872616569</v>
      </c>
      <c r="H15" s="69">
        <f>IF(RES_hh_tesh!H15=0,0,RES_hh_tesh!H15/RES_summary!H$19)</f>
        <v>0.80302364415442473</v>
      </c>
      <c r="I15" s="69">
        <f>IF(RES_hh_tesh!I15=0,0,RES_hh_tesh!I15/RES_summary!I$19)</f>
        <v>1.7419835202417968</v>
      </c>
      <c r="J15" s="69">
        <f>IF(RES_hh_tesh!J15=0,0,RES_hh_tesh!J15/RES_summary!J$19)</f>
        <v>1.0767276124452199</v>
      </c>
      <c r="K15" s="69">
        <f>IF(RES_hh_tesh!K15=0,0,RES_hh_tesh!K15/RES_summary!K$19)</f>
        <v>0.97848490984491887</v>
      </c>
      <c r="L15" s="69">
        <f>IF(RES_hh_tesh!L15=0,0,RES_hh_tesh!L15/RES_summary!L$19)</f>
        <v>1.6311300627011127</v>
      </c>
      <c r="M15" s="69">
        <f>IF(RES_hh_tesh!M15=0,0,RES_hh_tesh!M15/RES_summary!M$19)</f>
        <v>1.1374355904223572</v>
      </c>
      <c r="N15" s="69">
        <f>IF(RES_hh_tesh!N15=0,0,RES_hh_tesh!N15/RES_summary!N$19)</f>
        <v>2.660701250123966</v>
      </c>
      <c r="O15" s="69">
        <f>IF(RES_hh_tesh!O15=0,0,RES_hh_tesh!O15/RES_summary!O$19)</f>
        <v>1.3253681343399146</v>
      </c>
      <c r="P15" s="69">
        <f>IF(RES_hh_tesh!P15=0,0,RES_hh_tesh!P15/RES_summary!P$19)</f>
        <v>1.1763705901049011</v>
      </c>
      <c r="Q15" s="69">
        <f>IF(RES_hh_tesh!Q15=0,0,RES_hh_tesh!Q15/RES_summary!Q$19)</f>
        <v>2.214765035368008</v>
      </c>
      <c r="R15" s="69">
        <f>IF(RES_hh_tesh!R15=0,0,RES_hh_tesh!R15/RES_summary!R$19)</f>
        <v>2.2278855423319492</v>
      </c>
      <c r="S15" s="69">
        <f>IF(RES_hh_tesh!S15=0,0,RES_hh_tesh!S15/RES_summary!S$19)</f>
        <v>2.3507263950100317</v>
      </c>
      <c r="T15" s="69">
        <f>IF(RES_hh_tesh!T15=0,0,RES_hh_tesh!T15/RES_summary!T$19)</f>
        <v>2.3861050296887312</v>
      </c>
      <c r="U15" s="69">
        <f>IF(RES_hh_tesh!U15=0,0,RES_hh_tesh!U15/RES_summary!U$19)</f>
        <v>2.4200951768218943</v>
      </c>
      <c r="V15" s="69">
        <f>IF(RES_hh_tesh!V15=0,0,RES_hh_tesh!V15/RES_summary!V$19)</f>
        <v>2.4938639440555965</v>
      </c>
      <c r="W15" s="69">
        <f>IF(RES_hh_tesh!W15=0,0,RES_hh_tesh!W15/RES_summary!W$19)</f>
        <v>2.5532414463796931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0.2766202508929646</v>
      </c>
      <c r="C16" s="72">
        <f>IF(RES_hh_tesh!C16=0,0,RES_hh_tesh!C16/RES_summary!C$19)</f>
        <v>0.37727984268898562</v>
      </c>
      <c r="D16" s="72">
        <f>IF(RES_hh_tesh!D16=0,0,RES_hh_tesh!D16/RES_summary!D$19)</f>
        <v>0.49344917407948102</v>
      </c>
      <c r="E16" s="72">
        <f>IF(RES_hh_tesh!E16=0,0,RES_hh_tesh!E16/RES_summary!E$19)</f>
        <v>0.66626128197843382</v>
      </c>
      <c r="F16" s="72">
        <f>IF(RES_hh_tesh!F16=0,0,RES_hh_tesh!F16/RES_summary!F$19)</f>
        <v>0.50273648044642738</v>
      </c>
      <c r="G16" s="72">
        <f>IF(RES_hh_tesh!G16=0,0,RES_hh_tesh!G16/RES_summary!G$19)</f>
        <v>0.58981715872616569</v>
      </c>
      <c r="H16" s="72">
        <f>IF(RES_hh_tesh!H16=0,0,RES_hh_tesh!H16/RES_summary!H$19)</f>
        <v>0.80302364415442473</v>
      </c>
      <c r="I16" s="72">
        <f>IF(RES_hh_tesh!I16=0,0,RES_hh_tesh!I16/RES_summary!I$19)</f>
        <v>1.7419835202417968</v>
      </c>
      <c r="J16" s="72">
        <f>IF(RES_hh_tesh!J16=0,0,RES_hh_tesh!J16/RES_summary!J$19)</f>
        <v>1.0767276124452199</v>
      </c>
      <c r="K16" s="72">
        <f>IF(RES_hh_tesh!K16=0,0,RES_hh_tesh!K16/RES_summary!K$19)</f>
        <v>0.97848490984491887</v>
      </c>
      <c r="L16" s="72">
        <f>IF(RES_hh_tesh!L16=0,0,RES_hh_tesh!L16/RES_summary!L$19)</f>
        <v>1.6311300627011127</v>
      </c>
      <c r="M16" s="72">
        <f>IF(RES_hh_tesh!M16=0,0,RES_hh_tesh!M16/RES_summary!M$19)</f>
        <v>1.1374355904223572</v>
      </c>
      <c r="N16" s="72">
        <f>IF(RES_hh_tesh!N16=0,0,RES_hh_tesh!N16/RES_summary!N$19)</f>
        <v>2.660701250123966</v>
      </c>
      <c r="O16" s="72">
        <f>IF(RES_hh_tesh!O16=0,0,RES_hh_tesh!O16/RES_summary!O$19)</f>
        <v>1.3253681343399146</v>
      </c>
      <c r="P16" s="72">
        <f>IF(RES_hh_tesh!P16=0,0,RES_hh_tesh!P16/RES_summary!P$19)</f>
        <v>1.1763705901049011</v>
      </c>
      <c r="Q16" s="72">
        <f>IF(RES_hh_tesh!Q16=0,0,RES_hh_tesh!Q16/RES_summary!Q$19)</f>
        <v>2.214765035368008</v>
      </c>
      <c r="R16" s="72">
        <f>IF(RES_hh_tesh!R16=0,0,RES_hh_tesh!R16/RES_summary!R$19)</f>
        <v>2.2278855423319492</v>
      </c>
      <c r="S16" s="72">
        <f>IF(RES_hh_tesh!S16=0,0,RES_hh_tesh!S16/RES_summary!S$19)</f>
        <v>2.3507263950100317</v>
      </c>
      <c r="T16" s="72">
        <f>IF(RES_hh_tesh!T16=0,0,RES_hh_tesh!T16/RES_summary!T$19)</f>
        <v>2.3861050296887312</v>
      </c>
      <c r="U16" s="72">
        <f>IF(RES_hh_tesh!U16=0,0,RES_hh_tesh!U16/RES_summary!U$19)</f>
        <v>2.4200951768218943</v>
      </c>
      <c r="V16" s="72">
        <f>IF(RES_hh_tesh!V16=0,0,RES_hh_tesh!V16/RES_summary!V$19)</f>
        <v>2.4938639440555965</v>
      </c>
      <c r="W16" s="72">
        <f>IF(RES_hh_tesh!W16=0,0,RES_hh_tesh!W16/RES_summary!W$19)</f>
        <v>2.5532414463796931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10.362619457934876</v>
      </c>
      <c r="C17" s="69">
        <f>IF(RES_hh_tesh!C17=0,0,RES_hh_tesh!C17/RES_summary!C$19)</f>
        <v>17.478948062039624</v>
      </c>
      <c r="D17" s="69">
        <f>IF(RES_hh_tesh!D17=0,0,RES_hh_tesh!D17/RES_summary!D$19)</f>
        <v>18.721797826956429</v>
      </c>
      <c r="E17" s="69">
        <f>IF(RES_hh_tesh!E17=0,0,RES_hh_tesh!E17/RES_summary!E$19)</f>
        <v>20.613184121793928</v>
      </c>
      <c r="F17" s="69">
        <f>IF(RES_hh_tesh!F17=0,0,RES_hh_tesh!F17/RES_summary!F$19)</f>
        <v>15.122516506817238</v>
      </c>
      <c r="G17" s="69">
        <f>IF(RES_hh_tesh!G17=0,0,RES_hh_tesh!G17/RES_summary!G$19)</f>
        <v>20.813870318760067</v>
      </c>
      <c r="H17" s="69">
        <f>IF(RES_hh_tesh!H17=0,0,RES_hh_tesh!H17/RES_summary!H$19)</f>
        <v>21.029641078211419</v>
      </c>
      <c r="I17" s="69">
        <f>IF(RES_hh_tesh!I17=0,0,RES_hh_tesh!I17/RES_summary!I$19)</f>
        <v>22.775822083659556</v>
      </c>
      <c r="J17" s="69">
        <f>IF(RES_hh_tesh!J17=0,0,RES_hh_tesh!J17/RES_summary!J$19)</f>
        <v>19.157437071404157</v>
      </c>
      <c r="K17" s="69">
        <f>IF(RES_hh_tesh!K17=0,0,RES_hh_tesh!K17/RES_summary!K$19)</f>
        <v>20.302570908852669</v>
      </c>
      <c r="L17" s="69">
        <f>IF(RES_hh_tesh!L17=0,0,RES_hh_tesh!L17/RES_summary!L$19)</f>
        <v>19.377128845818863</v>
      </c>
      <c r="M17" s="69">
        <f>IF(RES_hh_tesh!M17=0,0,RES_hh_tesh!M17/RES_summary!M$19)</f>
        <v>19.553389361570485</v>
      </c>
      <c r="N17" s="69">
        <f>IF(RES_hh_tesh!N17=0,0,RES_hh_tesh!N17/RES_summary!N$19)</f>
        <v>20.051375327881171</v>
      </c>
      <c r="O17" s="69">
        <f>IF(RES_hh_tesh!O17=0,0,RES_hh_tesh!O17/RES_summary!O$19)</f>
        <v>20.138961975727547</v>
      </c>
      <c r="P17" s="69">
        <f>IF(RES_hh_tesh!P17=0,0,RES_hh_tesh!P17/RES_summary!P$19)</f>
        <v>20.046517969286178</v>
      </c>
      <c r="Q17" s="69">
        <f>IF(RES_hh_tesh!Q17=0,0,RES_hh_tesh!Q17/RES_summary!Q$19)</f>
        <v>20.196952056530215</v>
      </c>
      <c r="R17" s="69">
        <f>IF(RES_hh_tesh!R17=0,0,RES_hh_tesh!R17/RES_summary!R$19)</f>
        <v>19.962618829159258</v>
      </c>
      <c r="S17" s="69">
        <f>IF(RES_hh_tesh!S17=0,0,RES_hh_tesh!S17/RES_summary!S$19)</f>
        <v>21.286824383321306</v>
      </c>
      <c r="T17" s="69">
        <f>IF(RES_hh_tesh!T17=0,0,RES_hh_tesh!T17/RES_summary!T$19)</f>
        <v>20.664202131001311</v>
      </c>
      <c r="U17" s="69">
        <f>IF(RES_hh_tesh!U17=0,0,RES_hh_tesh!U17/RES_summary!U$19)</f>
        <v>20.215977732303269</v>
      </c>
      <c r="V17" s="69">
        <f>IF(RES_hh_tesh!V17=0,0,RES_hh_tesh!V17/RES_summary!V$19)</f>
        <v>20.306781050374319</v>
      </c>
      <c r="W17" s="69">
        <f>IF(RES_hh_tesh!W17=0,0,RES_hh_tesh!W17/RES_summary!W$19)</f>
        <v>21.910125264093491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14.192852751711312</v>
      </c>
      <c r="C18" s="72">
        <f>IF(RES_hh_tesh!C18=0,0,RES_hh_tesh!C18/RES_summary!C$19)</f>
        <v>6.5506549629422883</v>
      </c>
      <c r="D18" s="72">
        <f>IF(RES_hh_tesh!D18=0,0,RES_hh_tesh!D18/RES_summary!D$19)</f>
        <v>21.176549470123632</v>
      </c>
      <c r="E18" s="72">
        <f>IF(RES_hh_tesh!E18=0,0,RES_hh_tesh!E18/RES_summary!E$19)</f>
        <v>15.758814856943724</v>
      </c>
      <c r="F18" s="72">
        <f>IF(RES_hh_tesh!F18=0,0,RES_hh_tesh!F18/RES_summary!F$19)</f>
        <v>22.731043449987926</v>
      </c>
      <c r="G18" s="72">
        <f>IF(RES_hh_tesh!G18=0,0,RES_hh_tesh!G18/RES_summary!G$19)</f>
        <v>16.412982679158734</v>
      </c>
      <c r="H18" s="72">
        <f>IF(RES_hh_tesh!H18=0,0,RES_hh_tesh!H18/RES_summary!H$19)</f>
        <v>12.264827023384342</v>
      </c>
      <c r="I18" s="72">
        <f>IF(RES_hh_tesh!I18=0,0,RES_hh_tesh!I18/RES_summary!I$19)</f>
        <v>13.956383330068027</v>
      </c>
      <c r="J18" s="72">
        <f>IF(RES_hh_tesh!J18=0,0,RES_hh_tesh!J18/RES_summary!J$19)</f>
        <v>34.636753949039004</v>
      </c>
      <c r="K18" s="72">
        <f>IF(RES_hh_tesh!K18=0,0,RES_hh_tesh!K18/RES_summary!K$19)</f>
        <v>14.226632180276487</v>
      </c>
      <c r="L18" s="72">
        <f>IF(RES_hh_tesh!L18=0,0,RES_hh_tesh!L18/RES_summary!L$19)</f>
        <v>10.44721373894917</v>
      </c>
      <c r="M18" s="72">
        <f>IF(RES_hh_tesh!M18=0,0,RES_hh_tesh!M18/RES_summary!M$19)</f>
        <v>19.699365693790103</v>
      </c>
      <c r="N18" s="72">
        <f>IF(RES_hh_tesh!N18=0,0,RES_hh_tesh!N18/RES_summary!N$19)</f>
        <v>19.177620858659516</v>
      </c>
      <c r="O18" s="72">
        <f>IF(RES_hh_tesh!O18=0,0,RES_hh_tesh!O18/RES_summary!O$19)</f>
        <v>12.58621291216387</v>
      </c>
      <c r="P18" s="72">
        <f>IF(RES_hh_tesh!P18=0,0,RES_hh_tesh!P18/RES_summary!P$19)</f>
        <v>24.579711416557618</v>
      </c>
      <c r="Q18" s="72">
        <f>IF(RES_hh_tesh!Q18=0,0,RES_hh_tesh!Q18/RES_summary!Q$19)</f>
        <v>25.841438196404177</v>
      </c>
      <c r="R18" s="72">
        <f>IF(RES_hh_tesh!R18=0,0,RES_hh_tesh!R18/RES_summary!R$19)</f>
        <v>20.415219821905545</v>
      </c>
      <c r="S18" s="72">
        <f>IF(RES_hh_tesh!S18=0,0,RES_hh_tesh!S18/RES_summary!S$19)</f>
        <v>16.220104399608303</v>
      </c>
      <c r="T18" s="72">
        <f>IF(RES_hh_tesh!T18=0,0,RES_hh_tesh!T18/RES_summary!T$19)</f>
        <v>17.820304027735762</v>
      </c>
      <c r="U18" s="72">
        <f>IF(RES_hh_tesh!U18=0,0,RES_hh_tesh!U18/RES_summary!U$19)</f>
        <v>20.885415710438703</v>
      </c>
      <c r="V18" s="72">
        <f>IF(RES_hh_tesh!V18=0,0,RES_hh_tesh!V18/RES_summary!V$19)</f>
        <v>21.012020309050879</v>
      </c>
      <c r="W18" s="72">
        <f>IF(RES_hh_tesh!W18=0,0,RES_hh_tesh!W18/RES_summary!W$19)</f>
        <v>21.364265796770223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11.460007002045428</v>
      </c>
      <c r="C19" s="72">
        <f>IF(RES_hh_tesh!C19=0,0,RES_hh_tesh!C19/RES_summary!C$19)</f>
        <v>16.865609932576319</v>
      </c>
      <c r="D19" s="72">
        <f>IF(RES_hh_tesh!D19=0,0,RES_hh_tesh!D19/RES_summary!D$19)</f>
        <v>18.790678370409914</v>
      </c>
      <c r="E19" s="72">
        <f>IF(RES_hh_tesh!E19=0,0,RES_hh_tesh!E19/RES_summary!E$19)</f>
        <v>22.547694267431691</v>
      </c>
      <c r="F19" s="72">
        <f>IF(RES_hh_tesh!F19=0,0,RES_hh_tesh!F19/RES_summary!F$19)</f>
        <v>15.489965939866067</v>
      </c>
      <c r="G19" s="72">
        <f>IF(RES_hh_tesh!G19=0,0,RES_hh_tesh!G19/RES_summary!G$19)</f>
        <v>28.5453966788827</v>
      </c>
      <c r="H19" s="72">
        <f>IF(RES_hh_tesh!H19=0,0,RES_hh_tesh!H19/RES_summary!H$19)</f>
        <v>16.655639095650479</v>
      </c>
      <c r="I19" s="72">
        <f>IF(RES_hh_tesh!I19=0,0,RES_hh_tesh!I19/RES_summary!I$19)</f>
        <v>26.175990523597243</v>
      </c>
      <c r="J19" s="72">
        <f>IF(RES_hh_tesh!J19=0,0,RES_hh_tesh!J19/RES_summary!J$19)</f>
        <v>15.238812925215509</v>
      </c>
      <c r="K19" s="72">
        <f>IF(RES_hh_tesh!K19=0,0,RES_hh_tesh!K19/RES_summary!K$19)</f>
        <v>22.189467089762335</v>
      </c>
      <c r="L19" s="72">
        <f>IF(RES_hh_tesh!L19=0,0,RES_hh_tesh!L19/RES_summary!L$19)</f>
        <v>18.857804402021021</v>
      </c>
      <c r="M19" s="72">
        <f>IF(RES_hh_tesh!M19=0,0,RES_hh_tesh!M19/RES_summary!M$19)</f>
        <v>19.589025164311312</v>
      </c>
      <c r="N19" s="72">
        <f>IF(RES_hh_tesh!N19=0,0,RES_hh_tesh!N19/RES_summary!N$19)</f>
        <v>18.238975120272453</v>
      </c>
      <c r="O19" s="72">
        <f>IF(RES_hh_tesh!O19=0,0,RES_hh_tesh!O19/RES_summary!O$19)</f>
        <v>19.814646387592315</v>
      </c>
      <c r="P19" s="72">
        <f>IF(RES_hh_tesh!P19=0,0,RES_hh_tesh!P19/RES_summary!P$19)</f>
        <v>19.562540944877679</v>
      </c>
      <c r="Q19" s="72">
        <f>IF(RES_hh_tesh!Q19=0,0,RES_hh_tesh!Q19/RES_summary!Q$19)</f>
        <v>20.836234839941095</v>
      </c>
      <c r="R19" s="72">
        <f>IF(RES_hh_tesh!R19=0,0,RES_hh_tesh!R19/RES_summary!R$19)</f>
        <v>19.990299651220681</v>
      </c>
      <c r="S19" s="72">
        <f>IF(RES_hh_tesh!S19=0,0,RES_hh_tesh!S19/RES_summary!S$19)</f>
        <v>21.072256726075327</v>
      </c>
      <c r="T19" s="72">
        <f>IF(RES_hh_tesh!T19=0,0,RES_hh_tesh!T19/RES_summary!T$19)</f>
        <v>20.865545898435823</v>
      </c>
      <c r="U19" s="72">
        <f>IF(RES_hh_tesh!U19=0,0,RES_hh_tesh!U19/RES_summary!U$19)</f>
        <v>21.629827885060699</v>
      </c>
      <c r="V19" s="72">
        <f>IF(RES_hh_tesh!V19=0,0,RES_hh_tesh!V19/RES_summary!V$19)</f>
        <v>19.859276723950778</v>
      </c>
      <c r="W19" s="72">
        <f>IF(RES_hh_tesh!W19=0,0,RES_hh_tesh!W19/RES_summary!W$19)</f>
        <v>21.696208136037026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10.251547329595811</v>
      </c>
      <c r="C21" s="72">
        <f>IF(RES_hh_tesh!C21=0,0,RES_hh_tesh!C21/RES_summary!C$19)</f>
        <v>16.668366413763369</v>
      </c>
      <c r="D21" s="72">
        <f>IF(RES_hh_tesh!D21=0,0,RES_hh_tesh!D21/RES_summary!D$19)</f>
        <v>19.621830726256285</v>
      </c>
      <c r="E21" s="72">
        <f>IF(RES_hh_tesh!E21=0,0,RES_hh_tesh!E21/RES_summary!E$19)</f>
        <v>21.361869877081542</v>
      </c>
      <c r="F21" s="72">
        <f>IF(RES_hh_tesh!F21=0,0,RES_hh_tesh!F21/RES_summary!F$19)</f>
        <v>15.256906738247281</v>
      </c>
      <c r="G21" s="72">
        <f>IF(RES_hh_tesh!G21=0,0,RES_hh_tesh!G21/RES_summary!G$19)</f>
        <v>19.576927055772909</v>
      </c>
      <c r="H21" s="72">
        <f>IF(RES_hh_tesh!H21=0,0,RES_hh_tesh!H21/RES_summary!H$19)</f>
        <v>22.668265601819471</v>
      </c>
      <c r="I21" s="72">
        <f>IF(RES_hh_tesh!I21=0,0,RES_hh_tesh!I21/RES_summary!I$19)</f>
        <v>22.013513880289125</v>
      </c>
      <c r="J21" s="72">
        <f>IF(RES_hh_tesh!J21=0,0,RES_hh_tesh!J21/RES_summary!J$19)</f>
        <v>18.653187215726721</v>
      </c>
      <c r="K21" s="72">
        <f>IF(RES_hh_tesh!K21=0,0,RES_hh_tesh!K21/RES_summary!K$19)</f>
        <v>19.866398551805904</v>
      </c>
      <c r="L21" s="72">
        <f>IF(RES_hh_tesh!L21=0,0,RES_hh_tesh!L21/RES_summary!L$19)</f>
        <v>18.755548116948464</v>
      </c>
      <c r="M21" s="72">
        <f>IF(RES_hh_tesh!M21=0,0,RES_hh_tesh!M21/RES_summary!M$19)</f>
        <v>19.660286699160178</v>
      </c>
      <c r="N21" s="72">
        <f>IF(RES_hh_tesh!N21=0,0,RES_hh_tesh!N21/RES_summary!N$19)</f>
        <v>20.719401626904705</v>
      </c>
      <c r="O21" s="72">
        <f>IF(RES_hh_tesh!O21=0,0,RES_hh_tesh!O21/RES_summary!O$19)</f>
        <v>20.690884774516931</v>
      </c>
      <c r="P21" s="72">
        <f>IF(RES_hh_tesh!P21=0,0,RES_hh_tesh!P21/RES_summary!P$19)</f>
        <v>19.403085723637606</v>
      </c>
      <c r="Q21" s="72">
        <f>IF(RES_hh_tesh!Q21=0,0,RES_hh_tesh!Q21/RES_summary!Q$19)</f>
        <v>20.097999256145389</v>
      </c>
      <c r="R21" s="72">
        <f>IF(RES_hh_tesh!R21=0,0,RES_hh_tesh!R21/RES_summary!R$19)</f>
        <v>19.878303186475993</v>
      </c>
      <c r="S21" s="72">
        <f>IF(RES_hh_tesh!S21=0,0,RES_hh_tesh!S21/RES_summary!S$19)</f>
        <v>21.426577658776498</v>
      </c>
      <c r="T21" s="72">
        <f>IF(RES_hh_tesh!T21=0,0,RES_hh_tesh!T21/RES_summary!T$19)</f>
        <v>20.799836287458824</v>
      </c>
      <c r="U21" s="72">
        <f>IF(RES_hh_tesh!U21=0,0,RES_hh_tesh!U21/RES_summary!U$19)</f>
        <v>19.799824877536217</v>
      </c>
      <c r="V21" s="72">
        <f>IF(RES_hh_tesh!V21=0,0,RES_hh_tesh!V21/RES_summary!V$19)</f>
        <v>20.193338446276314</v>
      </c>
      <c r="W21" s="72">
        <f>IF(RES_hh_tesh!W21=0,0,RES_hh_tesh!W21/RES_summary!W$19)</f>
        <v>22.267736205255002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10.332983248169068</v>
      </c>
      <c r="C22" s="72">
        <f>IF(RES_hh_tesh!C22=0,0,RES_hh_tesh!C22/RES_summary!C$19)</f>
        <v>17.561674360382685</v>
      </c>
      <c r="D22" s="72">
        <f>IF(RES_hh_tesh!D22=0,0,RES_hh_tesh!D22/RES_summary!D$19)</f>
        <v>17.048770218474139</v>
      </c>
      <c r="E22" s="72">
        <f>IF(RES_hh_tesh!E22=0,0,RES_hh_tesh!E22/RES_summary!E$19)</f>
        <v>19.005448717601979</v>
      </c>
      <c r="F22" s="72">
        <f>IF(RES_hh_tesh!F22=0,0,RES_hh_tesh!F22/RES_summary!F$19)</f>
        <v>17.260352549232334</v>
      </c>
      <c r="G22" s="72">
        <f>IF(RES_hh_tesh!G22=0,0,RES_hh_tesh!G22/RES_summary!G$19)</f>
        <v>20.974402943047505</v>
      </c>
      <c r="H22" s="72">
        <f>IF(RES_hh_tesh!H22=0,0,RES_hh_tesh!H22/RES_summary!H$19)</f>
        <v>19.694942470336887</v>
      </c>
      <c r="I22" s="72">
        <f>IF(RES_hh_tesh!I22=0,0,RES_hh_tesh!I22/RES_summary!I$19)</f>
        <v>22.318772662564225</v>
      </c>
      <c r="J22" s="72">
        <f>IF(RES_hh_tesh!J22=0,0,RES_hh_tesh!J22/RES_summary!J$19)</f>
        <v>20.919952940954683</v>
      </c>
      <c r="K22" s="72">
        <f>IF(RES_hh_tesh!K22=0,0,RES_hh_tesh!K22/RES_summary!K$19)</f>
        <v>20.054254865104316</v>
      </c>
      <c r="L22" s="72">
        <f>IF(RES_hh_tesh!L22=0,0,RES_hh_tesh!L22/RES_summary!L$19)</f>
        <v>20.263064620465872</v>
      </c>
      <c r="M22" s="72">
        <f>IF(RES_hh_tesh!M22=0,0,RES_hh_tesh!M22/RES_summary!M$19)</f>
        <v>19.137763792150913</v>
      </c>
      <c r="N22" s="72">
        <f>IF(RES_hh_tesh!N22=0,0,RES_hh_tesh!N22/RES_summary!N$19)</f>
        <v>19.867462213712798</v>
      </c>
      <c r="O22" s="72">
        <f>IF(RES_hh_tesh!O22=0,0,RES_hh_tesh!O22/RES_summary!O$19)</f>
        <v>19.824754395607371</v>
      </c>
      <c r="P22" s="72">
        <f>IF(RES_hh_tesh!P22=0,0,RES_hh_tesh!P22/RES_summary!P$19)</f>
        <v>20.682146613583658</v>
      </c>
      <c r="Q22" s="72">
        <f>IF(RES_hh_tesh!Q22=0,0,RES_hh_tesh!Q22/RES_summary!Q$19)</f>
        <v>19.909076086737244</v>
      </c>
      <c r="R22" s="72">
        <f>IF(RES_hh_tesh!R22=0,0,RES_hh_tesh!R22/RES_summary!R$19)</f>
        <v>20.081711263085644</v>
      </c>
      <c r="S22" s="72">
        <f>IF(RES_hh_tesh!S22=0,0,RES_hh_tesh!S22/RES_summary!S$19)</f>
        <v>20.864773407545499</v>
      </c>
      <c r="T22" s="72">
        <f>IF(RES_hh_tesh!T22=0,0,RES_hh_tesh!T22/RES_summary!T$19)</f>
        <v>20.497842370952458</v>
      </c>
      <c r="U22" s="72">
        <f>IF(RES_hh_tesh!U22=0,0,RES_hh_tesh!U22/RES_summary!U$19)</f>
        <v>20.678213408713987</v>
      </c>
      <c r="V22" s="72">
        <f>IF(RES_hh_tesh!V22=0,0,RES_hh_tesh!V22/RES_summary!V$19)</f>
        <v>20.453262398953918</v>
      </c>
      <c r="W22" s="72">
        <f>IF(RES_hh_tesh!W22=0,0,RES_hh_tesh!W22/RES_summary!W$19)</f>
        <v>21.802219975550049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9.5098572724682846</v>
      </c>
      <c r="C23" s="72">
        <f>IF(RES_hh_tesh!C23=0,0,RES_hh_tesh!C23/RES_summary!C$19)</f>
        <v>11.63316856349398</v>
      </c>
      <c r="D23" s="72">
        <f>IF(RES_hh_tesh!D23=0,0,RES_hh_tesh!D23/RES_summary!D$19)</f>
        <v>24.871996028217911</v>
      </c>
      <c r="E23" s="72">
        <f>IF(RES_hh_tesh!E23=0,0,RES_hh_tesh!E23/RES_summary!E$19)</f>
        <v>22.501525596698098</v>
      </c>
      <c r="F23" s="72">
        <f>IF(RES_hh_tesh!F23=0,0,RES_hh_tesh!F23/RES_summary!F$19)</f>
        <v>14.315851279172952</v>
      </c>
      <c r="G23" s="72">
        <f>IF(RES_hh_tesh!G23=0,0,RES_hh_tesh!G23/RES_summary!G$19)</f>
        <v>19.494627549908035</v>
      </c>
      <c r="H23" s="72">
        <f>IF(RES_hh_tesh!H23=0,0,RES_hh_tesh!H23/RES_summary!H$19)</f>
        <v>20.298931189918225</v>
      </c>
      <c r="I23" s="72">
        <f>IF(RES_hh_tesh!I23=0,0,RES_hh_tesh!I23/RES_summary!I$19)</f>
        <v>22.687371459968229</v>
      </c>
      <c r="J23" s="72">
        <f>IF(RES_hh_tesh!J23=0,0,RES_hh_tesh!J23/RES_summary!J$19)</f>
        <v>17.118590955932742</v>
      </c>
      <c r="K23" s="72">
        <f>IF(RES_hh_tesh!K23=0,0,RES_hh_tesh!K23/RES_summary!K$19)</f>
        <v>20.251847921264503</v>
      </c>
      <c r="L23" s="72">
        <f>IF(RES_hh_tesh!L23=0,0,RES_hh_tesh!L23/RES_summary!L$19)</f>
        <v>22.980126323033687</v>
      </c>
      <c r="M23" s="72">
        <f>IF(RES_hh_tesh!M23=0,0,RES_hh_tesh!M23/RES_summary!M$19)</f>
        <v>19.441530931131691</v>
      </c>
      <c r="N23" s="72">
        <f>IF(RES_hh_tesh!N23=0,0,RES_hh_tesh!N23/RES_summary!N$19)</f>
        <v>20.763929052905649</v>
      </c>
      <c r="O23" s="72">
        <f>IF(RES_hh_tesh!O23=0,0,RES_hh_tesh!O23/RES_summary!O$19)</f>
        <v>23.342528980996601</v>
      </c>
      <c r="P23" s="72">
        <f>IF(RES_hh_tesh!P23=0,0,RES_hh_tesh!P23/RES_summary!P$19)</f>
        <v>14.094613287747208</v>
      </c>
      <c r="Q23" s="72">
        <f>IF(RES_hh_tesh!Q23=0,0,RES_hh_tesh!Q23/RES_summary!Q$19)</f>
        <v>18.374440953344081</v>
      </c>
      <c r="R23" s="72">
        <f>IF(RES_hh_tesh!R23=0,0,RES_hh_tesh!R23/RES_summary!R$19)</f>
        <v>19.402502503004278</v>
      </c>
      <c r="S23" s="72">
        <f>IF(RES_hh_tesh!S23=0,0,RES_hh_tesh!S23/RES_summary!S$19)</f>
        <v>20.51024250594282</v>
      </c>
      <c r="T23" s="72">
        <f>IF(RES_hh_tesh!T23=0,0,RES_hh_tesh!T23/RES_summary!T$19)</f>
        <v>22.870345561307143</v>
      </c>
      <c r="U23" s="72">
        <f>IF(RES_hh_tesh!U23=0,0,RES_hh_tesh!U23/RES_summary!U$19)</f>
        <v>25.797243759533774</v>
      </c>
      <c r="V23" s="72">
        <f>IF(RES_hh_tesh!V23=0,0,RES_hh_tesh!V23/RES_summary!V$19)</f>
        <v>13.755260350341059</v>
      </c>
      <c r="W23" s="72">
        <f>IF(RES_hh_tesh!W23=0,0,RES_hh_tesh!W23/RES_summary!W$19)</f>
        <v>32.420578983098594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10.038615706731028</v>
      </c>
      <c r="C24" s="72">
        <f>IF(RES_hh_tesh!C24=0,0,RES_hh_tesh!C24/RES_summary!C$19)</f>
        <v>18.462921188075079</v>
      </c>
      <c r="D24" s="72">
        <f>IF(RES_hh_tesh!D24=0,0,RES_hh_tesh!D24/RES_summary!D$19)</f>
        <v>19.205323089849418</v>
      </c>
      <c r="E24" s="72">
        <f>IF(RES_hh_tesh!E24=0,0,RES_hh_tesh!E24/RES_summary!E$19)</f>
        <v>20.560678430081612</v>
      </c>
      <c r="F24" s="72">
        <f>IF(RES_hh_tesh!F24=0,0,RES_hh_tesh!F24/RES_summary!F$19)</f>
        <v>13.923019090771026</v>
      </c>
      <c r="G24" s="72">
        <f>IF(RES_hh_tesh!G24=0,0,RES_hh_tesh!G24/RES_summary!G$19)</f>
        <v>20.65772876359128</v>
      </c>
      <c r="H24" s="72">
        <f>IF(RES_hh_tesh!H24=0,0,RES_hh_tesh!H24/RES_summary!H$19)</f>
        <v>21.057140753476265</v>
      </c>
      <c r="I24" s="72">
        <f>IF(RES_hh_tesh!I24=0,0,RES_hh_tesh!I24/RES_summary!I$19)</f>
        <v>23.366274777444332</v>
      </c>
      <c r="J24" s="72">
        <f>IF(RES_hh_tesh!J24=0,0,RES_hh_tesh!J24/RES_summary!J$19)</f>
        <v>18.114045661145077</v>
      </c>
      <c r="K24" s="72">
        <f>IF(RES_hh_tesh!K24=0,0,RES_hh_tesh!K24/RES_summary!K$19)</f>
        <v>20.292578040630421</v>
      </c>
      <c r="L24" s="72">
        <f>IF(RES_hh_tesh!L24=0,0,RES_hh_tesh!L24/RES_summary!L$19)</f>
        <v>19.180553388611802</v>
      </c>
      <c r="M24" s="72">
        <f>IF(RES_hh_tesh!M24=0,0,RES_hh_tesh!M24/RES_summary!M$19)</f>
        <v>20.575747548403179</v>
      </c>
      <c r="N24" s="72">
        <f>IF(RES_hh_tesh!N24=0,0,RES_hh_tesh!N24/RES_summary!N$19)</f>
        <v>19.105334788034714</v>
      </c>
      <c r="O24" s="72">
        <f>IF(RES_hh_tesh!O24=0,0,RES_hh_tesh!O24/RES_summary!O$19)</f>
        <v>20.145206149272102</v>
      </c>
      <c r="P24" s="72">
        <f>IF(RES_hh_tesh!P24=0,0,RES_hh_tesh!P24/RES_summary!P$19)</f>
        <v>19.558962426496244</v>
      </c>
      <c r="Q24" s="72">
        <f>IF(RES_hh_tesh!Q24=0,0,RES_hh_tesh!Q24/RES_summary!Q$19)</f>
        <v>20.24966358435578</v>
      </c>
      <c r="R24" s="72">
        <f>IF(RES_hh_tesh!R24=0,0,RES_hh_tesh!R24/RES_summary!R$19)</f>
        <v>20.324452090197298</v>
      </c>
      <c r="S24" s="72">
        <f>IF(RES_hh_tesh!S24=0,0,RES_hh_tesh!S24/RES_summary!S$19)</f>
        <v>21.47720900865481</v>
      </c>
      <c r="T24" s="72">
        <f>IF(RES_hh_tesh!T24=0,0,RES_hh_tesh!T24/RES_summary!T$19)</f>
        <v>20.992606401952571</v>
      </c>
      <c r="U24" s="72">
        <f>IF(RES_hh_tesh!U24=0,0,RES_hh_tesh!U24/RES_summary!U$19)</f>
        <v>19.752924082308539</v>
      </c>
      <c r="V24" s="72">
        <f>IF(RES_hh_tesh!V24=0,0,RES_hh_tesh!V24/RES_summary!V$19)</f>
        <v>20.505536199572845</v>
      </c>
      <c r="W24" s="72">
        <f>IF(RES_hh_tesh!W24=0,0,RES_hh_tesh!W24/RES_summary!W$19)</f>
        <v>21.297560715898577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12.306671942149901</v>
      </c>
      <c r="C25" s="74">
        <f>IF(RES_hh_tesh!C25=0,0,RES_hh_tesh!C25/RES_summary!C$19)</f>
        <v>12.127756995600993</v>
      </c>
      <c r="D25" s="74">
        <f>IF(RES_hh_tesh!D25=0,0,RES_hh_tesh!D25/RES_summary!D$19)</f>
        <v>13.191270886597117</v>
      </c>
      <c r="E25" s="74">
        <f>IF(RES_hh_tesh!E25=0,0,RES_hh_tesh!E25/RES_summary!E$19)</f>
        <v>20.722957165829023</v>
      </c>
      <c r="F25" s="74">
        <f>IF(RES_hh_tesh!F25=0,0,RES_hh_tesh!F25/RES_summary!F$19)</f>
        <v>9.1635909341023734</v>
      </c>
      <c r="G25" s="74">
        <f>IF(RES_hh_tesh!G25=0,0,RES_hh_tesh!G25/RES_summary!G$19)</f>
        <v>15.353850815765867</v>
      </c>
      <c r="H25" s="74">
        <f>IF(RES_hh_tesh!H25=0,0,RES_hh_tesh!H25/RES_summary!H$19)</f>
        <v>26.093126629945914</v>
      </c>
      <c r="I25" s="74">
        <f>IF(RES_hh_tesh!I25=0,0,RES_hh_tesh!I25/RES_summary!I$19)</f>
        <v>23.093663239128556</v>
      </c>
      <c r="J25" s="74">
        <f>IF(RES_hh_tesh!J25=0,0,RES_hh_tesh!J25/RES_summary!J$19)</f>
        <v>16.99755554929861</v>
      </c>
      <c r="K25" s="74">
        <f>IF(RES_hh_tesh!K25=0,0,RES_hh_tesh!K25/RES_summary!K$19)</f>
        <v>22.92332675493472</v>
      </c>
      <c r="L25" s="74">
        <f>IF(RES_hh_tesh!L25=0,0,RES_hh_tesh!L25/RES_summary!L$19)</f>
        <v>17.694685572268479</v>
      </c>
      <c r="M25" s="74">
        <f>IF(RES_hh_tesh!M25=0,0,RES_hh_tesh!M25/RES_summary!M$19)</f>
        <v>18.106491663163553</v>
      </c>
      <c r="N25" s="74">
        <f>IF(RES_hh_tesh!N25=0,0,RES_hh_tesh!N25/RES_summary!N$19)</f>
        <v>21.806994927007956</v>
      </c>
      <c r="O25" s="74">
        <f>IF(RES_hh_tesh!O25=0,0,RES_hh_tesh!O25/RES_summary!O$19)</f>
        <v>19.949398307443058</v>
      </c>
      <c r="P25" s="74">
        <f>IF(RES_hh_tesh!P25=0,0,RES_hh_tesh!P25/RES_summary!P$19)</f>
        <v>20.627498716575658</v>
      </c>
      <c r="Q25" s="74">
        <f>IF(RES_hh_tesh!Q25=0,0,RES_hh_tesh!Q25/RES_summary!Q$19)</f>
        <v>20.997007632536853</v>
      </c>
      <c r="R25" s="74">
        <f>IF(RES_hh_tesh!R25=0,0,RES_hh_tesh!R25/RES_summary!R$19)</f>
        <v>18.598559985074605</v>
      </c>
      <c r="S25" s="74">
        <f>IF(RES_hh_tesh!S25=0,0,RES_hh_tesh!S25/RES_summary!S$19)</f>
        <v>23.536043526496567</v>
      </c>
      <c r="T25" s="74">
        <f>IF(RES_hh_tesh!T25=0,0,RES_hh_tesh!T25/RES_summary!T$19)</f>
        <v>20.033825839859016</v>
      </c>
      <c r="U25" s="74">
        <f>IF(RES_hh_tesh!U25=0,0,RES_hh_tesh!U25/RES_summary!U$19)</f>
        <v>19.125698750168592</v>
      </c>
      <c r="V25" s="74">
        <f>IF(RES_hh_tesh!V25=0,0,RES_hh_tesh!V25/RES_summary!V$19)</f>
        <v>20.006051783024635</v>
      </c>
      <c r="W25" s="74">
        <f>IF(RES_hh_tesh!W25=0,0,RES_hh_tesh!W25/RES_summary!W$19)</f>
        <v>21.342813549740068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8.2869220610686281</v>
      </c>
      <c r="C27" s="69">
        <f>IF(RES_hh_tesh!C27=0,0,RES_hh_tesh!C27/RES_summary!C$19)</f>
        <v>8.7799377658925906</v>
      </c>
      <c r="D27" s="69">
        <f>IF(RES_hh_tesh!D27=0,0,RES_hh_tesh!D27/RES_summary!D$19)</f>
        <v>10.078055356399329</v>
      </c>
      <c r="E27" s="69">
        <f>IF(RES_hh_tesh!E27=0,0,RES_hh_tesh!E27/RES_summary!E$19)</f>
        <v>11.95195401004716</v>
      </c>
      <c r="F27" s="69">
        <f>IF(RES_hh_tesh!F27=0,0,RES_hh_tesh!F27/RES_summary!F$19)</f>
        <v>7.8249529086170524</v>
      </c>
      <c r="G27" s="69">
        <f>IF(RES_hh_tesh!G27=0,0,RES_hh_tesh!G27/RES_summary!G$19)</f>
        <v>16.08934215434504</v>
      </c>
      <c r="H27" s="69">
        <f>IF(RES_hh_tesh!H27=0,0,RES_hh_tesh!H27/RES_summary!H$19)</f>
        <v>9.9185477663307164</v>
      </c>
      <c r="I27" s="69">
        <f>IF(RES_hh_tesh!I27=0,0,RES_hh_tesh!I27/RES_summary!I$19)</f>
        <v>12.630052624373866</v>
      </c>
      <c r="J27" s="69">
        <f>IF(RES_hh_tesh!J27=0,0,RES_hh_tesh!J27/RES_summary!J$19)</f>
        <v>6.6119693413375265</v>
      </c>
      <c r="K27" s="69">
        <f>IF(RES_hh_tesh!K27=0,0,RES_hh_tesh!K27/RES_summary!K$19)</f>
        <v>8.7265246329709942</v>
      </c>
      <c r="L27" s="69">
        <f>IF(RES_hh_tesh!L27=0,0,RES_hh_tesh!L27/RES_summary!L$19)</f>
        <v>6.9915224927829893</v>
      </c>
      <c r="M27" s="69">
        <f>IF(RES_hh_tesh!M27=0,0,RES_hh_tesh!M27/RES_summary!M$19)</f>
        <v>6.9380936999759744</v>
      </c>
      <c r="N27" s="69">
        <f>IF(RES_hh_tesh!N27=0,0,RES_hh_tesh!N27/RES_summary!N$19)</f>
        <v>6.3025516228120013</v>
      </c>
      <c r="O27" s="69">
        <f>IF(RES_hh_tesh!O27=0,0,RES_hh_tesh!O27/RES_summary!O$19)</f>
        <v>6.2366817695434573</v>
      </c>
      <c r="P27" s="69">
        <f>IF(RES_hh_tesh!P27=0,0,RES_hh_tesh!P27/RES_summary!P$19)</f>
        <v>6.1796785369150955</v>
      </c>
      <c r="Q27" s="69">
        <f>IF(RES_hh_tesh!Q27=0,0,RES_hh_tesh!Q27/RES_summary!Q$19)</f>
        <v>6.8922834262384542</v>
      </c>
      <c r="R27" s="69">
        <f>IF(RES_hh_tesh!R27=0,0,RES_hh_tesh!R27/RES_summary!R$19)</f>
        <v>6.8524325459231585</v>
      </c>
      <c r="S27" s="69">
        <f>IF(RES_hh_tesh!S27=0,0,RES_hh_tesh!S27/RES_summary!S$19)</f>
        <v>7.5624279569799207</v>
      </c>
      <c r="T27" s="69">
        <f>IF(RES_hh_tesh!T27=0,0,RES_hh_tesh!T27/RES_summary!T$19)</f>
        <v>7.5661302859828723</v>
      </c>
      <c r="U27" s="69">
        <f>IF(RES_hh_tesh!U27=0,0,RES_hh_tesh!U27/RES_summary!U$19)</f>
        <v>7.6437108627730961</v>
      </c>
      <c r="V27" s="69">
        <f>IF(RES_hh_tesh!V27=0,0,RES_hh_tesh!V27/RES_summary!V$19)</f>
        <v>6.8776115940183562</v>
      </c>
      <c r="W27" s="69">
        <f>IF(RES_hh_tesh!W27=0,0,RES_hh_tesh!W27/RES_summary!W$19)</f>
        <v>7.1965071023885923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11.354806045666695</v>
      </c>
      <c r="C28" s="72">
        <f>IF(RES_hh_tesh!C28=0,0,RES_hh_tesh!C28/RES_summary!C$19)</f>
        <v>3.2971337578515985</v>
      </c>
      <c r="D28" s="72">
        <f>IF(RES_hh_tesh!D28=0,0,RES_hh_tesh!D28/RES_summary!D$19)</f>
        <v>11.488968961492395</v>
      </c>
      <c r="E28" s="72">
        <f>IF(RES_hh_tesh!E28=0,0,RES_hh_tesh!E28/RES_summary!E$19)</f>
        <v>8.2080019623519842</v>
      </c>
      <c r="F28" s="72">
        <f>IF(RES_hh_tesh!F28=0,0,RES_hh_tesh!F28/RES_summary!F$19)</f>
        <v>12.055242342519481</v>
      </c>
      <c r="G28" s="72">
        <f>IF(RES_hh_tesh!G28=0,0,RES_hh_tesh!G28/RES_summary!G$19)</f>
        <v>12.167933668498192</v>
      </c>
      <c r="H28" s="72">
        <f>IF(RES_hh_tesh!H28=0,0,RES_hh_tesh!H28/RES_summary!H$19)</f>
        <v>6.2192401797508294</v>
      </c>
      <c r="I28" s="72">
        <f>IF(RES_hh_tesh!I28=0,0,RES_hh_tesh!I28/RES_summary!I$19)</f>
        <v>6.1624276035905075</v>
      </c>
      <c r="J28" s="72">
        <f>IF(RES_hh_tesh!J28=0,0,RES_hh_tesh!J28/RES_summary!J$19)</f>
        <v>12.68758000659215</v>
      </c>
      <c r="K28" s="72">
        <f>IF(RES_hh_tesh!K28=0,0,RES_hh_tesh!K28/RES_summary!K$19)</f>
        <v>5.2617564195508288</v>
      </c>
      <c r="L28" s="72">
        <f>IF(RES_hh_tesh!L28=0,0,RES_hh_tesh!L28/RES_summary!L$19)</f>
        <v>3.8447770477091652</v>
      </c>
      <c r="M28" s="72">
        <f>IF(RES_hh_tesh!M28=0,0,RES_hh_tesh!M28/RES_summary!M$19)</f>
        <v>6.8968427324030221</v>
      </c>
      <c r="N28" s="72">
        <f>IF(RES_hh_tesh!N28=0,0,RES_hh_tesh!N28/RES_summary!N$19)</f>
        <v>6.0979006397502893</v>
      </c>
      <c r="O28" s="72">
        <f>IF(RES_hh_tesh!O28=0,0,RES_hh_tesh!O28/RES_summary!O$19)</f>
        <v>4.022579660323804</v>
      </c>
      <c r="P28" s="72">
        <f>IF(RES_hh_tesh!P28=0,0,RES_hh_tesh!P28/RES_summary!P$19)</f>
        <v>8.0091253229751533</v>
      </c>
      <c r="Q28" s="72">
        <f>IF(RES_hh_tesh!Q28=0,0,RES_hh_tesh!Q28/RES_summary!Q$19)</f>
        <v>8.6971600522152581</v>
      </c>
      <c r="R28" s="72">
        <f>IF(RES_hh_tesh!R28=0,0,RES_hh_tesh!R28/RES_summary!R$19)</f>
        <v>6.0923082820941161</v>
      </c>
      <c r="S28" s="72">
        <f>IF(RES_hh_tesh!S28=0,0,RES_hh_tesh!S28/RES_summary!S$19)</f>
        <v>6.20563196258421</v>
      </c>
      <c r="T28" s="72">
        <f>IF(RES_hh_tesh!T28=0,0,RES_hh_tesh!T28/RES_summary!T$19)</f>
        <v>6.8975865973868693</v>
      </c>
      <c r="U28" s="72">
        <f>IF(RES_hh_tesh!U28=0,0,RES_hh_tesh!U28/RES_summary!U$19)</f>
        <v>7.9636387777737916</v>
      </c>
      <c r="V28" s="72">
        <f>IF(RES_hh_tesh!V28=0,0,RES_hh_tesh!V28/RES_summary!V$19)</f>
        <v>7.096563577675564</v>
      </c>
      <c r="W28" s="72">
        <f>IF(RES_hh_tesh!W28=0,0,RES_hh_tesh!W28/RES_summary!W$19)</f>
        <v>7.0479666886878523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8.3028594752885958</v>
      </c>
      <c r="C29" s="72">
        <f>IF(RES_hh_tesh!C29=0,0,RES_hh_tesh!C29/RES_summary!C$19)</f>
        <v>8.9593431972875202</v>
      </c>
      <c r="D29" s="72">
        <f>IF(RES_hh_tesh!D29=0,0,RES_hh_tesh!D29/RES_summary!D$19)</f>
        <v>9.9619918484312464</v>
      </c>
      <c r="E29" s="72">
        <f>IF(RES_hh_tesh!E29=0,0,RES_hh_tesh!E29/RES_summary!E$19)</f>
        <v>11.725140813365352</v>
      </c>
      <c r="F29" s="72">
        <f>IF(RES_hh_tesh!F29=0,0,RES_hh_tesh!F29/RES_summary!F$19)</f>
        <v>7.7260696679302496</v>
      </c>
      <c r="G29" s="72">
        <f>IF(RES_hh_tesh!G29=0,0,RES_hh_tesh!G29/RES_summary!G$19)</f>
        <v>16.894291259087701</v>
      </c>
      <c r="H29" s="72">
        <f>IF(RES_hh_tesh!H29=0,0,RES_hh_tesh!H29/RES_summary!H$19)</f>
        <v>9.0933239211849166</v>
      </c>
      <c r="I29" s="72">
        <f>IF(RES_hh_tesh!I29=0,0,RES_hh_tesh!I29/RES_summary!I$19)</f>
        <v>13.319467051342814</v>
      </c>
      <c r="J29" s="72">
        <f>IF(RES_hh_tesh!J29=0,0,RES_hh_tesh!J29/RES_summary!J$19)</f>
        <v>6.4186749049458287</v>
      </c>
      <c r="K29" s="72">
        <f>IF(RES_hh_tesh!K29=0,0,RES_hh_tesh!K29/RES_summary!K$19)</f>
        <v>9.0408398975474569</v>
      </c>
      <c r="L29" s="72">
        <f>IF(RES_hh_tesh!L29=0,0,RES_hh_tesh!L29/RES_summary!L$19)</f>
        <v>7.0388880043864432</v>
      </c>
      <c r="M29" s="72">
        <f>IF(RES_hh_tesh!M29=0,0,RES_hh_tesh!M29/RES_summary!M$19)</f>
        <v>6.9683500252687303</v>
      </c>
      <c r="N29" s="72">
        <f>IF(RES_hh_tesh!N29=0,0,RES_hh_tesh!N29/RES_summary!N$19)</f>
        <v>6.0332964128317261</v>
      </c>
      <c r="O29" s="72">
        <f>IF(RES_hh_tesh!O29=0,0,RES_hh_tesh!O29/RES_summary!O$19)</f>
        <v>6.2432298633738164</v>
      </c>
      <c r="P29" s="72">
        <f>IF(RES_hh_tesh!P29=0,0,RES_hh_tesh!P29/RES_summary!P$19)</f>
        <v>6.2014761828554512</v>
      </c>
      <c r="Q29" s="72">
        <f>IF(RES_hh_tesh!Q29=0,0,RES_hh_tesh!Q29/RES_summary!Q$19)</f>
        <v>6.9101720369531066</v>
      </c>
      <c r="R29" s="72">
        <f>IF(RES_hh_tesh!R29=0,0,RES_hh_tesh!R29/RES_summary!R$19)</f>
        <v>6.8620266157448988</v>
      </c>
      <c r="S29" s="72">
        <f>IF(RES_hh_tesh!S29=0,0,RES_hh_tesh!S29/RES_summary!S$19)</f>
        <v>7.5878935529938811</v>
      </c>
      <c r="T29" s="72">
        <f>IF(RES_hh_tesh!T29=0,0,RES_hh_tesh!T29/RES_summary!T$19)</f>
        <v>7.5883088912114198</v>
      </c>
      <c r="U29" s="72">
        <f>IF(RES_hh_tesh!U29=0,0,RES_hh_tesh!U29/RES_summary!U$19)</f>
        <v>7.8444488131936287</v>
      </c>
      <c r="V29" s="72">
        <f>IF(RES_hh_tesh!V29=0,0,RES_hh_tesh!V29/RES_summary!V$19)</f>
        <v>6.8639520244596959</v>
      </c>
      <c r="W29" s="72">
        <f>IF(RES_hh_tesh!W29=0,0,RES_hh_tesh!W29/RES_summary!W$19)</f>
        <v>7.0569375592964256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8.142231930159797</v>
      </c>
      <c r="C30" s="72">
        <f>IF(RES_hh_tesh!C30=0,0,RES_hh_tesh!C30/RES_summary!C$19)</f>
        <v>8.4040890713527236</v>
      </c>
      <c r="D30" s="72">
        <f>IF(RES_hh_tesh!D30=0,0,RES_hh_tesh!D30/RES_summary!D$19)</f>
        <v>10.580905219443535</v>
      </c>
      <c r="E30" s="72">
        <f>IF(RES_hh_tesh!E30=0,0,RES_hh_tesh!E30/RES_summary!E$19)</f>
        <v>12.444129470022029</v>
      </c>
      <c r="F30" s="72">
        <f>IF(RES_hh_tesh!F30=0,0,RES_hh_tesh!F30/RES_summary!F$19)</f>
        <v>7.9207946945189374</v>
      </c>
      <c r="G30" s="72">
        <f>IF(RES_hh_tesh!G30=0,0,RES_hh_tesh!G30/RES_summary!G$19)</f>
        <v>15.302220848267499</v>
      </c>
      <c r="H30" s="72">
        <f>IF(RES_hh_tesh!H30=0,0,RES_hh_tesh!H30/RES_summary!H$19)</f>
        <v>10.7475452791432</v>
      </c>
      <c r="I30" s="72">
        <f>IF(RES_hh_tesh!I30=0,0,RES_hh_tesh!I30/RES_summary!I$19)</f>
        <v>12.211191228725099</v>
      </c>
      <c r="J30" s="72">
        <f>IF(RES_hh_tesh!J30=0,0,RES_hh_tesh!J30/RES_summary!J$19)</f>
        <v>6.4497660126747034</v>
      </c>
      <c r="K30" s="72">
        <f>IF(RES_hh_tesh!K30=0,0,RES_hh_tesh!K30/RES_summary!K$19)</f>
        <v>8.5460639521490016</v>
      </c>
      <c r="L30" s="72">
        <f>IF(RES_hh_tesh!L30=0,0,RES_hh_tesh!L30/RES_summary!L$19)</f>
        <v>6.773171054157971</v>
      </c>
      <c r="M30" s="72">
        <f>IF(RES_hh_tesh!M30=0,0,RES_hh_tesh!M30/RES_summary!M$19)</f>
        <v>6.9776288853794757</v>
      </c>
      <c r="N30" s="72">
        <f>IF(RES_hh_tesh!N30=0,0,RES_hh_tesh!N30/RES_summary!N$19)</f>
        <v>6.5125898795326131</v>
      </c>
      <c r="O30" s="72">
        <f>IF(RES_hh_tesh!O30=0,0,RES_hh_tesh!O30/RES_summary!O$19)</f>
        <v>6.407685630545279</v>
      </c>
      <c r="P30" s="72">
        <f>IF(RES_hh_tesh!P30=0,0,RES_hh_tesh!P30/RES_summary!P$19)</f>
        <v>5.9821078815600242</v>
      </c>
      <c r="Q30" s="72">
        <f>IF(RES_hh_tesh!Q30=0,0,RES_hh_tesh!Q30/RES_summary!Q$19)</f>
        <v>6.8575485470108246</v>
      </c>
      <c r="R30" s="72">
        <f>IF(RES_hh_tesh!R30=0,0,RES_hh_tesh!R30/RES_summary!R$19)</f>
        <v>6.8199656168796414</v>
      </c>
      <c r="S30" s="72">
        <f>IF(RES_hh_tesh!S30=0,0,RES_hh_tesh!S30/RES_summary!S$19)</f>
        <v>7.602412371440197</v>
      </c>
      <c r="T30" s="72">
        <f>IF(RES_hh_tesh!T30=0,0,RES_hh_tesh!T30/RES_summary!T$19)</f>
        <v>7.6068066150843974</v>
      </c>
      <c r="U30" s="72">
        <f>IF(RES_hh_tesh!U30=0,0,RES_hh_tesh!U30/RES_summary!U$19)</f>
        <v>7.4743877869455808</v>
      </c>
      <c r="V30" s="72">
        <f>IF(RES_hh_tesh!V30=0,0,RES_hh_tesh!V30/RES_summary!V$19)</f>
        <v>6.8435073305981629</v>
      </c>
      <c r="W30" s="72">
        <f>IF(RES_hh_tesh!W30=0,0,RES_hh_tesh!W30/RES_summary!W$19)</f>
        <v>7.3703784823184151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8.8581339324909969</v>
      </c>
      <c r="C31" s="72">
        <f>IF(RES_hh_tesh!C31=0,0,RES_hh_tesh!C31/RES_summary!C$19)</f>
        <v>8.2199515901158247</v>
      </c>
      <c r="D31" s="72">
        <f>IF(RES_hh_tesh!D31=0,0,RES_hh_tesh!D31/RES_summary!D$19)</f>
        <v>9.4780855463401448</v>
      </c>
      <c r="E31" s="72">
        <f>IF(RES_hh_tesh!E31=0,0,RES_hh_tesh!E31/RES_summary!E$19)</f>
        <v>10.691048377823659</v>
      </c>
      <c r="F31" s="72">
        <f>IF(RES_hh_tesh!F31=0,0,RES_hh_tesh!F31/RES_summary!F$19)</f>
        <v>8.2828717117584105</v>
      </c>
      <c r="G31" s="72">
        <f>IF(RES_hh_tesh!G31=0,0,RES_hh_tesh!G31/RES_summary!G$19)</f>
        <v>15.951415354486057</v>
      </c>
      <c r="H31" s="72">
        <f>IF(RES_hh_tesh!H31=0,0,RES_hh_tesh!H31/RES_summary!H$19)</f>
        <v>10.234860498239399</v>
      </c>
      <c r="I31" s="72">
        <f>IF(RES_hh_tesh!I31=0,0,RES_hh_tesh!I31/RES_summary!I$19)</f>
        <v>10.60436813508726</v>
      </c>
      <c r="J31" s="72">
        <f>IF(RES_hh_tesh!J31=0,0,RES_hh_tesh!J31/RES_summary!J$19)</f>
        <v>7.8183467480984419</v>
      </c>
      <c r="K31" s="72">
        <f>IF(RES_hh_tesh!K31=0,0,RES_hh_tesh!K31/RES_summary!K$19)</f>
        <v>8.0258250194547092</v>
      </c>
      <c r="L31" s="72">
        <f>IF(RES_hh_tesh!L31=0,0,RES_hh_tesh!L31/RES_summary!L$19)</f>
        <v>7.4019970316250063</v>
      </c>
      <c r="M31" s="72">
        <f>IF(RES_hh_tesh!M31=0,0,RES_hh_tesh!M31/RES_summary!M$19)</f>
        <v>6.7059039477804685</v>
      </c>
      <c r="N31" s="72">
        <f>IF(RES_hh_tesh!N31=0,0,RES_hh_tesh!N31/RES_summary!N$19)</f>
        <v>6.3836137251041283</v>
      </c>
      <c r="O31" s="72">
        <f>IF(RES_hh_tesh!O31=0,0,RES_hh_tesh!O31/RES_summary!O$19)</f>
        <v>6.2892156636238541</v>
      </c>
      <c r="P31" s="72">
        <f>IF(RES_hh_tesh!P31=0,0,RES_hh_tesh!P31/RES_summary!P$19)</f>
        <v>6.5884171926200397</v>
      </c>
      <c r="Q31" s="72">
        <f>IF(RES_hh_tesh!Q31=0,0,RES_hh_tesh!Q31/RES_summary!Q$19)</f>
        <v>6.6445895065085177</v>
      </c>
      <c r="R31" s="72">
        <f>IF(RES_hh_tesh!R31=0,0,RES_hh_tesh!R31/RES_summary!R$19)</f>
        <v>6.9174751233177432</v>
      </c>
      <c r="S31" s="72">
        <f>IF(RES_hh_tesh!S31=0,0,RES_hh_tesh!S31/RES_summary!S$19)</f>
        <v>7.4211661631983272</v>
      </c>
      <c r="T31" s="72">
        <f>IF(RES_hh_tesh!T31=0,0,RES_hh_tesh!T31/RES_summary!T$19)</f>
        <v>7.4067596801764486</v>
      </c>
      <c r="U31" s="72">
        <f>IF(RES_hh_tesh!U31=0,0,RES_hh_tesh!U31/RES_summary!U$19)</f>
        <v>7.3691657751423829</v>
      </c>
      <c r="V31" s="72">
        <f>IF(RES_hh_tesh!V31=0,0,RES_hh_tesh!V31/RES_summary!V$19)</f>
        <v>7.0419293780095007</v>
      </c>
      <c r="W31" s="72">
        <f>IF(RES_hh_tesh!W31=0,0,RES_hh_tesh!W31/RES_summary!W$19)</f>
        <v>7.1697568707916401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7.4451806615554199</v>
      </c>
      <c r="C32" s="77">
        <f>IF(RES_hh_tesh!C32=0,0,RES_hh_tesh!C32/RES_summary!C$19)</f>
        <v>9.6833766524339708</v>
      </c>
      <c r="D32" s="77">
        <f>IF(RES_hh_tesh!D32=0,0,RES_hh_tesh!D32/RES_summary!D$19)</f>
        <v>8.0751625624266783</v>
      </c>
      <c r="E32" s="77">
        <f>IF(RES_hh_tesh!E32=0,0,RES_hh_tesh!E32/RES_summary!E$19)</f>
        <v>14.557977156926601</v>
      </c>
      <c r="F32" s="77">
        <f>IF(RES_hh_tesh!F32=0,0,RES_hh_tesh!F32/RES_summary!F$19)</f>
        <v>7.2296252837069703</v>
      </c>
      <c r="G32" s="77">
        <f>IF(RES_hh_tesh!G32=0,0,RES_hh_tesh!G32/RES_summary!G$19)</f>
        <v>8.0835436554259079</v>
      </c>
      <c r="H32" s="77">
        <f>IF(RES_hh_tesh!H32=0,0,RES_hh_tesh!H32/RES_summary!H$19)</f>
        <v>15.647705292728068</v>
      </c>
      <c r="I32" s="77">
        <f>IF(RES_hh_tesh!I32=0,0,RES_hh_tesh!I32/RES_summary!I$19)</f>
        <v>10.342917915108604</v>
      </c>
      <c r="J32" s="77">
        <f>IF(RES_hh_tesh!J32=0,0,RES_hh_tesh!J32/RES_summary!J$19)</f>
        <v>6.2689694452560918</v>
      </c>
      <c r="K32" s="77">
        <f>IF(RES_hh_tesh!K32=0,0,RES_hh_tesh!K32/RES_summary!K$19)</f>
        <v>6.4379076619047533</v>
      </c>
      <c r="L32" s="77">
        <f>IF(RES_hh_tesh!L32=0,0,RES_hh_tesh!L32/RES_summary!L$19)</f>
        <v>6.498620258790937</v>
      </c>
      <c r="M32" s="77">
        <f>IF(RES_hh_tesh!M32=0,0,RES_hh_tesh!M32/RES_summary!M$19)</f>
        <v>7.0754141368074217</v>
      </c>
      <c r="N32" s="77">
        <f>IF(RES_hh_tesh!N32=0,0,RES_hh_tesh!N32/RES_summary!N$19)</f>
        <v>10.029312769854016</v>
      </c>
      <c r="O32" s="77">
        <f>IF(RES_hh_tesh!O32=0,0,RES_hh_tesh!O32/RES_summary!O$19)</f>
        <v>0.66421244281546732</v>
      </c>
      <c r="P32" s="77">
        <f>IF(RES_hh_tesh!P32=0,0,RES_hh_tesh!P32/RES_summary!P$19)</f>
        <v>4.5546563864252034</v>
      </c>
      <c r="Q32" s="77">
        <f>IF(RES_hh_tesh!Q32=0,0,RES_hh_tesh!Q32/RES_summary!Q$19)</f>
        <v>8.7541717530557559</v>
      </c>
      <c r="R32" s="77">
        <f>IF(RES_hh_tesh!R32=0,0,RES_hh_tesh!R32/RES_summary!R$19)</f>
        <v>7.2042664001720027</v>
      </c>
      <c r="S32" s="77">
        <f>IF(RES_hh_tesh!S32=0,0,RES_hh_tesh!S32/RES_summary!S$19)</f>
        <v>7.2727272296443566</v>
      </c>
      <c r="T32" s="77">
        <f>IF(RES_hh_tesh!T32=0,0,RES_hh_tesh!T32/RES_summary!T$19)</f>
        <v>7.0921259406365031</v>
      </c>
      <c r="U32" s="77">
        <f>IF(RES_hh_tesh!U32=0,0,RES_hh_tesh!U32/RES_summary!U$19)</f>
        <v>7.0323475623546301</v>
      </c>
      <c r="V32" s="77">
        <f>IF(RES_hh_tesh!V32=0,0,RES_hh_tesh!V32/RES_summary!V$19)</f>
        <v>6.9392762616798942</v>
      </c>
      <c r="W32" s="77">
        <f>IF(RES_hh_tesh!W32=0,0,RES_hh_tesh!W32/RES_summary!W$19)</f>
        <v>6.9234786390259844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23.949188435096811</v>
      </c>
      <c r="C3" s="65">
        <f>IF(RES_hh_emih!C3=0,0,RES_hh_emih!C3/RES_summary!C$19)</f>
        <v>21.087082887864405</v>
      </c>
      <c r="D3" s="65">
        <f>IF(RES_hh_emih!D3=0,0,RES_hh_emih!D3/RES_summary!D$19)</f>
        <v>23.794189040707536</v>
      </c>
      <c r="E3" s="65">
        <f>IF(RES_hh_emih!E3=0,0,RES_hh_emih!E3/RES_summary!E$19)</f>
        <v>26.029920396074033</v>
      </c>
      <c r="F3" s="65">
        <f>IF(RES_hh_emih!F3=0,0,RES_hh_emih!F3/RES_summary!F$19)</f>
        <v>26.681655376475803</v>
      </c>
      <c r="G3" s="65">
        <f>IF(RES_hh_emih!G3=0,0,RES_hh_emih!G3/RES_summary!G$19)</f>
        <v>25.641619262001726</v>
      </c>
      <c r="H3" s="65">
        <f>IF(RES_hh_emih!H3=0,0,RES_hh_emih!H3/RES_summary!H$19)</f>
        <v>24.790618775946164</v>
      </c>
      <c r="I3" s="65">
        <f>IF(RES_hh_emih!I3=0,0,RES_hh_emih!I3/RES_summary!I$19)</f>
        <v>22.478323724341916</v>
      </c>
      <c r="J3" s="65">
        <f>IF(RES_hh_emih!J3=0,0,RES_hh_emih!J3/RES_summary!J$19)</f>
        <v>20.687208179888835</v>
      </c>
      <c r="K3" s="65">
        <f>IF(RES_hh_emih!K3=0,0,RES_hh_emih!K3/RES_summary!K$19)</f>
        <v>19.086026797579088</v>
      </c>
      <c r="L3" s="65">
        <f>IF(RES_hh_emih!L3=0,0,RES_hh_emih!L3/RES_summary!L$19)</f>
        <v>18.428159119764249</v>
      </c>
      <c r="M3" s="65">
        <f>IF(RES_hh_emih!M3=0,0,RES_hh_emih!M3/RES_summary!M$19)</f>
        <v>19.080931716028644</v>
      </c>
      <c r="N3" s="65">
        <f>IF(RES_hh_emih!N3=0,0,RES_hh_emih!N3/RES_summary!N$19)</f>
        <v>20.001781976071726</v>
      </c>
      <c r="O3" s="65">
        <f>IF(RES_hh_emih!O3=0,0,RES_hh_emih!O3/RES_summary!O$19)</f>
        <v>18.70524796602238</v>
      </c>
      <c r="P3" s="65">
        <f>IF(RES_hh_emih!P3=0,0,RES_hh_emih!P3/RES_summary!P$19)</f>
        <v>17.048478470097432</v>
      </c>
      <c r="Q3" s="65">
        <f>IF(RES_hh_emih!Q3=0,0,RES_hh_emih!Q3/RES_summary!Q$19)</f>
        <v>17.518324984155182</v>
      </c>
      <c r="R3" s="65">
        <f>IF(RES_hh_emih!R3=0,0,RES_hh_emih!R3/RES_summary!R$19)</f>
        <v>17.051707143697232</v>
      </c>
      <c r="S3" s="65">
        <f>IF(RES_hh_emih!S3=0,0,RES_hh_emih!S3/RES_summary!S$19)</f>
        <v>17.859224748852792</v>
      </c>
      <c r="T3" s="65">
        <f>IF(RES_hh_emih!T3=0,0,RES_hh_emih!T3/RES_summary!T$19)</f>
        <v>17.842862526332652</v>
      </c>
      <c r="U3" s="65">
        <f>IF(RES_hh_emih!U3=0,0,RES_hh_emih!U3/RES_summary!U$19)</f>
        <v>17.643012665170467</v>
      </c>
      <c r="V3" s="65">
        <f>IF(RES_hh_emih!V3=0,0,RES_hh_emih!V3/RES_summary!V$19)</f>
        <v>18.004671558413289</v>
      </c>
      <c r="W3" s="65">
        <f>IF(RES_hh_emih!W3=0,0,RES_hh_emih!W3/RES_summary!W$19)</f>
        <v>20.126482567394987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19.387379374800155</v>
      </c>
      <c r="C4" s="69">
        <f>IF(RES_hh_emih!C4=0,0,RES_hh_emih!C4/RES_summary!C$19)</f>
        <v>15.480248650650287</v>
      </c>
      <c r="D4" s="69">
        <f>IF(RES_hh_emih!D4=0,0,RES_hh_emih!D4/RES_summary!D$19)</f>
        <v>17.062914855396706</v>
      </c>
      <c r="E4" s="69">
        <f>IF(RES_hh_emih!E4=0,0,RES_hh_emih!E4/RES_summary!E$19)</f>
        <v>18.3046646174976</v>
      </c>
      <c r="F4" s="69">
        <f>IF(RES_hh_emih!F4=0,0,RES_hh_emih!F4/RES_summary!F$19)</f>
        <v>21.482528107807898</v>
      </c>
      <c r="G4" s="69">
        <f>IF(RES_hh_emih!G4=0,0,RES_hh_emih!G4/RES_summary!G$19)</f>
        <v>16.526729164700804</v>
      </c>
      <c r="H4" s="69">
        <f>IF(RES_hh_emih!H4=0,0,RES_hh_emih!H4/RES_summary!H$19)</f>
        <v>18.197800663723243</v>
      </c>
      <c r="I4" s="69">
        <f>IF(RES_hh_emih!I4=0,0,RES_hh_emih!I4/RES_summary!I$19)</f>
        <v>14.762568663492361</v>
      </c>
      <c r="J4" s="69">
        <f>IF(RES_hh_emih!J4=0,0,RES_hh_emih!J4/RES_summary!J$19)</f>
        <v>16.000272758096461</v>
      </c>
      <c r="K4" s="69">
        <f>IF(RES_hh_emih!K4=0,0,RES_hh_emih!K4/RES_summary!K$19)</f>
        <v>13.408268816911553</v>
      </c>
      <c r="L4" s="69">
        <f>IF(RES_hh_emih!L4=0,0,RES_hh_emih!L4/RES_summary!L$19)</f>
        <v>13.649249892576025</v>
      </c>
      <c r="M4" s="69">
        <f>IF(RES_hh_emih!M4=0,0,RES_hh_emih!M4/RES_summary!M$19)</f>
        <v>14.124196097581658</v>
      </c>
      <c r="N4" s="69">
        <f>IF(RES_hh_emih!N4=0,0,RES_hh_emih!N4/RES_summary!N$19)</f>
        <v>15.188438188633913</v>
      </c>
      <c r="O4" s="69">
        <f>IF(RES_hh_emih!O4=0,0,RES_hh_emih!O4/RES_summary!O$19)</f>
        <v>13.878302928549113</v>
      </c>
      <c r="P4" s="69">
        <f>IF(RES_hh_emih!P4=0,0,RES_hh_emih!P4/RES_summary!P$19)</f>
        <v>12.379578918345723</v>
      </c>
      <c r="Q4" s="69">
        <f>IF(RES_hh_emih!Q4=0,0,RES_hh_emih!Q4/RES_summary!Q$19)</f>
        <v>12.45770254196232</v>
      </c>
      <c r="R4" s="69">
        <f>IF(RES_hh_emih!R4=0,0,RES_hh_emih!R4/RES_summary!R$19)</f>
        <v>12.091771616283173</v>
      </c>
      <c r="S4" s="69">
        <f>IF(RES_hh_emih!S4=0,0,RES_hh_emih!S4/RES_summary!S$19)</f>
        <v>12.478427577089695</v>
      </c>
      <c r="T4" s="69">
        <f>IF(RES_hh_emih!T4=0,0,RES_hh_emih!T4/RES_summary!T$19)</f>
        <v>12.554138340003702</v>
      </c>
      <c r="U4" s="69">
        <f>IF(RES_hh_emih!U4=0,0,RES_hh_emih!U4/RES_summary!U$19)</f>
        <v>12.419858412632127</v>
      </c>
      <c r="V4" s="69">
        <f>IF(RES_hh_emih!V4=0,0,RES_hh_emih!V4/RES_summary!V$19)</f>
        <v>13.068595666587168</v>
      </c>
      <c r="W4" s="69">
        <f>IF(RES_hh_emih!W4=0,0,RES_hh_emih!W4/RES_summary!W$19)</f>
        <v>14.81872888523618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131.88903100625956</v>
      </c>
      <c r="C5" s="72">
        <f>IF(RES_hh_emih!C5=0,0,RES_hh_emih!C5/RES_summary!C$19)</f>
        <v>30.898034808336547</v>
      </c>
      <c r="D5" s="72">
        <f>IF(RES_hh_emih!D5=0,0,RES_hh_emih!D5/RES_summary!D$19)</f>
        <v>88.477463540812252</v>
      </c>
      <c r="E5" s="72">
        <f>IF(RES_hh_emih!E5=0,0,RES_hh_emih!E5/RES_summary!E$19)</f>
        <v>63.094510257227363</v>
      </c>
      <c r="F5" s="72">
        <f>IF(RES_hh_emih!F5=0,0,RES_hh_emih!F5/RES_summary!F$19)</f>
        <v>132.13167588228035</v>
      </c>
      <c r="G5" s="72">
        <f>IF(RES_hh_emih!G5=0,0,RES_hh_emih!G5/RES_summary!G$19)</f>
        <v>60.762176807113512</v>
      </c>
      <c r="H5" s="72">
        <f>IF(RES_hh_emih!H5=0,0,RES_hh_emih!H5/RES_summary!H$19)</f>
        <v>45.185166579875535</v>
      </c>
      <c r="I5" s="72">
        <f>IF(RES_hh_emih!I5=0,0,RES_hh_emih!I5/RES_summary!I$19)</f>
        <v>41.991395076901995</v>
      </c>
      <c r="J5" s="72">
        <f>IF(RES_hh_emih!J5=0,0,RES_hh_emih!J5/RES_summary!J$19)</f>
        <v>131.72640535705085</v>
      </c>
      <c r="K5" s="72">
        <f>IF(RES_hh_emih!K5=0,0,RES_hh_emih!K5/RES_summary!K$19)</f>
        <v>51.245655218097667</v>
      </c>
      <c r="L5" s="72">
        <f>IF(RES_hh_emih!L5=0,0,RES_hh_emih!L5/RES_summary!L$19)</f>
        <v>40.655587572827919</v>
      </c>
      <c r="M5" s="72">
        <f>IF(RES_hh_emih!M5=0,0,RES_hh_emih!M5/RES_summary!M$19)</f>
        <v>68.214545674366391</v>
      </c>
      <c r="N5" s="72">
        <f>IF(RES_hh_emih!N5=0,0,RES_hh_emih!N5/RES_summary!N$19)</f>
        <v>66.380199102284024</v>
      </c>
      <c r="O5" s="72">
        <f>IF(RES_hh_emih!O5=0,0,RES_hh_emih!O5/RES_summary!O$19)</f>
        <v>39.805651057695385</v>
      </c>
      <c r="P5" s="72">
        <f>IF(RES_hh_emih!P5=0,0,RES_hh_emih!P5/RES_summary!P$19)</f>
        <v>69.538746061437948</v>
      </c>
      <c r="Q5" s="72">
        <f>IF(RES_hh_emih!Q5=0,0,RES_hh_emih!Q5/RES_summary!Q$19)</f>
        <v>69.690963128455948</v>
      </c>
      <c r="R5" s="72">
        <f>IF(RES_hh_emih!R5=0,0,RES_hh_emih!R5/RES_summary!R$19)</f>
        <v>55.522269108555001</v>
      </c>
      <c r="S5" s="72">
        <f>IF(RES_hh_emih!S5=0,0,RES_hh_emih!S5/RES_summary!S$19)</f>
        <v>43.431638773721517</v>
      </c>
      <c r="T5" s="72">
        <f>IF(RES_hh_emih!T5=0,0,RES_hh_emih!T5/RES_summary!T$19)</f>
        <v>48.869335485263022</v>
      </c>
      <c r="U5" s="72">
        <f>IF(RES_hh_emih!U5=0,0,RES_hh_emih!U5/RES_summary!U$19)</f>
        <v>57.35761919825103</v>
      </c>
      <c r="V5" s="72">
        <f>IF(RES_hh_emih!V5=0,0,RES_hh_emih!V5/RES_summary!V$19)</f>
        <v>57.960658877722246</v>
      </c>
      <c r="W5" s="72">
        <f>IF(RES_hh_emih!W5=0,0,RES_hh_emih!W5/RES_summary!W$19)</f>
        <v>58.802185777588164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67.573576225834415</v>
      </c>
      <c r="C6" s="72">
        <f>IF(RES_hh_emih!C6=0,0,RES_hh_emih!C6/RES_summary!C$19)</f>
        <v>55.625488844070354</v>
      </c>
      <c r="D6" s="72">
        <f>IF(RES_hh_emih!D6=0,0,RES_hh_emih!D6/RES_summary!D$19)</f>
        <v>52.588423573489671</v>
      </c>
      <c r="E6" s="72">
        <f>IF(RES_hh_emih!E6=0,0,RES_hh_emih!E6/RES_summary!E$19)</f>
        <v>55.426767127596179</v>
      </c>
      <c r="F6" s="72">
        <f>IF(RES_hh_emih!F6=0,0,RES_hh_emih!F6/RES_summary!F$19)</f>
        <v>58.439162723580687</v>
      </c>
      <c r="G6" s="72">
        <f>IF(RES_hh_emih!G6=0,0,RES_hh_emih!G6/RES_summary!G$19)</f>
        <v>50.758583084007569</v>
      </c>
      <c r="H6" s="72">
        <f>IF(RES_hh_emih!H6=0,0,RES_hh_emih!H6/RES_summary!H$19)</f>
        <v>49.68083107208443</v>
      </c>
      <c r="I6" s="72">
        <f>IF(RES_hh_emih!I6=0,0,RES_hh_emih!I6/RES_summary!I$19)</f>
        <v>44.697720353791773</v>
      </c>
      <c r="J6" s="72">
        <f>IF(RES_hh_emih!J6=0,0,RES_hh_emih!J6/RES_summary!J$19)</f>
        <v>51.470903506883793</v>
      </c>
      <c r="K6" s="72">
        <f>IF(RES_hh_emih!K6=0,0,RES_hh_emih!K6/RES_summary!K$19)</f>
        <v>49.065862970989215</v>
      </c>
      <c r="L6" s="72">
        <f>IF(RES_hh_emih!L6=0,0,RES_hh_emih!L6/RES_summary!L$19)</f>
        <v>48.90726049098425</v>
      </c>
      <c r="M6" s="72">
        <f>IF(RES_hh_emih!M6=0,0,RES_hh_emih!M6/RES_summary!M$19)</f>
        <v>45.690676205284596</v>
      </c>
      <c r="N6" s="72">
        <f>IF(RES_hh_emih!N6=0,0,RES_hh_emih!N6/RES_summary!N$19)</f>
        <v>46.107540294314198</v>
      </c>
      <c r="O6" s="72">
        <f>IF(RES_hh_emih!O6=0,0,RES_hh_emih!O6/RES_summary!O$19)</f>
        <v>41.971928387987155</v>
      </c>
      <c r="P6" s="72">
        <f>IF(RES_hh_emih!P6=0,0,RES_hh_emih!P6/RES_summary!P$19)</f>
        <v>38.338230857243097</v>
      </c>
      <c r="Q6" s="72">
        <f>IF(RES_hh_emih!Q6=0,0,RES_hh_emih!Q6/RES_summary!Q$19)</f>
        <v>38.258388349989943</v>
      </c>
      <c r="R6" s="72">
        <f>IF(RES_hh_emih!R6=0,0,RES_hh_emih!R6/RES_summary!R$19)</f>
        <v>40.088150146799244</v>
      </c>
      <c r="S6" s="72">
        <f>IF(RES_hh_emih!S6=0,0,RES_hh_emih!S6/RES_summary!S$19)</f>
        <v>32.876898336993548</v>
      </c>
      <c r="T6" s="72">
        <f>IF(RES_hh_emih!T6=0,0,RES_hh_emih!T6/RES_summary!T$19)</f>
        <v>35.782728928920918</v>
      </c>
      <c r="U6" s="72">
        <f>IF(RES_hh_emih!U6=0,0,RES_hh_emih!U6/RES_summary!U$19)</f>
        <v>38.730396766392516</v>
      </c>
      <c r="V6" s="72">
        <f>IF(RES_hh_emih!V6=0,0,RES_hh_emih!V6/RES_summary!V$19)</f>
        <v>35.581564538252778</v>
      </c>
      <c r="W6" s="72">
        <f>IF(RES_hh_emih!W6=0,0,RES_hh_emih!W6/RES_summary!W$19)</f>
        <v>38.226254640832188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103.50332820267134</v>
      </c>
      <c r="C7" s="72">
        <f>IF(RES_hh_emih!C7=0,0,RES_hh_emih!C7/RES_summary!C$19)</f>
        <v>88.642957972873319</v>
      </c>
      <c r="D7" s="72">
        <f>IF(RES_hh_emih!D7=0,0,RES_hh_emih!D7/RES_summary!D$19)</f>
        <v>42.793116695128951</v>
      </c>
      <c r="E7" s="72">
        <f>IF(RES_hh_emih!E7=0,0,RES_hh_emih!E7/RES_summary!E$19)</f>
        <v>52.226391479751115</v>
      </c>
      <c r="F7" s="72">
        <f>IF(RES_hh_emih!F7=0,0,RES_hh_emih!F7/RES_summary!F$19)</f>
        <v>108.48243523191445</v>
      </c>
      <c r="G7" s="72">
        <f>IF(RES_hh_emih!G7=0,0,RES_hh_emih!G7/RES_summary!G$19)</f>
        <v>69.076390391690978</v>
      </c>
      <c r="H7" s="72">
        <f>IF(RES_hh_emih!H7=0,0,RES_hh_emih!H7/RES_summary!H$19)</f>
        <v>64.496804582724891</v>
      </c>
      <c r="I7" s="72">
        <f>IF(RES_hh_emih!I7=0,0,RES_hh_emih!I7/RES_summary!I$19)</f>
        <v>84.173530253993889</v>
      </c>
      <c r="J7" s="72">
        <f>IF(RES_hh_emih!J7=0,0,RES_hh_emih!J7/RES_summary!J$19)</f>
        <v>76.327669941530232</v>
      </c>
      <c r="K7" s="72">
        <f>IF(RES_hh_emih!K7=0,0,RES_hh_emih!K7/RES_summary!K$19)</f>
        <v>29.374183807412287</v>
      </c>
      <c r="L7" s="72">
        <f>IF(RES_hh_emih!L7=0,0,RES_hh_emih!L7/RES_summary!L$19)</f>
        <v>38.364999694358197</v>
      </c>
      <c r="M7" s="72">
        <f>IF(RES_hh_emih!M7=0,0,RES_hh_emih!M7/RES_summary!M$19)</f>
        <v>79.950600477428239</v>
      </c>
      <c r="N7" s="72">
        <f>IF(RES_hh_emih!N7=0,0,RES_hh_emih!N7/RES_summary!N$19)</f>
        <v>75.703773479333691</v>
      </c>
      <c r="O7" s="72">
        <f>IF(RES_hh_emih!O7=0,0,RES_hh_emih!O7/RES_summary!O$19)</f>
        <v>45.974246418596302</v>
      </c>
      <c r="P7" s="72">
        <f>IF(RES_hh_emih!P7=0,0,RES_hh_emih!P7/RES_summary!P$19)</f>
        <v>63.439364461335565</v>
      </c>
      <c r="Q7" s="72">
        <f>IF(RES_hh_emih!Q7=0,0,RES_hh_emih!Q7/RES_summary!Q$19)</f>
        <v>71.903803871999429</v>
      </c>
      <c r="R7" s="72">
        <f>IF(RES_hh_emih!R7=0,0,RES_hh_emih!R7/RES_summary!R$19)</f>
        <v>47.014237157281102</v>
      </c>
      <c r="S7" s="72">
        <f>IF(RES_hh_emih!S7=0,0,RES_hh_emih!S7/RES_summary!S$19)</f>
        <v>52.950818437515743</v>
      </c>
      <c r="T7" s="72">
        <f>IF(RES_hh_emih!T7=0,0,RES_hh_emih!T7/RES_summary!T$19)</f>
        <v>57.411933969828631</v>
      </c>
      <c r="U7" s="72">
        <f>IF(RES_hh_emih!U7=0,0,RES_hh_emih!U7/RES_summary!U$19)</f>
        <v>67.65650392051522</v>
      </c>
      <c r="V7" s="72">
        <f>IF(RES_hh_emih!V7=0,0,RES_hh_emih!V7/RES_summary!V$19)</f>
        <v>51.942283150611992</v>
      </c>
      <c r="W7" s="72">
        <f>IF(RES_hh_emih!W7=0,0,RES_hh_emih!W7/RES_summary!W$19)</f>
        <v>53.094862141636028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65.716123485346102</v>
      </c>
      <c r="C8" s="72">
        <f>IF(RES_hh_emih!C8=0,0,RES_hh_emih!C8/RES_summary!C$19)</f>
        <v>51.122326671830244</v>
      </c>
      <c r="D8" s="72">
        <f>IF(RES_hh_emih!D8=0,0,RES_hh_emih!D8/RES_summary!D$19)</f>
        <v>52.691341364029689</v>
      </c>
      <c r="E8" s="72">
        <f>IF(RES_hh_emih!E8=0,0,RES_hh_emih!E8/RES_summary!E$19)</f>
        <v>53.666633363023976</v>
      </c>
      <c r="F8" s="72">
        <f>IF(RES_hh_emih!F8=0,0,RES_hh_emih!F8/RES_summary!F$19)</f>
        <v>55.318106481190668</v>
      </c>
      <c r="G8" s="72">
        <f>IF(RES_hh_emih!G8=0,0,RES_hh_emih!G8/RES_summary!G$19)</f>
        <v>45.148943686916432</v>
      </c>
      <c r="H8" s="72">
        <f>IF(RES_hh_emih!H8=0,0,RES_hh_emih!H8/RES_summary!H$19)</f>
        <v>50.832048619862256</v>
      </c>
      <c r="I8" s="72">
        <f>IF(RES_hh_emih!I8=0,0,RES_hh_emih!I8/RES_summary!I$19)</f>
        <v>40.557675320342874</v>
      </c>
      <c r="J8" s="72">
        <f>IF(RES_hh_emih!J8=0,0,RES_hh_emih!J8/RES_summary!J$19)</f>
        <v>47.53352037190286</v>
      </c>
      <c r="K8" s="72">
        <f>IF(RES_hh_emih!K8=0,0,RES_hh_emih!K8/RES_summary!K$19)</f>
        <v>44.572585926990016</v>
      </c>
      <c r="L8" s="72">
        <f>IF(RES_hh_emih!L8=0,0,RES_hh_emih!L8/RES_summary!L$19)</f>
        <v>44.111895670509014</v>
      </c>
      <c r="M8" s="72">
        <f>IF(RES_hh_emih!M8=0,0,RES_hh_emih!M8/RES_summary!M$19)</f>
        <v>42.363373077978295</v>
      </c>
      <c r="N8" s="72">
        <f>IF(RES_hh_emih!N8=0,0,RES_hh_emih!N8/RES_summary!N$19)</f>
        <v>43.276639852731662</v>
      </c>
      <c r="O8" s="72">
        <f>IF(RES_hh_emih!O8=0,0,RES_hh_emih!O8/RES_summary!O$19)</f>
        <v>39.169620545531529</v>
      </c>
      <c r="P8" s="72">
        <f>IF(RES_hh_emih!P8=0,0,RES_hh_emih!P8/RES_summary!P$19)</f>
        <v>33.617747060551487</v>
      </c>
      <c r="Q8" s="72">
        <f>IF(RES_hh_emih!Q8=0,0,RES_hh_emih!Q8/RES_summary!Q$19)</f>
        <v>32.972638286715394</v>
      </c>
      <c r="R8" s="72">
        <f>IF(RES_hh_emih!R8=0,0,RES_hh_emih!R8/RES_summary!R$19)</f>
        <v>32.187351889838496</v>
      </c>
      <c r="S8" s="72">
        <f>IF(RES_hh_emih!S8=0,0,RES_hh_emih!S8/RES_summary!S$19)</f>
        <v>32.662529878216468</v>
      </c>
      <c r="T8" s="72">
        <f>IF(RES_hh_emih!T8=0,0,RES_hh_emih!T8/RES_summary!T$19)</f>
        <v>31.951790589772553</v>
      </c>
      <c r="U8" s="72">
        <f>IF(RES_hh_emih!U8=0,0,RES_hh_emih!U8/RES_summary!U$19)</f>
        <v>30.188828806682974</v>
      </c>
      <c r="V8" s="72">
        <f>IF(RES_hh_emih!V8=0,0,RES_hh_emih!V8/RES_summary!V$19)</f>
        <v>30.98758446323297</v>
      </c>
      <c r="W8" s="72">
        <f>IF(RES_hh_emih!W8=0,0,RES_hh_emih!W8/RES_summary!W$19)</f>
        <v>34.129404929918948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1.6078007089313253</v>
      </c>
      <c r="C17" s="69">
        <f>IF(RES_hh_emih!C17=0,0,RES_hh_emih!C17/RES_summary!C$19)</f>
        <v>2.4722863689637706</v>
      </c>
      <c r="D17" s="69">
        <f>IF(RES_hh_emih!D17=0,0,RES_hh_emih!D17/RES_summary!D$19)</f>
        <v>3.1424012622530957</v>
      </c>
      <c r="E17" s="69">
        <f>IF(RES_hh_emih!E17=0,0,RES_hh_emih!E17/RES_summary!E$19)</f>
        <v>3.5533469769440975</v>
      </c>
      <c r="F17" s="69">
        <f>IF(RES_hh_emih!F17=0,0,RES_hh_emih!F17/RES_summary!F$19)</f>
        <v>2.5108811484129197</v>
      </c>
      <c r="G17" s="69">
        <f>IF(RES_hh_emih!G17=0,0,RES_hh_emih!G17/RES_summary!G$19)</f>
        <v>3.5447278480840643</v>
      </c>
      <c r="H17" s="69">
        <f>IF(RES_hh_emih!H17=0,0,RES_hh_emih!H17/RES_summary!H$19)</f>
        <v>3.3991543190069526</v>
      </c>
      <c r="I17" s="69">
        <f>IF(RES_hh_emih!I17=0,0,RES_hh_emih!I17/RES_summary!I$19)</f>
        <v>3.4224840381205501</v>
      </c>
      <c r="J17" s="69">
        <f>IF(RES_hh_emih!J17=0,0,RES_hh_emih!J17/RES_summary!J$19)</f>
        <v>2.5804554074856116</v>
      </c>
      <c r="K17" s="69">
        <f>IF(RES_hh_emih!K17=0,0,RES_hh_emih!K17/RES_summary!K$19)</f>
        <v>2.7793725785455297</v>
      </c>
      <c r="L17" s="69">
        <f>IF(RES_hh_emih!L17=0,0,RES_hh_emih!L17/RES_summary!L$19)</f>
        <v>2.5485571471685158</v>
      </c>
      <c r="M17" s="69">
        <f>IF(RES_hh_emih!M17=0,0,RES_hh_emih!M17/RES_summary!M$19)</f>
        <v>2.7212362124137472</v>
      </c>
      <c r="N17" s="69">
        <f>IF(RES_hh_emih!N17=0,0,RES_hh_emih!N17/RES_summary!N$19)</f>
        <v>2.8401068604257174</v>
      </c>
      <c r="O17" s="69">
        <f>IF(RES_hh_emih!O17=0,0,RES_hh_emih!O17/RES_summary!O$19)</f>
        <v>2.8180191106693635</v>
      </c>
      <c r="P17" s="69">
        <f>IF(RES_hh_emih!P17=0,0,RES_hh_emih!P17/RES_summary!P$19)</f>
        <v>2.6954235277732548</v>
      </c>
      <c r="Q17" s="69">
        <f>IF(RES_hh_emih!Q17=0,0,RES_hh_emih!Q17/RES_summary!Q$19)</f>
        <v>2.8205758511090124</v>
      </c>
      <c r="R17" s="69">
        <f>IF(RES_hh_emih!R17=0,0,RES_hh_emih!R17/RES_summary!R$19)</f>
        <v>2.737127739904361</v>
      </c>
      <c r="S17" s="69">
        <f>IF(RES_hh_emih!S17=0,0,RES_hh_emih!S17/RES_summary!S$19)</f>
        <v>2.9057946724365413</v>
      </c>
      <c r="T17" s="69">
        <f>IF(RES_hh_emih!T17=0,0,RES_hh_emih!T17/RES_summary!T$19)</f>
        <v>2.8070133264743693</v>
      </c>
      <c r="U17" s="69">
        <f>IF(RES_hh_emih!U17=0,0,RES_hh_emih!U17/RES_summary!U$19)</f>
        <v>2.7145434821853969</v>
      </c>
      <c r="V17" s="69">
        <f>IF(RES_hh_emih!V17=0,0,RES_hh_emih!V17/RES_summary!V$19)</f>
        <v>2.7189442780054947</v>
      </c>
      <c r="W17" s="69">
        <f>IF(RES_hh_emih!W17=0,0,RES_hh_emih!W17/RES_summary!W$19)</f>
        <v>3.0012929859353097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8.4932656967542552</v>
      </c>
      <c r="C18" s="72">
        <f>IF(RES_hh_emih!C18=0,0,RES_hh_emih!C18/RES_summary!C$19)</f>
        <v>4.0045455307236351</v>
      </c>
      <c r="D18" s="72">
        <f>IF(RES_hh_emih!D18=0,0,RES_hh_emih!D18/RES_summary!D$19)</f>
        <v>12.771793007190654</v>
      </c>
      <c r="E18" s="72">
        <f>IF(RES_hh_emih!E18=0,0,RES_hh_emih!E18/RES_summary!E$19)</f>
        <v>9.5181272199237803</v>
      </c>
      <c r="F18" s="72">
        <f>IF(RES_hh_emih!F18=0,0,RES_hh_emih!F18/RES_summary!F$19)</f>
        <v>13.632378667042936</v>
      </c>
      <c r="G18" s="72">
        <f>IF(RES_hh_emih!G18=0,0,RES_hh_emih!G18/RES_summary!G$19)</f>
        <v>9.7022593016269525</v>
      </c>
      <c r="H18" s="72">
        <f>IF(RES_hh_emih!H18=0,0,RES_hh_emih!H18/RES_summary!H$19)</f>
        <v>7.2485002027640038</v>
      </c>
      <c r="I18" s="72">
        <f>IF(RES_hh_emih!I18=0,0,RES_hh_emih!I18/RES_summary!I$19)</f>
        <v>8.1162475201426396</v>
      </c>
      <c r="J18" s="72">
        <f>IF(RES_hh_emih!J18=0,0,RES_hh_emih!J18/RES_summary!J$19)</f>
        <v>18.406074481590693</v>
      </c>
      <c r="K18" s="72">
        <f>IF(RES_hh_emih!K18=0,0,RES_hh_emih!K18/RES_summary!K$19)</f>
        <v>7.9322765302902969</v>
      </c>
      <c r="L18" s="72">
        <f>IF(RES_hh_emih!L18=0,0,RES_hh_emih!L18/RES_summary!L$19)</f>
        <v>5.8295678758123124</v>
      </c>
      <c r="M18" s="72">
        <f>IF(RES_hh_emih!M18=0,0,RES_hh_emih!M18/RES_summary!M$19)</f>
        <v>10.428834933710304</v>
      </c>
      <c r="N18" s="72">
        <f>IF(RES_hh_emih!N18=0,0,RES_hh_emih!N18/RES_summary!N$19)</f>
        <v>10.294945830028436</v>
      </c>
      <c r="O18" s="72">
        <f>IF(RES_hh_emih!O18=0,0,RES_hh_emih!O18/RES_summary!O$19)</f>
        <v>6.6808288266327454</v>
      </c>
      <c r="P18" s="72">
        <f>IF(RES_hh_emih!P18=0,0,RES_hh_emih!P18/RES_summary!P$19)</f>
        <v>12.679332289355676</v>
      </c>
      <c r="Q18" s="72">
        <f>IF(RES_hh_emih!Q18=0,0,RES_hh_emih!Q18/RES_summary!Q$19)</f>
        <v>13.225631258861714</v>
      </c>
      <c r="R18" s="72">
        <f>IF(RES_hh_emih!R18=0,0,RES_hh_emih!R18/RES_summary!R$19)</f>
        <v>10.404458198096796</v>
      </c>
      <c r="S18" s="72">
        <f>IF(RES_hh_emih!S18=0,0,RES_hh_emih!S18/RES_summary!S$19)</f>
        <v>8.3084070402194232</v>
      </c>
      <c r="T18" s="72">
        <f>IF(RES_hh_emih!T18=0,0,RES_hh_emih!T18/RES_summary!T$19)</f>
        <v>8.9808382533833626</v>
      </c>
      <c r="U18" s="72">
        <f>IF(RES_hh_emih!U18=0,0,RES_hh_emih!U18/RES_summary!U$19)</f>
        <v>10.430322421971299</v>
      </c>
      <c r="V18" s="72">
        <f>IF(RES_hh_emih!V18=0,0,RES_hh_emih!V18/RES_summary!V$19)</f>
        <v>10.375417168508076</v>
      </c>
      <c r="W18" s="72">
        <f>IF(RES_hh_emih!W18=0,0,RES_hh_emih!W18/RES_summary!W$19)</f>
        <v>10.45131603883646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5.2969079092405149</v>
      </c>
      <c r="C19" s="72">
        <f>IF(RES_hh_emih!C19=0,0,RES_hh_emih!C19/RES_summary!C$19)</f>
        <v>7.7951590053233657</v>
      </c>
      <c r="D19" s="72">
        <f>IF(RES_hh_emih!D19=0,0,RES_hh_emih!D19/RES_summary!D$19)</f>
        <v>8.6302171149223987</v>
      </c>
      <c r="E19" s="72">
        <f>IF(RES_hh_emih!E19=0,0,RES_hh_emih!E19/RES_summary!E$19)</f>
        <v>10.24803348029991</v>
      </c>
      <c r="F19" s="72">
        <f>IF(RES_hh_emih!F19=0,0,RES_hh_emih!F19/RES_summary!F$19)</f>
        <v>6.9747054233667685</v>
      </c>
      <c r="G19" s="72">
        <f>IF(RES_hh_emih!G19=0,0,RES_hh_emih!G19/RES_summary!G$19)</f>
        <v>12.624172385607778</v>
      </c>
      <c r="H19" s="72">
        <f>IF(RES_hh_emih!H19=0,0,RES_hh_emih!H19/RES_summary!H$19)</f>
        <v>7.2858259514063199</v>
      </c>
      <c r="I19" s="72">
        <f>IF(RES_hh_emih!I19=0,0,RES_hh_emih!I19/RES_summary!I$19)</f>
        <v>11.371934194343073</v>
      </c>
      <c r="J19" s="72">
        <f>IF(RES_hh_emih!J19=0,0,RES_hh_emih!J19/RES_summary!J$19)</f>
        <v>6.5893425479245336</v>
      </c>
      <c r="K19" s="72">
        <f>IF(RES_hh_emih!K19=0,0,RES_hh_emih!K19/RES_summary!K$19)</f>
        <v>9.5855305464858436</v>
      </c>
      <c r="L19" s="72">
        <f>IF(RES_hh_emih!L19=0,0,RES_hh_emih!L19/RES_summary!L$19)</f>
        <v>8.1042448507574925</v>
      </c>
      <c r="M19" s="72">
        <f>IF(RES_hh_emih!M19=0,0,RES_hh_emih!M19/RES_summary!M$19)</f>
        <v>8.2490074831308515</v>
      </c>
      <c r="N19" s="72">
        <f>IF(RES_hh_emih!N19=0,0,RES_hh_emih!N19/RES_summary!N$19)</f>
        <v>7.4548452818189972</v>
      </c>
      <c r="O19" s="72">
        <f>IF(RES_hh_emih!O19=0,0,RES_hh_emih!O19/RES_summary!O$19)</f>
        <v>7.5863040059477775</v>
      </c>
      <c r="P19" s="72">
        <f>IF(RES_hh_emih!P19=0,0,RES_hh_emih!P19/RES_summary!P$19)</f>
        <v>7.1949078460463127</v>
      </c>
      <c r="Q19" s="72">
        <f>IF(RES_hh_emih!Q19=0,0,RES_hh_emih!Q19/RES_summary!Q$19)</f>
        <v>7.2946257301807531</v>
      </c>
      <c r="R19" s="72">
        <f>IF(RES_hh_emih!R19=0,0,RES_hh_emih!R19/RES_summary!R$19)</f>
        <v>6.6942570661303984</v>
      </c>
      <c r="S19" s="72">
        <f>IF(RES_hh_emih!S19=0,0,RES_hh_emih!S19/RES_summary!S$19)</f>
        <v>6.7894710541416838</v>
      </c>
      <c r="T19" s="72">
        <f>IF(RES_hh_emih!T19=0,0,RES_hh_emih!T19/RES_summary!T$19)</f>
        <v>6.4203492482709228</v>
      </c>
      <c r="U19" s="72">
        <f>IF(RES_hh_emih!U19=0,0,RES_hh_emih!U19/RES_summary!U$19)</f>
        <v>6.2993361196388822</v>
      </c>
      <c r="V19" s="72">
        <f>IF(RES_hh_emih!V19=0,0,RES_hh_emih!V19/RES_summary!V$19)</f>
        <v>5.5414820028775766</v>
      </c>
      <c r="W19" s="72">
        <f>IF(RES_hh_emih!W19=0,0,RES_hh_emih!W19/RES_summary!W$19)</f>
        <v>5.8239457395403793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4.5178999436424876</v>
      </c>
      <c r="C21" s="72">
        <f>IF(RES_hh_emih!C21=0,0,RES_hh_emih!C21/RES_summary!C$19)</f>
        <v>7.2448014700014598</v>
      </c>
      <c r="D21" s="72">
        <f>IF(RES_hh_emih!D21=0,0,RES_hh_emih!D21/RES_summary!D$19)</f>
        <v>8.3799588538406038</v>
      </c>
      <c r="E21" s="72">
        <f>IF(RES_hh_emih!E21=0,0,RES_hh_emih!E21/RES_summary!E$19)</f>
        <v>9.0101368079449262</v>
      </c>
      <c r="F21" s="72">
        <f>IF(RES_hh_emih!F21=0,0,RES_hh_emih!F21/RES_summary!F$19)</f>
        <v>6.364854447273216</v>
      </c>
      <c r="G21" s="72">
        <f>IF(RES_hh_emih!G21=0,0,RES_hh_emih!G21/RES_summary!G$19)</f>
        <v>8.0917892010963897</v>
      </c>
      <c r="H21" s="72">
        <f>IF(RES_hh_emih!H21=0,0,RES_hh_emih!H21/RES_summary!H$19)</f>
        <v>9.2656772528214777</v>
      </c>
      <c r="I21" s="72">
        <f>IF(RES_hh_emih!I21=0,0,RES_hh_emih!I21/RES_summary!I$19)</f>
        <v>8.934005956132447</v>
      </c>
      <c r="J21" s="72">
        <f>IF(RES_hh_emih!J21=0,0,RES_hh_emih!J21/RES_summary!J$19)</f>
        <v>7.4786552939196884</v>
      </c>
      <c r="K21" s="72">
        <f>IF(RES_hh_emih!K21=0,0,RES_hh_emih!K21/RES_summary!K$19)</f>
        <v>7.8356389517879297</v>
      </c>
      <c r="L21" s="72">
        <f>IF(RES_hh_emih!L21=0,0,RES_hh_emih!L21/RES_summary!L$19)</f>
        <v>7.2263704636151607</v>
      </c>
      <c r="M21" s="72">
        <f>IF(RES_hh_emih!M21=0,0,RES_hh_emih!M21/RES_summary!M$19)</f>
        <v>7.3607081325192709</v>
      </c>
      <c r="N21" s="72">
        <f>IF(RES_hh_emih!N21=0,0,RES_hh_emih!N21/RES_summary!N$19)</f>
        <v>7.5214188090274101</v>
      </c>
      <c r="O21" s="72">
        <f>IF(RES_hh_emih!O21=0,0,RES_hh_emih!O21/RES_summary!O$19)</f>
        <v>7.3028016682939176</v>
      </c>
      <c r="P21" s="72">
        <f>IF(RES_hh_emih!P21=0,0,RES_hh_emih!P21/RES_summary!P$19)</f>
        <v>6.765622370073535</v>
      </c>
      <c r="Q21" s="72">
        <f>IF(RES_hh_emih!Q21=0,0,RES_hh_emih!Q21/RES_summary!Q$19)</f>
        <v>6.8646587407000741</v>
      </c>
      <c r="R21" s="72">
        <f>IF(RES_hh_emih!R21=0,0,RES_hh_emih!R21/RES_summary!R$19)</f>
        <v>6.6040408064805174</v>
      </c>
      <c r="S21" s="72">
        <f>IF(RES_hh_emih!S21=0,0,RES_hh_emih!S21/RES_summary!S$19)</f>
        <v>6.8707695518798095</v>
      </c>
      <c r="T21" s="72">
        <f>IF(RES_hh_emih!T21=0,0,RES_hh_emih!T21/RES_summary!T$19)</f>
        <v>6.4556909048883737</v>
      </c>
      <c r="U21" s="72">
        <f>IF(RES_hh_emih!U21=0,0,RES_hh_emih!U21/RES_summary!U$19)</f>
        <v>5.9785099279272327</v>
      </c>
      <c r="V21" s="72">
        <f>IF(RES_hh_emih!V21=0,0,RES_hh_emih!V21/RES_summary!V$19)</f>
        <v>5.9417916194444533</v>
      </c>
      <c r="W21" s="72">
        <f>IF(RES_hh_emih!W21=0,0,RES_hh_emih!W21/RES_summary!W$19)</f>
        <v>6.3916812812530939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2.954008351365335</v>
      </c>
      <c r="C27" s="69">
        <f>IF(RES_hh_emih!C27=0,0,RES_hh_emih!C27/RES_summary!C$19)</f>
        <v>3.1345478682503489</v>
      </c>
      <c r="D27" s="69">
        <f>IF(RES_hh_emih!D27=0,0,RES_hh_emih!D27/RES_summary!D$19)</f>
        <v>3.5888729230577368</v>
      </c>
      <c r="E27" s="69">
        <f>IF(RES_hh_emih!E27=0,0,RES_hh_emih!E27/RES_summary!E$19)</f>
        <v>4.1719088016323358</v>
      </c>
      <c r="F27" s="69">
        <f>IF(RES_hh_emih!F27=0,0,RES_hh_emih!F27/RES_summary!F$19)</f>
        <v>2.6882461202549872</v>
      </c>
      <c r="G27" s="69">
        <f>IF(RES_hh_emih!G27=0,0,RES_hh_emih!G27/RES_summary!G$19)</f>
        <v>5.5701622492168532</v>
      </c>
      <c r="H27" s="69">
        <f>IF(RES_hh_emih!H27=0,0,RES_hh_emih!H27/RES_summary!H$19)</f>
        <v>3.1936637932159684</v>
      </c>
      <c r="I27" s="69">
        <f>IF(RES_hh_emih!I27=0,0,RES_hh_emih!I27/RES_summary!I$19)</f>
        <v>4.2932710227290043</v>
      </c>
      <c r="J27" s="69">
        <f>IF(RES_hh_emih!J27=0,0,RES_hh_emih!J27/RES_summary!J$19)</f>
        <v>2.106480014306761</v>
      </c>
      <c r="K27" s="69">
        <f>IF(RES_hh_emih!K27=0,0,RES_hh_emih!K27/RES_summary!K$19)</f>
        <v>2.8983854021220083</v>
      </c>
      <c r="L27" s="69">
        <f>IF(RES_hh_emih!L27=0,0,RES_hh_emih!L27/RES_summary!L$19)</f>
        <v>2.2303520800197103</v>
      </c>
      <c r="M27" s="69">
        <f>IF(RES_hh_emih!M27=0,0,RES_hh_emih!M27/RES_summary!M$19)</f>
        <v>2.2354994060332385</v>
      </c>
      <c r="N27" s="69">
        <f>IF(RES_hh_emih!N27=0,0,RES_hh_emih!N27/RES_summary!N$19)</f>
        <v>1.9732369270120951</v>
      </c>
      <c r="O27" s="69">
        <f>IF(RES_hh_emih!O27=0,0,RES_hh_emih!O27/RES_summary!O$19)</f>
        <v>2.0089259268039079</v>
      </c>
      <c r="P27" s="69">
        <f>IF(RES_hh_emih!P27=0,0,RES_hh_emih!P27/RES_summary!P$19)</f>
        <v>1.9734760239784539</v>
      </c>
      <c r="Q27" s="69">
        <f>IF(RES_hh_emih!Q27=0,0,RES_hh_emih!Q27/RES_summary!Q$19)</f>
        <v>2.2400465910838485</v>
      </c>
      <c r="R27" s="69">
        <f>IF(RES_hh_emih!R27=0,0,RES_hh_emih!R27/RES_summary!R$19)</f>
        <v>2.2228077875096957</v>
      </c>
      <c r="S27" s="69">
        <f>IF(RES_hh_emih!S27=0,0,RES_hh_emih!S27/RES_summary!S$19)</f>
        <v>2.4750024993265565</v>
      </c>
      <c r="T27" s="69">
        <f>IF(RES_hh_emih!T27=0,0,RES_hh_emih!T27/RES_summary!T$19)</f>
        <v>2.4817108598545845</v>
      </c>
      <c r="U27" s="69">
        <f>IF(RES_hh_emih!U27=0,0,RES_hh_emih!U27/RES_summary!U$19)</f>
        <v>2.5086107703529423</v>
      </c>
      <c r="V27" s="69">
        <f>IF(RES_hh_emih!V27=0,0,RES_hh_emih!V27/RES_summary!V$19)</f>
        <v>2.2171316138206252</v>
      </c>
      <c r="W27" s="69">
        <f>IF(RES_hh_emih!W27=0,0,RES_hh_emih!W27/RES_summary!W$19)</f>
        <v>2.3064606962234957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6.9266614239309616</v>
      </c>
      <c r="C28" s="72">
        <f>IF(RES_hh_emih!C28=0,0,RES_hh_emih!C28/RES_summary!C$19)</f>
        <v>2.0815723530453827</v>
      </c>
      <c r="D28" s="72">
        <f>IF(RES_hh_emih!D28=0,0,RES_hh_emih!D28/RES_summary!D$19)</f>
        <v>7.1872779852469773</v>
      </c>
      <c r="E28" s="72">
        <f>IF(RES_hh_emih!E28=0,0,RES_hh_emih!E28/RES_summary!E$19)</f>
        <v>5.1547934446987576</v>
      </c>
      <c r="F28" s="72">
        <f>IF(RES_hh_emih!F28=0,0,RES_hh_emih!F28/RES_summary!F$19)</f>
        <v>7.5404705256682574</v>
      </c>
      <c r="G28" s="72">
        <f>IF(RES_hh_emih!G28=0,0,RES_hh_emih!G28/RES_summary!G$19)</f>
        <v>7.5951853780123901</v>
      </c>
      <c r="H28" s="72">
        <f>IF(RES_hh_emih!H28=0,0,RES_hh_emih!H28/RES_summary!H$19)</f>
        <v>3.8706264470447964</v>
      </c>
      <c r="I28" s="72">
        <f>IF(RES_hh_emih!I28=0,0,RES_hh_emih!I28/RES_summary!I$19)</f>
        <v>3.7875751581655797</v>
      </c>
      <c r="J28" s="72">
        <f>IF(RES_hh_emih!J28=0,0,RES_hh_emih!J28/RES_summary!J$19)</f>
        <v>7.2769765700980029</v>
      </c>
      <c r="K28" s="72">
        <f>IF(RES_hh_emih!K28=0,0,RES_hh_emih!K28/RES_summary!K$19)</f>
        <v>3.1969461383110285</v>
      </c>
      <c r="L28" s="72">
        <f>IF(RES_hh_emih!L28=0,0,RES_hh_emih!L28/RES_summary!L$19)</f>
        <v>2.3468060667060491</v>
      </c>
      <c r="M28" s="72">
        <f>IF(RES_hh_emih!M28=0,0,RES_hh_emih!M28/RES_summary!M$19)</f>
        <v>4.0401277792487518</v>
      </c>
      <c r="N28" s="72">
        <f>IF(RES_hh_emih!N28=0,0,RES_hh_emih!N28/RES_summary!N$19)</f>
        <v>3.6993749661258746</v>
      </c>
      <c r="O28" s="72">
        <f>IF(RES_hh_emih!O28=0,0,RES_hh_emih!O28/RES_summary!O$19)</f>
        <v>2.4454445054629299</v>
      </c>
      <c r="P28" s="72">
        <f>IF(RES_hh_emih!P28=0,0,RES_hh_emih!P28/RES_summary!P$19)</f>
        <v>4.7663394967460038</v>
      </c>
      <c r="Q28" s="72">
        <f>IF(RES_hh_emih!Q28=0,0,RES_hh_emih!Q28/RES_summary!Q$19)</f>
        <v>5.1498585197604383</v>
      </c>
      <c r="R28" s="72">
        <f>IF(RES_hh_emih!R28=0,0,RES_hh_emih!R28/RES_summary!R$19)</f>
        <v>3.6117846890860132</v>
      </c>
      <c r="S28" s="72">
        <f>IF(RES_hh_emih!S28=0,0,RES_hh_emih!S28/RES_summary!S$19)</f>
        <v>3.7511006369706563</v>
      </c>
      <c r="T28" s="72">
        <f>IF(RES_hh_emih!T28=0,0,RES_hh_emih!T28/RES_summary!T$19)</f>
        <v>4.14542581303016</v>
      </c>
      <c r="U28" s="72">
        <f>IF(RES_hh_emih!U28=0,0,RES_hh_emih!U28/RES_summary!U$19)</f>
        <v>4.7403238599830271</v>
      </c>
      <c r="V28" s="72">
        <f>IF(RES_hh_emih!V28=0,0,RES_hh_emih!V28/RES_summary!V$19)</f>
        <v>4.1941985260623422</v>
      </c>
      <c r="W28" s="72">
        <f>IF(RES_hh_emih!W28=0,0,RES_hh_emih!W28/RES_summary!W$19)</f>
        <v>4.1179279802864164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3.30894323361722</v>
      </c>
      <c r="C29" s="72">
        <f>IF(RES_hh_emih!C29=0,0,RES_hh_emih!C29/RES_summary!C$19)</f>
        <v>3.5650397732349242</v>
      </c>
      <c r="D29" s="72">
        <f>IF(RES_hh_emih!D29=0,0,RES_hh_emih!D29/RES_summary!D$19)</f>
        <v>3.9588289496914468</v>
      </c>
      <c r="E29" s="72">
        <f>IF(RES_hh_emih!E29=0,0,RES_hh_emih!E29/RES_summary!E$19)</f>
        <v>4.649757101577908</v>
      </c>
      <c r="F29" s="72">
        <f>IF(RES_hh_emih!F29=0,0,RES_hh_emih!F29/RES_summary!F$19)</f>
        <v>3.0561509995507041</v>
      </c>
      <c r="G29" s="72">
        <f>IF(RES_hh_emih!G29=0,0,RES_hh_emih!G29/RES_summary!G$19)</f>
        <v>6.6629713176955239</v>
      </c>
      <c r="H29" s="72">
        <f>IF(RES_hh_emih!H29=0,0,RES_hh_emih!H29/RES_summary!H$19)</f>
        <v>3.5754169741970574</v>
      </c>
      <c r="I29" s="72">
        <f>IF(RES_hh_emih!I29=0,0,RES_hh_emih!I29/RES_summary!I$19)</f>
        <v>5.2280380366890213</v>
      </c>
      <c r="J29" s="72">
        <f>IF(RES_hh_emih!J29=0,0,RES_hh_emih!J29/RES_summary!J$19)</f>
        <v>2.5175824136841962</v>
      </c>
      <c r="K29" s="72">
        <f>IF(RES_hh_emih!K29=0,0,RES_hh_emih!K29/RES_summary!K$19)</f>
        <v>3.5419189146566148</v>
      </c>
      <c r="L29" s="72">
        <f>IF(RES_hh_emih!L29=0,0,RES_hh_emih!L29/RES_summary!L$19)</f>
        <v>2.7550378732551639</v>
      </c>
      <c r="M29" s="72">
        <f>IF(RES_hh_emih!M29=0,0,RES_hh_emih!M29/RES_summary!M$19)</f>
        <v>2.7246809906819704</v>
      </c>
      <c r="N29" s="72">
        <f>IF(RES_hh_emih!N29=0,0,RES_hh_emih!N29/RES_summary!N$19)</f>
        <v>2.356929350266336</v>
      </c>
      <c r="O29" s="72">
        <f>IF(RES_hh_emih!O29=0,0,RES_hh_emih!O29/RES_summary!O$19)</f>
        <v>2.4370360588396256</v>
      </c>
      <c r="P29" s="72">
        <f>IF(RES_hh_emih!P29=0,0,RES_hh_emih!P29/RES_summary!P$19)</f>
        <v>2.4199338036528086</v>
      </c>
      <c r="Q29" s="72">
        <f>IF(RES_hh_emih!Q29=0,0,RES_hh_emih!Q29/RES_summary!Q$19)</f>
        <v>2.6956263504664268</v>
      </c>
      <c r="R29" s="72">
        <f>IF(RES_hh_emih!R29=0,0,RES_hh_emih!R29/RES_summary!R$19)</f>
        <v>2.6748932575228856</v>
      </c>
      <c r="S29" s="72">
        <f>IF(RES_hh_emih!S29=0,0,RES_hh_emih!S29/RES_summary!S$19)</f>
        <v>2.9531246967813152</v>
      </c>
      <c r="T29" s="72">
        <f>IF(RES_hh_emih!T29=0,0,RES_hh_emih!T29/RES_summary!T$19)</f>
        <v>2.9464914650767273</v>
      </c>
      <c r="U29" s="72">
        <f>IF(RES_hh_emih!U29=0,0,RES_hh_emih!U29/RES_summary!U$19)</f>
        <v>3.0366120198191626</v>
      </c>
      <c r="V29" s="72">
        <f>IF(RES_hh_emih!V29=0,0,RES_hh_emih!V29/RES_summary!V$19)</f>
        <v>2.6468195366957699</v>
      </c>
      <c r="W29" s="72">
        <f>IF(RES_hh_emih!W29=0,0,RES_hh_emih!W29/RES_summary!W$19)</f>
        <v>2.7085673694340624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2.9098362113920282</v>
      </c>
      <c r="C30" s="72">
        <f>IF(RES_hh_emih!C30=0,0,RES_hh_emih!C30/RES_summary!C$19)</f>
        <v>2.9958056314790835</v>
      </c>
      <c r="D30" s="72">
        <f>IF(RES_hh_emih!D30=0,0,RES_hh_emih!D30/RES_summary!D$19)</f>
        <v>3.7610964312172968</v>
      </c>
      <c r="E30" s="72">
        <f>IF(RES_hh_emih!E30=0,0,RES_hh_emih!E30/RES_summary!E$19)</f>
        <v>4.4133658591228091</v>
      </c>
      <c r="F30" s="72">
        <f>IF(RES_hh_emih!F30=0,0,RES_hh_emih!F30/RES_summary!F$19)</f>
        <v>2.8030293880520762</v>
      </c>
      <c r="G30" s="72">
        <f>IF(RES_hh_emih!G30=0,0,RES_hh_emih!G30/RES_summary!G$19)</f>
        <v>5.4035183990649518</v>
      </c>
      <c r="H30" s="72">
        <f>IF(RES_hh_emih!H30=0,0,RES_hh_emih!H30/RES_summary!H$19)</f>
        <v>3.785049074149315</v>
      </c>
      <c r="I30" s="72">
        <f>IF(RES_hh_emih!I30=0,0,RES_hh_emih!I30/RES_summary!I$19)</f>
        <v>4.2945602788915123</v>
      </c>
      <c r="J30" s="72">
        <f>IF(RES_hh_emih!J30=0,0,RES_hh_emih!J30/RES_summary!J$19)</f>
        <v>2.2658069408591026</v>
      </c>
      <c r="K30" s="72">
        <f>IF(RES_hh_emih!K30=0,0,RES_hh_emih!K30/RES_summary!K$19)</f>
        <v>2.9967619983556779</v>
      </c>
      <c r="L30" s="72">
        <f>IF(RES_hh_emih!L30=0,0,RES_hh_emih!L30/RES_summary!L$19)</f>
        <v>2.3702667156999024</v>
      </c>
      <c r="M30" s="72">
        <f>IF(RES_hh_emih!M30=0,0,RES_hh_emih!M30/RES_summary!M$19)</f>
        <v>2.4379059148486526</v>
      </c>
      <c r="N30" s="72">
        <f>IF(RES_hh_emih!N30=0,0,RES_hh_emih!N30/RES_summary!N$19)</f>
        <v>2.2728804253747339</v>
      </c>
      <c r="O30" s="72">
        <f>IF(RES_hh_emih!O30=0,0,RES_hh_emih!O30/RES_summary!O$19)</f>
        <v>2.234647287897638</v>
      </c>
      <c r="P30" s="72">
        <f>IF(RES_hh_emih!P30=0,0,RES_hh_emih!P30/RES_summary!P$19)</f>
        <v>2.0854854954402193</v>
      </c>
      <c r="Q30" s="72">
        <f>IF(RES_hh_emih!Q30=0,0,RES_hh_emih!Q30/RES_summary!Q$19)</f>
        <v>2.3900649754965086</v>
      </c>
      <c r="R30" s="72">
        <f>IF(RES_hh_emih!R30=0,0,RES_hh_emih!R30/RES_summary!R$19)</f>
        <v>2.3746443464097995</v>
      </c>
      <c r="S30" s="72">
        <f>IF(RES_hh_emih!S30=0,0,RES_hh_emih!S30/RES_summary!S$19)</f>
        <v>2.6406258855297686</v>
      </c>
      <c r="T30" s="72">
        <f>IF(RES_hh_emih!T30=0,0,RES_hh_emih!T30/RES_summary!T$19)</f>
        <v>2.6318593544871542</v>
      </c>
      <c r="U30" s="72">
        <f>IF(RES_hh_emih!U30=0,0,RES_hh_emih!U30/RES_summary!U$19)</f>
        <v>2.5732194903162822</v>
      </c>
      <c r="V30" s="72">
        <f>IF(RES_hh_emih!V30=0,0,RES_hh_emih!V30/RES_summary!V$19)</f>
        <v>2.3427344722015042</v>
      </c>
      <c r="W30" s="72">
        <f>IF(RES_hh_emih!W30=0,0,RES_hh_emih!W30/RES_summary!W$19)</f>
        <v>2.5085204275538189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192295</v>
      </c>
      <c r="D3" s="67">
        <f t="shared" si="0"/>
        <v>190351</v>
      </c>
      <c r="E3" s="67">
        <f t="shared" si="0"/>
        <v>222833</v>
      </c>
      <c r="F3" s="67">
        <f t="shared" si="0"/>
        <v>259149</v>
      </c>
      <c r="G3" s="67">
        <f t="shared" si="0"/>
        <v>251666</v>
      </c>
      <c r="H3" s="67">
        <f t="shared" si="0"/>
        <v>198242</v>
      </c>
      <c r="I3" s="67">
        <f t="shared" si="0"/>
        <v>198062</v>
      </c>
      <c r="J3" s="67">
        <f t="shared" si="0"/>
        <v>192472</v>
      </c>
      <c r="K3" s="67">
        <f t="shared" si="0"/>
        <v>213810</v>
      </c>
      <c r="L3" s="67">
        <f t="shared" si="0"/>
        <v>192546</v>
      </c>
      <c r="M3" s="67">
        <f t="shared" si="0"/>
        <v>212450</v>
      </c>
      <c r="N3" s="67">
        <f t="shared" si="0"/>
        <v>192752</v>
      </c>
      <c r="O3" s="67">
        <f t="shared" si="0"/>
        <v>229265</v>
      </c>
      <c r="P3" s="67">
        <f t="shared" si="0"/>
        <v>214754</v>
      </c>
      <c r="Q3" s="67">
        <f t="shared" si="0"/>
        <v>194180</v>
      </c>
      <c r="R3" s="67">
        <f t="shared" si="0"/>
        <v>195250</v>
      </c>
      <c r="S3" s="67">
        <f t="shared" si="0"/>
        <v>193982</v>
      </c>
      <c r="T3" s="67">
        <f t="shared" si="0"/>
        <v>215352</v>
      </c>
      <c r="U3" s="67">
        <f t="shared" si="0"/>
        <v>194282</v>
      </c>
      <c r="V3" s="67">
        <f t="shared" si="0"/>
        <v>246608</v>
      </c>
      <c r="W3" s="67">
        <f t="shared" si="0"/>
        <v>254026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192295</v>
      </c>
      <c r="D4" s="71">
        <f t="shared" si="1"/>
        <v>190351</v>
      </c>
      <c r="E4" s="71">
        <f t="shared" si="1"/>
        <v>222833</v>
      </c>
      <c r="F4" s="71">
        <f t="shared" si="1"/>
        <v>259149</v>
      </c>
      <c r="G4" s="71">
        <f t="shared" si="1"/>
        <v>251666</v>
      </c>
      <c r="H4" s="71">
        <f t="shared" si="1"/>
        <v>198242</v>
      </c>
      <c r="I4" s="71">
        <f t="shared" si="1"/>
        <v>198062</v>
      </c>
      <c r="J4" s="71">
        <f t="shared" si="1"/>
        <v>192472</v>
      </c>
      <c r="K4" s="71">
        <f t="shared" si="1"/>
        <v>213810</v>
      </c>
      <c r="L4" s="71">
        <f t="shared" si="1"/>
        <v>192546</v>
      </c>
      <c r="M4" s="71">
        <f t="shared" si="1"/>
        <v>212450</v>
      </c>
      <c r="N4" s="71">
        <f t="shared" si="1"/>
        <v>192752</v>
      </c>
      <c r="O4" s="71">
        <f t="shared" si="1"/>
        <v>229265</v>
      </c>
      <c r="P4" s="71">
        <f t="shared" si="1"/>
        <v>214754</v>
      </c>
      <c r="Q4" s="71">
        <f t="shared" si="1"/>
        <v>194180</v>
      </c>
      <c r="R4" s="71">
        <f t="shared" ref="R4:V4" si="2">SUM(R5:R13)</f>
        <v>195250</v>
      </c>
      <c r="S4" s="71">
        <f t="shared" si="2"/>
        <v>193982</v>
      </c>
      <c r="T4" s="71">
        <f t="shared" si="2"/>
        <v>215352</v>
      </c>
      <c r="U4" s="71">
        <f t="shared" si="2"/>
        <v>194282</v>
      </c>
      <c r="V4" s="71">
        <f t="shared" si="2"/>
        <v>246608</v>
      </c>
      <c r="W4" s="71">
        <f t="shared" ref="W4" si="3">SUM(W5:W13)</f>
        <v>254026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780</v>
      </c>
      <c r="E5" s="82">
        <v>0</v>
      </c>
      <c r="F5" s="82">
        <v>1232</v>
      </c>
      <c r="G5" s="82">
        <v>0</v>
      </c>
      <c r="H5" s="82">
        <v>0</v>
      </c>
      <c r="I5" s="82">
        <v>676</v>
      </c>
      <c r="J5" s="82">
        <v>2961</v>
      </c>
      <c r="K5" s="82">
        <v>0</v>
      </c>
      <c r="L5" s="82">
        <v>0</v>
      </c>
      <c r="M5" s="82">
        <v>1046</v>
      </c>
      <c r="N5" s="82">
        <v>3415</v>
      </c>
      <c r="O5" s="82">
        <v>5110</v>
      </c>
      <c r="P5" s="82">
        <v>13200</v>
      </c>
      <c r="Q5" s="82">
        <v>3891</v>
      </c>
      <c r="R5" s="82">
        <v>0</v>
      </c>
      <c r="S5" s="82">
        <v>0</v>
      </c>
      <c r="T5" s="82">
        <v>0</v>
      </c>
      <c r="U5" s="82">
        <v>91</v>
      </c>
      <c r="V5" s="82">
        <v>1337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19</v>
      </c>
      <c r="D6" s="82">
        <v>19</v>
      </c>
      <c r="E6" s="82">
        <v>22</v>
      </c>
      <c r="F6" s="82">
        <v>21</v>
      </c>
      <c r="G6" s="82">
        <v>26</v>
      </c>
      <c r="H6" s="82">
        <v>22</v>
      </c>
      <c r="I6" s="82">
        <v>21</v>
      </c>
      <c r="J6" s="82">
        <v>18</v>
      </c>
      <c r="K6" s="82">
        <v>18</v>
      </c>
      <c r="L6" s="82">
        <v>18</v>
      </c>
      <c r="M6" s="82">
        <v>21</v>
      </c>
      <c r="N6" s="82">
        <v>19</v>
      </c>
      <c r="O6" s="82">
        <v>22</v>
      </c>
      <c r="P6" s="82">
        <v>20</v>
      </c>
      <c r="Q6" s="82">
        <v>9</v>
      </c>
      <c r="R6" s="82">
        <v>1</v>
      </c>
      <c r="S6" s="82">
        <v>0</v>
      </c>
      <c r="T6" s="82">
        <v>0</v>
      </c>
      <c r="U6" s="82">
        <v>4</v>
      </c>
      <c r="V6" s="82">
        <v>6</v>
      </c>
      <c r="W6" s="82">
        <v>9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11170</v>
      </c>
      <c r="F7" s="82">
        <v>29198</v>
      </c>
      <c r="G7" s="82">
        <v>14538</v>
      </c>
      <c r="H7" s="82">
        <v>6559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2514</v>
      </c>
      <c r="P7" s="82">
        <v>1239</v>
      </c>
      <c r="Q7" s="82">
        <v>782</v>
      </c>
      <c r="R7" s="82">
        <v>0</v>
      </c>
      <c r="S7" s="82">
        <v>926</v>
      </c>
      <c r="T7" s="82">
        <v>1535</v>
      </c>
      <c r="U7" s="82">
        <v>3373</v>
      </c>
      <c r="V7" s="82">
        <v>4589</v>
      </c>
      <c r="W7" s="82">
        <v>855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88804</v>
      </c>
      <c r="D8" s="82">
        <v>104877</v>
      </c>
      <c r="E8" s="82">
        <v>81827</v>
      </c>
      <c r="F8" s="82">
        <v>70002</v>
      </c>
      <c r="G8" s="82">
        <v>48111</v>
      </c>
      <c r="H8" s="82">
        <v>67958</v>
      </c>
      <c r="I8" s="82">
        <v>17175</v>
      </c>
      <c r="J8" s="82">
        <v>34382</v>
      </c>
      <c r="K8" s="82">
        <v>49772</v>
      </c>
      <c r="L8" s="82">
        <v>77611</v>
      </c>
      <c r="M8" s="82">
        <v>103464</v>
      </c>
      <c r="N8" s="82">
        <v>89951</v>
      </c>
      <c r="O8" s="82">
        <v>82807</v>
      </c>
      <c r="P8" s="82">
        <v>66377</v>
      </c>
      <c r="Q8" s="82">
        <v>94792</v>
      </c>
      <c r="R8" s="82">
        <v>93095</v>
      </c>
      <c r="S8" s="82">
        <v>96776</v>
      </c>
      <c r="T8" s="82">
        <v>94853</v>
      </c>
      <c r="U8" s="82">
        <v>84702</v>
      </c>
      <c r="V8" s="82">
        <v>109627</v>
      </c>
      <c r="W8" s="82">
        <v>124611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8525</v>
      </c>
      <c r="D9" s="82">
        <v>83472</v>
      </c>
      <c r="E9" s="82">
        <v>129049</v>
      </c>
      <c r="F9" s="82">
        <v>158118</v>
      </c>
      <c r="G9" s="82">
        <v>187799</v>
      </c>
      <c r="H9" s="82">
        <v>122360</v>
      </c>
      <c r="I9" s="82">
        <v>144536</v>
      </c>
      <c r="J9" s="82">
        <v>118618</v>
      </c>
      <c r="K9" s="82">
        <v>103744</v>
      </c>
      <c r="L9" s="82">
        <v>60777</v>
      </c>
      <c r="M9" s="82">
        <v>43105</v>
      </c>
      <c r="N9" s="82">
        <v>57169</v>
      </c>
      <c r="O9" s="82">
        <v>81021</v>
      </c>
      <c r="P9" s="82">
        <v>133118</v>
      </c>
      <c r="Q9" s="82">
        <v>82732</v>
      </c>
      <c r="R9" s="82">
        <v>85289</v>
      </c>
      <c r="S9" s="82">
        <v>79376</v>
      </c>
      <c r="T9" s="82">
        <v>110127</v>
      </c>
      <c r="U9" s="82">
        <v>97524</v>
      </c>
      <c r="V9" s="82">
        <v>121829</v>
      </c>
      <c r="W9" s="82">
        <v>112803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728</v>
      </c>
      <c r="D10" s="82">
        <v>918</v>
      </c>
      <c r="E10" s="82">
        <v>394</v>
      </c>
      <c r="F10" s="82">
        <v>156</v>
      </c>
      <c r="G10" s="82">
        <v>114</v>
      </c>
      <c r="H10" s="82">
        <v>367</v>
      </c>
      <c r="I10" s="82">
        <v>595</v>
      </c>
      <c r="J10" s="82">
        <v>704</v>
      </c>
      <c r="K10" s="82">
        <v>894</v>
      </c>
      <c r="L10" s="82">
        <v>758</v>
      </c>
      <c r="M10" s="82">
        <v>67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81</v>
      </c>
      <c r="T10" s="82">
        <v>22</v>
      </c>
      <c r="U10" s="82">
        <v>0</v>
      </c>
      <c r="V10" s="82">
        <v>0</v>
      </c>
      <c r="W10" s="82">
        <v>147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94219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33124</v>
      </c>
      <c r="J11" s="82">
        <v>34090</v>
      </c>
      <c r="K11" s="82">
        <v>57104</v>
      </c>
      <c r="L11" s="82">
        <v>52258</v>
      </c>
      <c r="M11" s="82">
        <v>63854</v>
      </c>
      <c r="N11" s="82">
        <v>41991</v>
      </c>
      <c r="O11" s="82">
        <v>56907</v>
      </c>
      <c r="P11" s="82">
        <v>1</v>
      </c>
      <c r="Q11" s="82">
        <v>10725</v>
      </c>
      <c r="R11" s="82">
        <v>14704</v>
      </c>
      <c r="S11" s="82">
        <v>11843</v>
      </c>
      <c r="T11" s="82">
        <v>0</v>
      </c>
      <c r="U11" s="82">
        <v>0</v>
      </c>
      <c r="V11" s="82">
        <v>0</v>
      </c>
      <c r="W11" s="82">
        <v>11037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285</v>
      </c>
      <c r="E13" s="83">
        <v>371</v>
      </c>
      <c r="F13" s="83">
        <v>422</v>
      </c>
      <c r="G13" s="83">
        <v>1078</v>
      </c>
      <c r="H13" s="83">
        <v>976</v>
      </c>
      <c r="I13" s="83">
        <v>1935</v>
      </c>
      <c r="J13" s="83">
        <v>1699</v>
      </c>
      <c r="K13" s="83">
        <v>2278</v>
      </c>
      <c r="L13" s="83">
        <v>1124</v>
      </c>
      <c r="M13" s="83">
        <v>893</v>
      </c>
      <c r="N13" s="83">
        <v>207</v>
      </c>
      <c r="O13" s="83">
        <v>884</v>
      </c>
      <c r="P13" s="83">
        <v>799</v>
      </c>
      <c r="Q13" s="83">
        <v>1249</v>
      </c>
      <c r="R13" s="83">
        <v>2161</v>
      </c>
      <c r="S13" s="83">
        <v>4980</v>
      </c>
      <c r="T13" s="83">
        <v>8815</v>
      </c>
      <c r="U13" s="83">
        <v>8588</v>
      </c>
      <c r="V13" s="83">
        <v>9220</v>
      </c>
      <c r="W13" s="83">
        <v>4564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192295</v>
      </c>
      <c r="D14" s="85">
        <f t="shared" si="4"/>
        <v>190066</v>
      </c>
      <c r="E14" s="85">
        <f t="shared" si="4"/>
        <v>222462</v>
      </c>
      <c r="F14" s="85">
        <f t="shared" si="4"/>
        <v>258727</v>
      </c>
      <c r="G14" s="85">
        <f t="shared" si="4"/>
        <v>250588</v>
      </c>
      <c r="H14" s="85">
        <f t="shared" si="4"/>
        <v>197266</v>
      </c>
      <c r="I14" s="85">
        <f t="shared" si="4"/>
        <v>196127</v>
      </c>
      <c r="J14" s="85">
        <f t="shared" si="4"/>
        <v>190773</v>
      </c>
      <c r="K14" s="85">
        <f t="shared" si="4"/>
        <v>211532</v>
      </c>
      <c r="L14" s="85">
        <f t="shared" si="4"/>
        <v>191422</v>
      </c>
      <c r="M14" s="85">
        <f t="shared" si="4"/>
        <v>211557</v>
      </c>
      <c r="N14" s="85">
        <f t="shared" si="4"/>
        <v>192545</v>
      </c>
      <c r="O14" s="85">
        <f t="shared" si="4"/>
        <v>228381</v>
      </c>
      <c r="P14" s="85">
        <f t="shared" si="4"/>
        <v>213955</v>
      </c>
      <c r="Q14" s="85">
        <f t="shared" si="4"/>
        <v>192931</v>
      </c>
      <c r="R14" s="85">
        <f t="shared" ref="R14:V14" si="5">SUM(R5:R11)</f>
        <v>193089</v>
      </c>
      <c r="S14" s="85">
        <f t="shared" si="5"/>
        <v>189002</v>
      </c>
      <c r="T14" s="85">
        <f t="shared" si="5"/>
        <v>206537</v>
      </c>
      <c r="U14" s="85">
        <f t="shared" si="5"/>
        <v>185694</v>
      </c>
      <c r="V14" s="85">
        <f t="shared" si="5"/>
        <v>237388</v>
      </c>
      <c r="W14" s="85">
        <f t="shared" ref="W14" si="6">SUM(W5:W11)</f>
        <v>249462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27543</v>
      </c>
      <c r="D15" s="71">
        <f t="shared" si="7"/>
        <v>38621</v>
      </c>
      <c r="E15" s="71">
        <f t="shared" si="7"/>
        <v>57612</v>
      </c>
      <c r="F15" s="71">
        <f t="shared" si="7"/>
        <v>28761</v>
      </c>
      <c r="G15" s="71">
        <f t="shared" si="7"/>
        <v>42277</v>
      </c>
      <c r="H15" s="71">
        <f t="shared" si="7"/>
        <v>34534</v>
      </c>
      <c r="I15" s="71">
        <f t="shared" si="7"/>
        <v>41385</v>
      </c>
      <c r="J15" s="71">
        <f t="shared" si="7"/>
        <v>20841</v>
      </c>
      <c r="K15" s="71">
        <f t="shared" si="7"/>
        <v>25502</v>
      </c>
      <c r="L15" s="71">
        <f t="shared" si="7"/>
        <v>42926</v>
      </c>
      <c r="M15" s="71">
        <f t="shared" si="7"/>
        <v>23442</v>
      </c>
      <c r="N15" s="71">
        <f t="shared" si="7"/>
        <v>35183</v>
      </c>
      <c r="O15" s="71">
        <f t="shared" si="7"/>
        <v>10363</v>
      </c>
      <c r="P15" s="71">
        <f t="shared" si="7"/>
        <v>50982</v>
      </c>
      <c r="Q15" s="71">
        <f t="shared" si="7"/>
        <v>73788</v>
      </c>
      <c r="R15" s="71">
        <f t="shared" si="7"/>
        <v>41233</v>
      </c>
      <c r="S15" s="71">
        <f t="shared" si="7"/>
        <v>56768</v>
      </c>
      <c r="T15" s="71">
        <f t="shared" si="7"/>
        <v>57562</v>
      </c>
      <c r="U15" s="71">
        <f t="shared" si="7"/>
        <v>35885</v>
      </c>
      <c r="V15" s="71">
        <f t="shared" si="7"/>
        <v>10943</v>
      </c>
      <c r="W15" s="71">
        <f t="shared" si="7"/>
        <v>3139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27543</v>
      </c>
      <c r="D16" s="82">
        <v>38621</v>
      </c>
      <c r="E16" s="82">
        <v>57612</v>
      </c>
      <c r="F16" s="82">
        <v>28761</v>
      </c>
      <c r="G16" s="82">
        <v>42277</v>
      </c>
      <c r="H16" s="82">
        <v>34534</v>
      </c>
      <c r="I16" s="82">
        <v>41385</v>
      </c>
      <c r="J16" s="82">
        <v>20841</v>
      </c>
      <c r="K16" s="82">
        <v>25502</v>
      </c>
      <c r="L16" s="82">
        <v>42926</v>
      </c>
      <c r="M16" s="82">
        <v>23442</v>
      </c>
      <c r="N16" s="82">
        <v>35183</v>
      </c>
      <c r="O16" s="82">
        <v>10363</v>
      </c>
      <c r="P16" s="82">
        <v>50982</v>
      </c>
      <c r="Q16" s="82">
        <v>73788</v>
      </c>
      <c r="R16" s="82">
        <v>41233</v>
      </c>
      <c r="S16" s="82">
        <v>56768</v>
      </c>
      <c r="T16" s="82">
        <v>57562</v>
      </c>
      <c r="U16" s="82">
        <v>35885</v>
      </c>
      <c r="V16" s="82">
        <v>10943</v>
      </c>
      <c r="W16" s="82">
        <v>3139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192295</v>
      </c>
      <c r="D17" s="71">
        <f t="shared" si="8"/>
        <v>190351</v>
      </c>
      <c r="E17" s="71">
        <f t="shared" si="8"/>
        <v>222833</v>
      </c>
      <c r="F17" s="71">
        <f t="shared" si="8"/>
        <v>259149</v>
      </c>
      <c r="G17" s="71">
        <f t="shared" si="8"/>
        <v>251666</v>
      </c>
      <c r="H17" s="71">
        <f t="shared" si="8"/>
        <v>198242</v>
      </c>
      <c r="I17" s="71">
        <f t="shared" si="8"/>
        <v>198062</v>
      </c>
      <c r="J17" s="71">
        <f t="shared" si="8"/>
        <v>192472</v>
      </c>
      <c r="K17" s="71">
        <f t="shared" si="8"/>
        <v>213810</v>
      </c>
      <c r="L17" s="71">
        <f t="shared" si="8"/>
        <v>192546</v>
      </c>
      <c r="M17" s="71">
        <f t="shared" si="8"/>
        <v>212450</v>
      </c>
      <c r="N17" s="71">
        <f t="shared" si="8"/>
        <v>192752</v>
      </c>
      <c r="O17" s="71">
        <f t="shared" si="8"/>
        <v>229265</v>
      </c>
      <c r="P17" s="71">
        <f t="shared" si="8"/>
        <v>214754</v>
      </c>
      <c r="Q17" s="71">
        <f t="shared" si="8"/>
        <v>194180</v>
      </c>
      <c r="R17" s="71">
        <f t="shared" ref="R17:V17" si="9">SUM(R18:R25)</f>
        <v>195250</v>
      </c>
      <c r="S17" s="71">
        <f t="shared" si="9"/>
        <v>193982</v>
      </c>
      <c r="T17" s="71">
        <f t="shared" si="9"/>
        <v>215352</v>
      </c>
      <c r="U17" s="71">
        <f t="shared" si="9"/>
        <v>194282</v>
      </c>
      <c r="V17" s="71">
        <f t="shared" si="9"/>
        <v>246608</v>
      </c>
      <c r="W17" s="71">
        <f t="shared" ref="W17" si="10">SUM(W18:W25)</f>
        <v>254026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748</v>
      </c>
      <c r="E18" s="82">
        <v>0</v>
      </c>
      <c r="F18" s="82">
        <v>1180</v>
      </c>
      <c r="G18" s="82">
        <v>0</v>
      </c>
      <c r="H18" s="82">
        <v>0</v>
      </c>
      <c r="I18" s="82">
        <v>645</v>
      </c>
      <c r="J18" s="82">
        <v>2884</v>
      </c>
      <c r="K18" s="82">
        <v>0</v>
      </c>
      <c r="L18" s="82">
        <v>0</v>
      </c>
      <c r="M18" s="82">
        <v>1032</v>
      </c>
      <c r="N18" s="82">
        <v>3346</v>
      </c>
      <c r="O18" s="82">
        <v>5006</v>
      </c>
      <c r="P18" s="82">
        <v>12901</v>
      </c>
      <c r="Q18" s="82">
        <v>3761</v>
      </c>
      <c r="R18" s="82">
        <v>0</v>
      </c>
      <c r="S18" s="82">
        <v>0</v>
      </c>
      <c r="T18" s="82">
        <v>0</v>
      </c>
      <c r="U18" s="82">
        <v>67</v>
      </c>
      <c r="V18" s="82">
        <v>1262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19</v>
      </c>
      <c r="D19" s="82">
        <v>21556</v>
      </c>
      <c r="E19" s="82">
        <v>36711</v>
      </c>
      <c r="F19" s="82">
        <v>26418</v>
      </c>
      <c r="G19" s="82">
        <v>92024</v>
      </c>
      <c r="H19" s="82">
        <v>19561</v>
      </c>
      <c r="I19" s="82">
        <v>14683</v>
      </c>
      <c r="J19" s="82">
        <v>14162</v>
      </c>
      <c r="K19" s="82">
        <v>1078</v>
      </c>
      <c r="L19" s="82">
        <v>3525</v>
      </c>
      <c r="M19" s="82">
        <v>16374</v>
      </c>
      <c r="N19" s="82">
        <v>14037</v>
      </c>
      <c r="O19" s="82">
        <v>26445</v>
      </c>
      <c r="P19" s="82">
        <v>31485</v>
      </c>
      <c r="Q19" s="82">
        <v>30243</v>
      </c>
      <c r="R19" s="82">
        <v>23085</v>
      </c>
      <c r="S19" s="82">
        <v>20089</v>
      </c>
      <c r="T19" s="82">
        <v>23189</v>
      </c>
      <c r="U19" s="82">
        <v>24556</v>
      </c>
      <c r="V19" s="82">
        <v>20140</v>
      </c>
      <c r="W19" s="82">
        <v>18947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83325</v>
      </c>
      <c r="D21" s="82">
        <v>99482</v>
      </c>
      <c r="E21" s="82">
        <v>78474</v>
      </c>
      <c r="F21" s="82">
        <v>66528</v>
      </c>
      <c r="G21" s="82">
        <v>48111</v>
      </c>
      <c r="H21" s="82">
        <v>61879</v>
      </c>
      <c r="I21" s="82">
        <v>15179</v>
      </c>
      <c r="J21" s="82">
        <v>34377</v>
      </c>
      <c r="K21" s="82">
        <v>47392</v>
      </c>
      <c r="L21" s="82">
        <v>73842</v>
      </c>
      <c r="M21" s="82">
        <v>100218</v>
      </c>
      <c r="N21" s="82">
        <v>87502</v>
      </c>
      <c r="O21" s="82">
        <v>80624</v>
      </c>
      <c r="P21" s="82">
        <v>61426</v>
      </c>
      <c r="Q21" s="82">
        <v>91409</v>
      </c>
      <c r="R21" s="82">
        <v>90107</v>
      </c>
      <c r="S21" s="82">
        <v>93116</v>
      </c>
      <c r="T21" s="82">
        <v>90868</v>
      </c>
      <c r="U21" s="82">
        <v>81259</v>
      </c>
      <c r="V21" s="82">
        <v>105389</v>
      </c>
      <c r="W21" s="82">
        <v>124611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8525</v>
      </c>
      <c r="D22" s="82">
        <v>62252</v>
      </c>
      <c r="E22" s="82">
        <v>92731</v>
      </c>
      <c r="F22" s="82">
        <v>132195</v>
      </c>
      <c r="G22" s="82">
        <v>96879</v>
      </c>
      <c r="H22" s="82">
        <v>96271</v>
      </c>
      <c r="I22" s="82">
        <v>116951</v>
      </c>
      <c r="J22" s="82">
        <v>84983</v>
      </c>
      <c r="K22" s="82">
        <v>79628</v>
      </c>
      <c r="L22" s="82">
        <v>47403</v>
      </c>
      <c r="M22" s="82">
        <v>18638</v>
      </c>
      <c r="N22" s="82">
        <v>31663</v>
      </c>
      <c r="O22" s="82">
        <v>43513</v>
      </c>
      <c r="P22" s="82">
        <v>73933</v>
      </c>
      <c r="Q22" s="82">
        <v>32417</v>
      </c>
      <c r="R22" s="82">
        <v>49401</v>
      </c>
      <c r="S22" s="82">
        <v>51298</v>
      </c>
      <c r="T22" s="82">
        <v>95753</v>
      </c>
      <c r="U22" s="82">
        <v>79765</v>
      </c>
      <c r="V22" s="82">
        <v>105749</v>
      </c>
      <c r="W22" s="82">
        <v>77618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680</v>
      </c>
      <c r="D23" s="82">
        <v>913</v>
      </c>
      <c r="E23" s="82">
        <v>380</v>
      </c>
      <c r="F23" s="82">
        <v>146</v>
      </c>
      <c r="G23" s="82">
        <v>106</v>
      </c>
      <c r="H23" s="82">
        <v>359</v>
      </c>
      <c r="I23" s="82">
        <v>584</v>
      </c>
      <c r="J23" s="82">
        <v>687</v>
      </c>
      <c r="K23" s="82">
        <v>860</v>
      </c>
      <c r="L23" s="82">
        <v>739</v>
      </c>
      <c r="M23" s="82">
        <v>60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64</v>
      </c>
      <c r="T23" s="82">
        <v>19</v>
      </c>
      <c r="U23" s="82">
        <v>0</v>
      </c>
      <c r="V23" s="82">
        <v>0</v>
      </c>
      <c r="W23" s="82">
        <v>145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86858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32590</v>
      </c>
      <c r="J24" s="82">
        <v>33830</v>
      </c>
      <c r="K24" s="82">
        <v>53624</v>
      </c>
      <c r="L24" s="82">
        <v>50922</v>
      </c>
      <c r="M24" s="82">
        <v>63141</v>
      </c>
      <c r="N24" s="82">
        <v>41713</v>
      </c>
      <c r="O24" s="82">
        <v>55960</v>
      </c>
      <c r="P24" s="82">
        <v>1</v>
      </c>
      <c r="Q24" s="82">
        <v>9059</v>
      </c>
      <c r="R24" s="82">
        <v>13140</v>
      </c>
      <c r="S24" s="82">
        <v>10237</v>
      </c>
      <c r="T24" s="82">
        <v>0</v>
      </c>
      <c r="U24" s="82">
        <v>0</v>
      </c>
      <c r="V24" s="82">
        <v>0</v>
      </c>
      <c r="W24" s="82">
        <v>10140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12888</v>
      </c>
      <c r="D25" s="83">
        <v>5400</v>
      </c>
      <c r="E25" s="83">
        <v>14537</v>
      </c>
      <c r="F25" s="83">
        <v>32682</v>
      </c>
      <c r="G25" s="83">
        <v>14546</v>
      </c>
      <c r="H25" s="83">
        <v>20172</v>
      </c>
      <c r="I25" s="83">
        <v>17430</v>
      </c>
      <c r="J25" s="83">
        <v>21549</v>
      </c>
      <c r="K25" s="83">
        <v>31228</v>
      </c>
      <c r="L25" s="83">
        <v>16115</v>
      </c>
      <c r="M25" s="83">
        <v>12987</v>
      </c>
      <c r="N25" s="83">
        <v>14491</v>
      </c>
      <c r="O25" s="83">
        <v>17717</v>
      </c>
      <c r="P25" s="83">
        <v>35008</v>
      </c>
      <c r="Q25" s="83">
        <v>27291</v>
      </c>
      <c r="R25" s="83">
        <v>19517</v>
      </c>
      <c r="S25" s="83">
        <v>19178</v>
      </c>
      <c r="T25" s="83">
        <v>5523</v>
      </c>
      <c r="U25" s="83">
        <v>8635</v>
      </c>
      <c r="V25" s="83">
        <v>14068</v>
      </c>
      <c r="W25" s="83">
        <v>22565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192295</v>
      </c>
      <c r="D27" s="71">
        <f t="shared" si="11"/>
        <v>190351</v>
      </c>
      <c r="E27" s="71">
        <f t="shared" si="11"/>
        <v>222833</v>
      </c>
      <c r="F27" s="71">
        <f t="shared" si="11"/>
        <v>259149</v>
      </c>
      <c r="G27" s="71">
        <f t="shared" si="11"/>
        <v>251666</v>
      </c>
      <c r="H27" s="71">
        <f t="shared" si="11"/>
        <v>198242</v>
      </c>
      <c r="I27" s="71">
        <f t="shared" si="11"/>
        <v>198062</v>
      </c>
      <c r="J27" s="71">
        <f t="shared" si="11"/>
        <v>192472</v>
      </c>
      <c r="K27" s="71">
        <f t="shared" si="11"/>
        <v>213810</v>
      </c>
      <c r="L27" s="71">
        <f t="shared" si="11"/>
        <v>192546</v>
      </c>
      <c r="M27" s="71">
        <f t="shared" si="11"/>
        <v>212450</v>
      </c>
      <c r="N27" s="71">
        <f t="shared" si="11"/>
        <v>192752</v>
      </c>
      <c r="O27" s="71">
        <f t="shared" si="11"/>
        <v>229265</v>
      </c>
      <c r="P27" s="71">
        <f t="shared" si="11"/>
        <v>214754</v>
      </c>
      <c r="Q27" s="71">
        <f t="shared" si="11"/>
        <v>194180</v>
      </c>
      <c r="R27" s="71">
        <f t="shared" ref="R27:V27" si="12">SUM(R28:R32)</f>
        <v>195250</v>
      </c>
      <c r="S27" s="71">
        <f t="shared" si="12"/>
        <v>193982</v>
      </c>
      <c r="T27" s="71">
        <f t="shared" si="12"/>
        <v>215352</v>
      </c>
      <c r="U27" s="71">
        <f t="shared" si="12"/>
        <v>194282</v>
      </c>
      <c r="V27" s="71">
        <f t="shared" si="12"/>
        <v>246608</v>
      </c>
      <c r="W27" s="71">
        <f t="shared" ref="W27" si="13">SUM(W28:W32)</f>
        <v>254026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410</v>
      </c>
      <c r="E28" s="82">
        <v>0</v>
      </c>
      <c r="F28" s="82">
        <v>996</v>
      </c>
      <c r="G28" s="82">
        <v>0</v>
      </c>
      <c r="H28" s="82">
        <v>0</v>
      </c>
      <c r="I28" s="82">
        <v>166</v>
      </c>
      <c r="J28" s="82">
        <v>2901</v>
      </c>
      <c r="K28" s="82">
        <v>0</v>
      </c>
      <c r="L28" s="82">
        <v>0</v>
      </c>
      <c r="M28" s="82">
        <v>1012</v>
      </c>
      <c r="N28" s="82">
        <v>3240</v>
      </c>
      <c r="O28" s="82">
        <v>4310</v>
      </c>
      <c r="P28" s="82">
        <v>10570</v>
      </c>
      <c r="Q28" s="82">
        <v>2150</v>
      </c>
      <c r="R28" s="82">
        <v>0</v>
      </c>
      <c r="S28" s="82">
        <v>0</v>
      </c>
      <c r="T28" s="82">
        <v>0</v>
      </c>
      <c r="U28" s="82">
        <v>77</v>
      </c>
      <c r="V28" s="82">
        <v>1201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97439</v>
      </c>
      <c r="D29" s="82">
        <v>77344</v>
      </c>
      <c r="E29" s="82">
        <v>122066</v>
      </c>
      <c r="F29" s="82">
        <v>161308</v>
      </c>
      <c r="G29" s="82">
        <v>173596</v>
      </c>
      <c r="H29" s="82">
        <v>96132</v>
      </c>
      <c r="I29" s="82">
        <v>169706</v>
      </c>
      <c r="J29" s="82">
        <v>120995</v>
      </c>
      <c r="K29" s="82">
        <v>153370</v>
      </c>
      <c r="L29" s="82">
        <v>97752</v>
      </c>
      <c r="M29" s="82">
        <v>99356</v>
      </c>
      <c r="N29" s="82">
        <v>85489</v>
      </c>
      <c r="O29" s="82">
        <v>129858</v>
      </c>
      <c r="P29" s="82">
        <v>119706</v>
      </c>
      <c r="Q29" s="82">
        <v>89466</v>
      </c>
      <c r="R29" s="82">
        <v>89673</v>
      </c>
      <c r="S29" s="82">
        <v>87613</v>
      </c>
      <c r="T29" s="82">
        <v>99927</v>
      </c>
      <c r="U29" s="82">
        <v>89330</v>
      </c>
      <c r="V29" s="82">
        <v>107563</v>
      </c>
      <c r="W29" s="82">
        <v>108947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68649</v>
      </c>
      <c r="D30" s="82">
        <v>90435</v>
      </c>
      <c r="E30" s="82">
        <v>69215</v>
      </c>
      <c r="F30" s="82">
        <v>58236</v>
      </c>
      <c r="G30" s="82">
        <v>36732</v>
      </c>
      <c r="H30" s="82">
        <v>67952</v>
      </c>
      <c r="I30" s="82">
        <v>16189</v>
      </c>
      <c r="J30" s="82">
        <v>33837</v>
      </c>
      <c r="K30" s="82">
        <v>48744</v>
      </c>
      <c r="L30" s="82">
        <v>73563</v>
      </c>
      <c r="M30" s="82">
        <v>103099</v>
      </c>
      <c r="N30" s="82">
        <v>89595</v>
      </c>
      <c r="O30" s="82">
        <v>80091</v>
      </c>
      <c r="P30" s="82">
        <v>66043</v>
      </c>
      <c r="Q30" s="82">
        <v>93781</v>
      </c>
      <c r="R30" s="82">
        <v>91678</v>
      </c>
      <c r="S30" s="82">
        <v>94689</v>
      </c>
      <c r="T30" s="82">
        <v>92646</v>
      </c>
      <c r="U30" s="82">
        <v>83745</v>
      </c>
      <c r="V30" s="82">
        <v>108077</v>
      </c>
      <c r="W30" s="82">
        <v>122371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172</v>
      </c>
      <c r="D31" s="82">
        <v>3892</v>
      </c>
      <c r="E31" s="82">
        <v>10341</v>
      </c>
      <c r="F31" s="82">
        <v>23194</v>
      </c>
      <c r="G31" s="82">
        <v>24053</v>
      </c>
      <c r="H31" s="82">
        <v>25667</v>
      </c>
      <c r="I31" s="82">
        <v>10866</v>
      </c>
      <c r="J31" s="82">
        <v>33103</v>
      </c>
      <c r="K31" s="82">
        <v>10359</v>
      </c>
      <c r="L31" s="82">
        <v>12432</v>
      </c>
      <c r="M31" s="82">
        <v>6211</v>
      </c>
      <c r="N31" s="82">
        <v>11934</v>
      </c>
      <c r="O31" s="82">
        <v>12290</v>
      </c>
      <c r="P31" s="82">
        <v>18101</v>
      </c>
      <c r="Q31" s="82">
        <v>6474</v>
      </c>
      <c r="R31" s="82">
        <v>10608</v>
      </c>
      <c r="S31" s="82">
        <v>7611</v>
      </c>
      <c r="T31" s="82">
        <v>19581</v>
      </c>
      <c r="U31" s="82">
        <v>19370</v>
      </c>
      <c r="V31" s="82">
        <v>27196</v>
      </c>
      <c r="W31" s="82">
        <v>19932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26035</v>
      </c>
      <c r="D32" s="86">
        <v>18270</v>
      </c>
      <c r="E32" s="86">
        <v>21211</v>
      </c>
      <c r="F32" s="86">
        <v>15415</v>
      </c>
      <c r="G32" s="86">
        <v>17285</v>
      </c>
      <c r="H32" s="86">
        <v>8491</v>
      </c>
      <c r="I32" s="86">
        <v>1135</v>
      </c>
      <c r="J32" s="86">
        <v>1636</v>
      </c>
      <c r="K32" s="86">
        <v>1337</v>
      </c>
      <c r="L32" s="86">
        <v>8799</v>
      </c>
      <c r="M32" s="86">
        <v>2772</v>
      </c>
      <c r="N32" s="86">
        <v>2494</v>
      </c>
      <c r="O32" s="86">
        <v>2716</v>
      </c>
      <c r="P32" s="86">
        <v>334</v>
      </c>
      <c r="Q32" s="86">
        <v>2309</v>
      </c>
      <c r="R32" s="86">
        <v>3291</v>
      </c>
      <c r="S32" s="86">
        <v>4069</v>
      </c>
      <c r="T32" s="86">
        <v>3198</v>
      </c>
      <c r="U32" s="86">
        <v>1760</v>
      </c>
      <c r="V32" s="86">
        <v>2571</v>
      </c>
      <c r="W32" s="86">
        <v>2776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162.43650030080752</v>
      </c>
      <c r="D3" s="65">
        <f t="shared" si="0"/>
        <v>185.87708720748182</v>
      </c>
      <c r="E3" s="65">
        <f t="shared" si="0"/>
        <v>231.35726971629711</v>
      </c>
      <c r="F3" s="65">
        <f t="shared" si="0"/>
        <v>302.48020512341606</v>
      </c>
      <c r="G3" s="65">
        <f t="shared" si="0"/>
        <v>277.15324323886443</v>
      </c>
      <c r="H3" s="65">
        <f t="shared" si="0"/>
        <v>205.68625831484266</v>
      </c>
      <c r="I3" s="65">
        <f t="shared" si="0"/>
        <v>189.7234026160493</v>
      </c>
      <c r="J3" s="65">
        <f t="shared" si="0"/>
        <v>208.8847438516419</v>
      </c>
      <c r="K3" s="65">
        <f t="shared" si="0"/>
        <v>221.4218220141326</v>
      </c>
      <c r="L3" s="65">
        <f t="shared" si="0"/>
        <v>200.44061447651262</v>
      </c>
      <c r="M3" s="65">
        <f t="shared" si="0"/>
        <v>214.24385518098546</v>
      </c>
      <c r="N3" s="65">
        <f t="shared" si="0"/>
        <v>197.06476735875498</v>
      </c>
      <c r="O3" s="65">
        <f t="shared" si="0"/>
        <v>213.77434471727105</v>
      </c>
      <c r="P3" s="65">
        <f t="shared" si="0"/>
        <v>200.24790782170325</v>
      </c>
      <c r="Q3" s="65">
        <f t="shared" si="0"/>
        <v>169.99623628903731</v>
      </c>
      <c r="R3" s="65">
        <f t="shared" ref="R3:V3" si="1">SUM(R4,R15,R17,R27)</f>
        <v>163.31725762254874</v>
      </c>
      <c r="S3" s="65">
        <f t="shared" si="1"/>
        <v>165.10946811465382</v>
      </c>
      <c r="T3" s="65">
        <f t="shared" si="1"/>
        <v>179.73476802866452</v>
      </c>
      <c r="U3" s="65">
        <f t="shared" si="1"/>
        <v>155.56064416339757</v>
      </c>
      <c r="V3" s="65">
        <f t="shared" si="1"/>
        <v>190.9959155990145</v>
      </c>
      <c r="W3" s="65">
        <f t="shared" ref="W3" si="2">SUM(W4,W15,W17,W27)</f>
        <v>202.51866231656993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134.59080624923192</v>
      </c>
      <c r="D4" s="69">
        <f t="shared" si="3"/>
        <v>152.16225029452548</v>
      </c>
      <c r="E4" s="69">
        <f t="shared" si="3"/>
        <v>186.74128327752692</v>
      </c>
      <c r="F4" s="69">
        <f t="shared" si="3"/>
        <v>266.16262270764958</v>
      </c>
      <c r="G4" s="69">
        <f t="shared" si="3"/>
        <v>217.29445556557894</v>
      </c>
      <c r="H4" s="69">
        <f t="shared" si="3"/>
        <v>168.59288877555133</v>
      </c>
      <c r="I4" s="69">
        <f t="shared" si="3"/>
        <v>147.63232224097291</v>
      </c>
      <c r="J4" s="69">
        <f t="shared" si="3"/>
        <v>179.79089071193314</v>
      </c>
      <c r="K4" s="69">
        <f t="shared" si="3"/>
        <v>185.21516742687919</v>
      </c>
      <c r="L4" s="69">
        <f t="shared" si="3"/>
        <v>170.56349801306288</v>
      </c>
      <c r="M4" s="69">
        <f t="shared" si="3"/>
        <v>180.94372313560717</v>
      </c>
      <c r="N4" s="69">
        <f t="shared" si="3"/>
        <v>166.09561065517335</v>
      </c>
      <c r="O4" s="69">
        <f t="shared" si="3"/>
        <v>178.96115094470716</v>
      </c>
      <c r="P4" s="69">
        <f t="shared" si="3"/>
        <v>165.60183165283271</v>
      </c>
      <c r="Q4" s="69">
        <f t="shared" si="3"/>
        <v>137.17488881323087</v>
      </c>
      <c r="R4" s="69">
        <f t="shared" ref="R4:V4" si="4">SUM(R5:R14)</f>
        <v>131.97748069658394</v>
      </c>
      <c r="S4" s="69">
        <f t="shared" si="4"/>
        <v>130.82626324760122</v>
      </c>
      <c r="T4" s="69">
        <f t="shared" si="4"/>
        <v>142.57148008394825</v>
      </c>
      <c r="U4" s="69">
        <f t="shared" si="4"/>
        <v>122.42169613427473</v>
      </c>
      <c r="V4" s="69">
        <f t="shared" si="4"/>
        <v>150.41810557457902</v>
      </c>
      <c r="W4" s="69">
        <f t="shared" ref="W4" si="5">SUM(W5:W14)</f>
        <v>157.35223380579271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0.66014356088048975</v>
      </c>
      <c r="E5" s="72">
        <v>0</v>
      </c>
      <c r="F5" s="72">
        <v>1.6455372171901326</v>
      </c>
      <c r="G5" s="72">
        <v>0</v>
      </c>
      <c r="H5" s="72">
        <v>0</v>
      </c>
      <c r="I5" s="72">
        <v>0.31535401187120038</v>
      </c>
      <c r="J5" s="72">
        <v>4.881882039761309</v>
      </c>
      <c r="K5" s="72">
        <v>0</v>
      </c>
      <c r="L5" s="72">
        <v>0</v>
      </c>
      <c r="M5" s="72">
        <v>0.92562630280887859</v>
      </c>
      <c r="N5" s="72">
        <v>2.8798736278767816</v>
      </c>
      <c r="O5" s="72">
        <v>2.6084316147138016</v>
      </c>
      <c r="P5" s="72">
        <v>11.769546606896524</v>
      </c>
      <c r="Q5" s="72">
        <v>3.4830632281001797</v>
      </c>
      <c r="R5" s="72">
        <v>0</v>
      </c>
      <c r="S5" s="72">
        <v>0</v>
      </c>
      <c r="T5" s="72">
        <v>0</v>
      </c>
      <c r="U5" s="72">
        <v>5.5101727343534676E-2</v>
      </c>
      <c r="V5" s="72">
        <v>0.78405476837732835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1.4384796042236183E-2</v>
      </c>
      <c r="D6" s="72">
        <v>1.4279678440183663E-2</v>
      </c>
      <c r="E6" s="72">
        <v>1.7622088962208404E-2</v>
      </c>
      <c r="F6" s="72">
        <v>1.8864273276102354E-2</v>
      </c>
      <c r="G6" s="72">
        <v>2.080199131144847E-2</v>
      </c>
      <c r="H6" s="72">
        <v>1.8086963469180418E-2</v>
      </c>
      <c r="I6" s="72">
        <v>1.5950568736956158E-2</v>
      </c>
      <c r="J6" s="72">
        <v>1.6531131611933036E-2</v>
      </c>
      <c r="K6" s="72">
        <v>1.6109811395274194E-2</v>
      </c>
      <c r="L6" s="72">
        <v>1.6535739084408238E-2</v>
      </c>
      <c r="M6" s="72">
        <v>1.8316851251977816E-2</v>
      </c>
      <c r="N6" s="72">
        <v>1.6552546919988025E-2</v>
      </c>
      <c r="O6" s="72">
        <v>1.72483329312112E-2</v>
      </c>
      <c r="P6" s="72">
        <v>1.3947926918466335E-2</v>
      </c>
      <c r="Q6" s="72">
        <v>6.1588181351217739E-3</v>
      </c>
      <c r="R6" s="72">
        <v>7.0067649699383369E-4</v>
      </c>
      <c r="S6" s="72">
        <v>0</v>
      </c>
      <c r="T6" s="72">
        <v>0</v>
      </c>
      <c r="U6" s="72">
        <v>2.5278335981167447E-3</v>
      </c>
      <c r="V6" s="72">
        <v>3.3812569865487268E-3</v>
      </c>
      <c r="W6" s="72">
        <v>5.2330923383476832E-3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7.0547825117157954</v>
      </c>
      <c r="F7" s="72">
        <v>44.289049464291942</v>
      </c>
      <c r="G7" s="72">
        <v>13.430214125554352</v>
      </c>
      <c r="H7" s="72">
        <v>6.0572857174857395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1.7741609652457333</v>
      </c>
      <c r="P7" s="72">
        <v>1.0621334193538958</v>
      </c>
      <c r="Q7" s="72">
        <v>0.71072648426937701</v>
      </c>
      <c r="R7" s="72">
        <v>0</v>
      </c>
      <c r="S7" s="72">
        <v>0.61623326630737596</v>
      </c>
      <c r="T7" s="72">
        <v>1.0622370183338721</v>
      </c>
      <c r="U7" s="72">
        <v>2.6685146088703662</v>
      </c>
      <c r="V7" s="72">
        <v>2.9066596737690311</v>
      </c>
      <c r="W7" s="72">
        <v>0.56735407487786904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67.265958475131072</v>
      </c>
      <c r="D8" s="72">
        <v>86.551263551703244</v>
      </c>
      <c r="E8" s="72">
        <v>69.525556301065478</v>
      </c>
      <c r="F8" s="72">
        <v>65.093585602315073</v>
      </c>
      <c r="G8" s="72">
        <v>37.299710074736204</v>
      </c>
      <c r="H8" s="72">
        <v>62.217933442540833</v>
      </c>
      <c r="I8" s="72">
        <v>12.820770732102456</v>
      </c>
      <c r="J8" s="72">
        <v>31.530840357328092</v>
      </c>
      <c r="K8" s="72">
        <v>43.798275200231352</v>
      </c>
      <c r="L8" s="72">
        <v>70.034125763207271</v>
      </c>
      <c r="M8" s="72">
        <v>92.041389732806167</v>
      </c>
      <c r="N8" s="72">
        <v>81.906756554599681</v>
      </c>
      <c r="O8" s="72">
        <v>68.27754372868246</v>
      </c>
      <c r="P8" s="72">
        <v>46.19353427432705</v>
      </c>
      <c r="Q8" s="72">
        <v>64.279215971217226</v>
      </c>
      <c r="R8" s="72">
        <v>60.901820304844549</v>
      </c>
      <c r="S8" s="72">
        <v>64.04201658515197</v>
      </c>
      <c r="T8" s="72">
        <v>60.903980738888357</v>
      </c>
      <c r="U8" s="72">
        <v>50.244034608240206</v>
      </c>
      <c r="V8" s="72">
        <v>64.851750161913202</v>
      </c>
      <c r="W8" s="72">
        <v>77.680459911922526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6.6590039097054827</v>
      </c>
      <c r="D9" s="72">
        <v>63.747644527037053</v>
      </c>
      <c r="E9" s="72">
        <v>109.3408836150679</v>
      </c>
      <c r="F9" s="72">
        <v>154.33814589432993</v>
      </c>
      <c r="G9" s="72">
        <v>165.39834023274949</v>
      </c>
      <c r="H9" s="72">
        <v>99.283852065275838</v>
      </c>
      <c r="I9" s="72">
        <v>111.27011838776822</v>
      </c>
      <c r="J9" s="72">
        <v>116.50028204306574</v>
      </c>
      <c r="K9" s="72">
        <v>96.217741444106593</v>
      </c>
      <c r="L9" s="72">
        <v>58.778488456551372</v>
      </c>
      <c r="M9" s="72">
        <v>37.642316189776423</v>
      </c>
      <c r="N9" s="72">
        <v>51.674968024784967</v>
      </c>
      <c r="O9" s="72">
        <v>67.518782158578091</v>
      </c>
      <c r="P9" s="72">
        <v>105.79538049903458</v>
      </c>
      <c r="Q9" s="72">
        <v>61.473860767067201</v>
      </c>
      <c r="R9" s="72">
        <v>61.504818372127311</v>
      </c>
      <c r="S9" s="72">
        <v>56.973614930763986</v>
      </c>
      <c r="T9" s="72">
        <v>75.216940675917371</v>
      </c>
      <c r="U9" s="72">
        <v>64.401371032942478</v>
      </c>
      <c r="V9" s="72">
        <v>76.695771768210221</v>
      </c>
      <c r="W9" s="72">
        <v>70.842236978842863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0.28991459743332704</v>
      </c>
      <c r="D10" s="72">
        <v>0.7411905263606493</v>
      </c>
      <c r="E10" s="72">
        <v>0.27451706988600727</v>
      </c>
      <c r="F10" s="72">
        <v>0.10699488069320592</v>
      </c>
      <c r="G10" s="72">
        <v>6.9113922170737405E-2</v>
      </c>
      <c r="H10" s="72">
        <v>0.23929238303446598</v>
      </c>
      <c r="I10" s="72">
        <v>0.36544091461550998</v>
      </c>
      <c r="J10" s="72">
        <v>0.47408175490526855</v>
      </c>
      <c r="K10" s="72">
        <v>0.6446182944901474</v>
      </c>
      <c r="L10" s="72">
        <v>0.68043792625084309</v>
      </c>
      <c r="M10" s="72">
        <v>4.8833747252642834E-2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4.8340385538289336E-2</v>
      </c>
      <c r="T10" s="72">
        <v>1.4618079550332994E-2</v>
      </c>
      <c r="U10" s="72">
        <v>0</v>
      </c>
      <c r="V10" s="72">
        <v>0</v>
      </c>
      <c r="W10" s="72">
        <v>0.12500344863174873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60.164014322614207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21.491345163545169</v>
      </c>
      <c r="J11" s="72">
        <v>24.998218002159728</v>
      </c>
      <c r="K11" s="72">
        <v>42.343975118297521</v>
      </c>
      <c r="L11" s="72">
        <v>39.895259406620156</v>
      </c>
      <c r="M11" s="72">
        <v>49.257686623555777</v>
      </c>
      <c r="N11" s="72">
        <v>29.242885297056084</v>
      </c>
      <c r="O11" s="72">
        <v>37.842683337249078</v>
      </c>
      <c r="P11" s="72">
        <v>5.8875058355218799E-4</v>
      </c>
      <c r="Q11" s="72">
        <v>6.2070339054876831</v>
      </c>
      <c r="R11" s="72">
        <v>8.3396859844677476</v>
      </c>
      <c r="S11" s="72">
        <v>6.6443220196924599</v>
      </c>
      <c r="T11" s="72">
        <v>0</v>
      </c>
      <c r="U11" s="72">
        <v>0</v>
      </c>
      <c r="V11" s="72">
        <v>0</v>
      </c>
      <c r="W11" s="72">
        <v>5.3721833413153828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0.19734105349754327</v>
      </c>
      <c r="E13" s="74">
        <v>0.26552308139851011</v>
      </c>
      <c r="F13" s="74">
        <v>0.2727958527405136</v>
      </c>
      <c r="G13" s="74">
        <v>0.8138146742659631</v>
      </c>
      <c r="H13" s="74">
        <v>0.54177086753966652</v>
      </c>
      <c r="I13" s="74">
        <v>1.2285558347139223</v>
      </c>
      <c r="J13" s="74">
        <v>1.1859763233079703</v>
      </c>
      <c r="K13" s="74">
        <v>1.9721201375579465</v>
      </c>
      <c r="L13" s="74">
        <v>0.92860258920462824</v>
      </c>
      <c r="M13" s="74">
        <v>0.72290789895500285</v>
      </c>
      <c r="N13" s="74">
        <v>0.14687488655327005</v>
      </c>
      <c r="O13" s="74">
        <v>0.65792347474017632</v>
      </c>
      <c r="P13" s="74">
        <v>0.52669113056123884</v>
      </c>
      <c r="Q13" s="74">
        <v>0.79909810363988831</v>
      </c>
      <c r="R13" s="74">
        <v>1.0249612853165089</v>
      </c>
      <c r="S13" s="74">
        <v>2.28805403803598</v>
      </c>
      <c r="T13" s="74">
        <v>5.1547863943227155</v>
      </c>
      <c r="U13" s="74">
        <v>4.8622547625657804</v>
      </c>
      <c r="V13" s="74">
        <v>4.9419076794765813</v>
      </c>
      <c r="W13" s="74">
        <v>2.5030292592955097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0.19753014830557553</v>
      </c>
      <c r="D14" s="76">
        <v>0.25038739660633247</v>
      </c>
      <c r="E14" s="76">
        <v>0.26239860943105686</v>
      </c>
      <c r="F14" s="76">
        <v>0.39764952281271043</v>
      </c>
      <c r="G14" s="76">
        <v>0.26246054479074976</v>
      </c>
      <c r="H14" s="76">
        <v>0.23466733620559144</v>
      </c>
      <c r="I14" s="76">
        <v>0.12478662761950302</v>
      </c>
      <c r="J14" s="76">
        <v>0.20307905979311139</v>
      </c>
      <c r="K14" s="76">
        <v>0.22232742080036011</v>
      </c>
      <c r="L14" s="76">
        <v>0.23004813214417702</v>
      </c>
      <c r="M14" s="76">
        <v>0.28664578920030181</v>
      </c>
      <c r="N14" s="76">
        <v>0.22769971738254979</v>
      </c>
      <c r="O14" s="76">
        <v>0.26437733256659252</v>
      </c>
      <c r="P14" s="76">
        <v>0.24000904515741614</v>
      </c>
      <c r="Q14" s="76">
        <v>0.21573153531418826</v>
      </c>
      <c r="R14" s="76">
        <v>0.20549407333081454</v>
      </c>
      <c r="S14" s="76">
        <v>0.21368202211114548</v>
      </c>
      <c r="T14" s="76">
        <v>0.21891717693560162</v>
      </c>
      <c r="U14" s="76">
        <v>0.18789156071422944</v>
      </c>
      <c r="V14" s="76">
        <v>0.2345802658461166</v>
      </c>
      <c r="W14" s="76">
        <v>0.25673369856847933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0.63638443759739705</v>
      </c>
      <c r="D15" s="69">
        <f t="shared" si="6"/>
        <v>0.83080635047905593</v>
      </c>
      <c r="E15" s="69">
        <f t="shared" si="6"/>
        <v>1.2614741339776432</v>
      </c>
      <c r="F15" s="69">
        <f t="shared" si="6"/>
        <v>0.44245166050501328</v>
      </c>
      <c r="G15" s="69">
        <f t="shared" si="6"/>
        <v>0.65907824291639705</v>
      </c>
      <c r="H15" s="69">
        <f t="shared" si="6"/>
        <v>0.66712053333713961</v>
      </c>
      <c r="I15" s="69">
        <f t="shared" si="6"/>
        <v>1.5274300738316189</v>
      </c>
      <c r="J15" s="69">
        <f t="shared" si="6"/>
        <v>0.45336517435148005</v>
      </c>
      <c r="K15" s="69">
        <f t="shared" si="6"/>
        <v>0.46180636396812941</v>
      </c>
      <c r="L15" s="69">
        <f t="shared" si="6"/>
        <v>1.1528738653788759</v>
      </c>
      <c r="M15" s="69">
        <f t="shared" si="6"/>
        <v>0.41059409006962622</v>
      </c>
      <c r="N15" s="69">
        <f t="shared" si="6"/>
        <v>1.291907461766354</v>
      </c>
      <c r="O15" s="69">
        <f t="shared" si="6"/>
        <v>0.18016433546180441</v>
      </c>
      <c r="P15" s="69">
        <f t="shared" si="6"/>
        <v>0.70299000091050523</v>
      </c>
      <c r="Q15" s="69">
        <f t="shared" si="6"/>
        <v>1.6791063774211621</v>
      </c>
      <c r="R15" s="69">
        <f t="shared" si="6"/>
        <v>0.8720688326124385</v>
      </c>
      <c r="S15" s="69">
        <f t="shared" si="6"/>
        <v>1.1591964703098969</v>
      </c>
      <c r="T15" s="69">
        <f t="shared" si="6"/>
        <v>1.1053738738783681</v>
      </c>
      <c r="U15" s="69">
        <f t="shared" si="6"/>
        <v>0.66166136554388322</v>
      </c>
      <c r="V15" s="69">
        <f t="shared" si="6"/>
        <v>0.20385924699703328</v>
      </c>
      <c r="W15" s="69">
        <f t="shared" si="6"/>
        <v>5.9098218476539344E-2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0.63638443759739705</v>
      </c>
      <c r="D16" s="72">
        <v>0.83080635047905593</v>
      </c>
      <c r="E16" s="72">
        <v>1.2614741339776432</v>
      </c>
      <c r="F16" s="72">
        <v>0.44245166050501328</v>
      </c>
      <c r="G16" s="72">
        <v>0.65907824291639705</v>
      </c>
      <c r="H16" s="72">
        <v>0.66712053333713961</v>
      </c>
      <c r="I16" s="72">
        <v>1.5274300738316189</v>
      </c>
      <c r="J16" s="72">
        <v>0.45336517435148005</v>
      </c>
      <c r="K16" s="72">
        <v>0.46180636396812941</v>
      </c>
      <c r="L16" s="72">
        <v>1.1528738653788759</v>
      </c>
      <c r="M16" s="72">
        <v>0.41059409006962622</v>
      </c>
      <c r="N16" s="72">
        <v>1.291907461766354</v>
      </c>
      <c r="O16" s="72">
        <v>0.18016433546180441</v>
      </c>
      <c r="P16" s="72">
        <v>0.70299000091050523</v>
      </c>
      <c r="Q16" s="72">
        <v>1.6791063774211621</v>
      </c>
      <c r="R16" s="72">
        <v>0.8720688326124385</v>
      </c>
      <c r="S16" s="72">
        <v>1.1591964703098969</v>
      </c>
      <c r="T16" s="72">
        <v>1.1053738738783681</v>
      </c>
      <c r="U16" s="72">
        <v>0.66166136554388322</v>
      </c>
      <c r="V16" s="72">
        <v>0.20385924699703328</v>
      </c>
      <c r="W16" s="72">
        <v>5.9098218476539344E-2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17.800317889649968</v>
      </c>
      <c r="D17" s="69">
        <f t="shared" si="7"/>
        <v>22.071326841431652</v>
      </c>
      <c r="E17" s="69">
        <f t="shared" si="7"/>
        <v>28.12421743207641</v>
      </c>
      <c r="F17" s="69">
        <f t="shared" si="7"/>
        <v>24.245950034233623</v>
      </c>
      <c r="G17" s="69">
        <f t="shared" si="7"/>
        <v>35.753345965785712</v>
      </c>
      <c r="H17" s="69">
        <f t="shared" si="7"/>
        <v>24.686316894282104</v>
      </c>
      <c r="I17" s="69">
        <f t="shared" si="7"/>
        <v>25.026514474044863</v>
      </c>
      <c r="J17" s="69">
        <f t="shared" si="7"/>
        <v>20.685701021412694</v>
      </c>
      <c r="K17" s="69">
        <f t="shared" si="7"/>
        <v>23.973259004952602</v>
      </c>
      <c r="L17" s="69">
        <f t="shared" si="7"/>
        <v>20.341908373140221</v>
      </c>
      <c r="M17" s="69">
        <f t="shared" si="7"/>
        <v>23.341720674731384</v>
      </c>
      <c r="N17" s="69">
        <f t="shared" si="7"/>
        <v>21.65354237140383</v>
      </c>
      <c r="O17" s="69">
        <f t="shared" si="7"/>
        <v>25.031731037163269</v>
      </c>
      <c r="P17" s="69">
        <f t="shared" si="7"/>
        <v>24.646838511237597</v>
      </c>
      <c r="Q17" s="69">
        <f t="shared" si="7"/>
        <v>21.662128023066895</v>
      </c>
      <c r="R17" s="69">
        <f t="shared" ref="R17:V17" si="8">SUM(R18:R26)</f>
        <v>20.845325628053931</v>
      </c>
      <c r="S17" s="69">
        <f t="shared" si="8"/>
        <v>22.369148919717247</v>
      </c>
      <c r="T17" s="69">
        <f t="shared" si="8"/>
        <v>23.871805273032358</v>
      </c>
      <c r="U17" s="69">
        <f t="shared" si="8"/>
        <v>21.187001392838329</v>
      </c>
      <c r="V17" s="69">
        <f t="shared" si="8"/>
        <v>27.178773941371759</v>
      </c>
      <c r="W17" s="69">
        <f t="shared" ref="W17" si="9">SUM(W18:W26)</f>
        <v>30.554346408544511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8.3430295579141292E-2</v>
      </c>
      <c r="E18" s="72">
        <v>0</v>
      </c>
      <c r="F18" s="72">
        <v>0.14104672018067471</v>
      </c>
      <c r="G18" s="72">
        <v>0</v>
      </c>
      <c r="H18" s="72">
        <v>0</v>
      </c>
      <c r="I18" s="72">
        <v>4.7638016635956723E-2</v>
      </c>
      <c r="J18" s="72">
        <v>0.5321090474733875</v>
      </c>
      <c r="K18" s="72">
        <v>0</v>
      </c>
      <c r="L18" s="72">
        <v>0</v>
      </c>
      <c r="M18" s="72">
        <v>0.11085023945617468</v>
      </c>
      <c r="N18" s="72">
        <v>0.35333494113776842</v>
      </c>
      <c r="O18" s="72">
        <v>0.35163351076437382</v>
      </c>
      <c r="P18" s="72">
        <v>1.7999974403278465</v>
      </c>
      <c r="Q18" s="72">
        <v>0.55541872733291786</v>
      </c>
      <c r="R18" s="72">
        <v>0</v>
      </c>
      <c r="S18" s="72">
        <v>0</v>
      </c>
      <c r="T18" s="72">
        <v>0</v>
      </c>
      <c r="U18" s="72">
        <v>7.8094280792277886E-3</v>
      </c>
      <c r="V18" s="72">
        <v>0.14847979960285057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2.0588153975167498E-3</v>
      </c>
      <c r="D19" s="72">
        <v>2.593056999560472</v>
      </c>
      <c r="E19" s="72">
        <v>5.2832389542785672</v>
      </c>
      <c r="F19" s="72">
        <v>2.6152920695904562</v>
      </c>
      <c r="G19" s="72">
        <v>16.831110256604966</v>
      </c>
      <c r="H19" s="72">
        <v>2.0892230993522638</v>
      </c>
      <c r="I19" s="72">
        <v>2.4667128376697254</v>
      </c>
      <c r="J19" s="72">
        <v>1.386578743700134</v>
      </c>
      <c r="K19" s="72">
        <v>0.15381211373986942</v>
      </c>
      <c r="L19" s="72">
        <v>0.42691964460905912</v>
      </c>
      <c r="M19" s="72">
        <v>2.0288111874535835</v>
      </c>
      <c r="N19" s="72">
        <v>1.5605926366363085</v>
      </c>
      <c r="O19" s="72">
        <v>3.0299101110242685</v>
      </c>
      <c r="P19" s="72">
        <v>3.3499998914605316</v>
      </c>
      <c r="Q19" s="72">
        <v>3.2614041578535256</v>
      </c>
      <c r="R19" s="72">
        <v>2.3273031558305206</v>
      </c>
      <c r="S19" s="72">
        <v>2.0860673175417244</v>
      </c>
      <c r="T19" s="72">
        <v>2.3468920794264854</v>
      </c>
      <c r="U19" s="72">
        <v>2.5498980952691483</v>
      </c>
      <c r="V19" s="72">
        <v>1.9227691536253269</v>
      </c>
      <c r="W19" s="72">
        <v>1.9980612426253601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8.9433959993569516</v>
      </c>
      <c r="D21" s="72">
        <v>12.424097902377449</v>
      </c>
      <c r="E21" s="72">
        <v>10.555982530574529</v>
      </c>
      <c r="F21" s="72">
        <v>6.3517731503795964</v>
      </c>
      <c r="G21" s="72">
        <v>5.8612848287047772</v>
      </c>
      <c r="H21" s="72">
        <v>8.6783257078470086</v>
      </c>
      <c r="I21" s="72">
        <v>2.0566867189839289</v>
      </c>
      <c r="J21" s="72">
        <v>3.932771672306778</v>
      </c>
      <c r="K21" s="72">
        <v>5.7625192437377182</v>
      </c>
      <c r="L21" s="72">
        <v>8.4520970811747773</v>
      </c>
      <c r="M21" s="72">
        <v>11.918271720296001</v>
      </c>
      <c r="N21" s="72">
        <v>10.737323644501769</v>
      </c>
      <c r="O21" s="72">
        <v>9.6016329145875936</v>
      </c>
      <c r="P21" s="72">
        <v>6.6277620696279946</v>
      </c>
      <c r="Q21" s="72">
        <v>9.950234341495408</v>
      </c>
      <c r="R21" s="72">
        <v>9.6030862299668165</v>
      </c>
      <c r="S21" s="72">
        <v>10.624999395356392</v>
      </c>
      <c r="T21" s="72">
        <v>10.047309102743194</v>
      </c>
      <c r="U21" s="72">
        <v>8.554185483246652</v>
      </c>
      <c r="V21" s="72">
        <v>11.410341200471933</v>
      </c>
      <c r="W21" s="72">
        <v>15.084416236832542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0.93439995540706322</v>
      </c>
      <c r="D22" s="72">
        <v>6.4717338315186286</v>
      </c>
      <c r="E22" s="72">
        <v>10.519633808119321</v>
      </c>
      <c r="F22" s="72">
        <v>13.397759689644785</v>
      </c>
      <c r="G22" s="72">
        <v>11.752779366239261</v>
      </c>
      <c r="H22" s="72">
        <v>10.806192955656609</v>
      </c>
      <c r="I22" s="72">
        <v>14.686069090324835</v>
      </c>
      <c r="J22" s="72">
        <v>9.899829257372522</v>
      </c>
      <c r="K22" s="72">
        <v>8.8261104906657462</v>
      </c>
      <c r="L22" s="72">
        <v>5.2711417457069984</v>
      </c>
      <c r="M22" s="72">
        <v>1.9522075904623197</v>
      </c>
      <c r="N22" s="72">
        <v>3.4380182963225629</v>
      </c>
      <c r="O22" s="72">
        <v>4.7393123732341538</v>
      </c>
      <c r="P22" s="72">
        <v>8.4590196021544397</v>
      </c>
      <c r="Q22" s="72">
        <v>3.5826147354255955</v>
      </c>
      <c r="R22" s="72">
        <v>5.491325295501297</v>
      </c>
      <c r="S22" s="72">
        <v>5.8983105794819082</v>
      </c>
      <c r="T22" s="72">
        <v>10.800361638024691</v>
      </c>
      <c r="U22" s="72">
        <v>9.0646917606446316</v>
      </c>
      <c r="V22" s="72">
        <v>11.959847527263511</v>
      </c>
      <c r="W22" s="72">
        <v>9.4286509423482503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3.1474114360557727E-2</v>
      </c>
      <c r="D23" s="72">
        <v>9.0082920242445491E-2</v>
      </c>
      <c r="E23" s="72">
        <v>3.38591291500367E-2</v>
      </c>
      <c r="F23" s="72">
        <v>8.297066176044067E-3</v>
      </c>
      <c r="G23" s="72">
        <v>8.2318426118466598E-3</v>
      </c>
      <c r="H23" s="72">
        <v>2.9138904989190393E-2</v>
      </c>
      <c r="I23" s="72">
        <v>5.3261086769301511E-2</v>
      </c>
      <c r="J23" s="72">
        <v>4.7630192439824491E-2</v>
      </c>
      <c r="K23" s="72">
        <v>7.1243303500314936E-2</v>
      </c>
      <c r="L23" s="72">
        <v>7.0138743659870689E-2</v>
      </c>
      <c r="M23" s="72">
        <v>4.8729324012130159E-3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5.8880731790055766E-3</v>
      </c>
      <c r="T23" s="72">
        <v>1.9786194433588705E-3</v>
      </c>
      <c r="U23" s="72">
        <v>0</v>
      </c>
      <c r="V23" s="72">
        <v>0</v>
      </c>
      <c r="W23" s="72">
        <v>2.2450227512180974E-2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6.9915954855126463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3.3406226108425949</v>
      </c>
      <c r="J24" s="72">
        <v>2.7048588151982225</v>
      </c>
      <c r="K24" s="72">
        <v>4.8446756788218153</v>
      </c>
      <c r="L24" s="72">
        <v>4.3846705870628115</v>
      </c>
      <c r="M24" s="72">
        <v>5.881994904467768</v>
      </c>
      <c r="N24" s="72">
        <v>3.6200677595550443</v>
      </c>
      <c r="O24" s="72">
        <v>5.1382939433573469</v>
      </c>
      <c r="P24" s="72">
        <v>8.8965699157012436E-5</v>
      </c>
      <c r="Q24" s="72">
        <v>0.83353994985383562</v>
      </c>
      <c r="R24" s="72">
        <v>1.2175865808210016</v>
      </c>
      <c r="S24" s="72">
        <v>1.0064500473563389</v>
      </c>
      <c r="T24" s="72">
        <v>0</v>
      </c>
      <c r="U24" s="72">
        <v>0</v>
      </c>
      <c r="V24" s="72">
        <v>0</v>
      </c>
      <c r="W24" s="72">
        <v>1.0131450447088779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0.89739351961523361</v>
      </c>
      <c r="D25" s="74">
        <v>0.40892489215351685</v>
      </c>
      <c r="E25" s="74">
        <v>1.731503009953957</v>
      </c>
      <c r="F25" s="74">
        <v>1.7317813382620626</v>
      </c>
      <c r="G25" s="74">
        <v>1.299939671624863</v>
      </c>
      <c r="H25" s="74">
        <v>3.083436226437033</v>
      </c>
      <c r="I25" s="74">
        <v>2.3755241128185203</v>
      </c>
      <c r="J25" s="74">
        <v>2.1819232929218262</v>
      </c>
      <c r="K25" s="74">
        <v>4.3148981744871424</v>
      </c>
      <c r="L25" s="74">
        <v>1.7369405709267012</v>
      </c>
      <c r="M25" s="74">
        <v>1.4447121001943251</v>
      </c>
      <c r="N25" s="74">
        <v>1.9442050932503738</v>
      </c>
      <c r="O25" s="74">
        <v>2.1709481841955323</v>
      </c>
      <c r="P25" s="74">
        <v>4.4099705419676329</v>
      </c>
      <c r="Q25" s="74">
        <v>3.4789161111056122</v>
      </c>
      <c r="R25" s="74">
        <v>2.2060243659342933</v>
      </c>
      <c r="S25" s="74">
        <v>2.7474335068018787</v>
      </c>
      <c r="T25" s="74">
        <v>0.67526383339462837</v>
      </c>
      <c r="U25" s="74">
        <v>1.0104166255986706</v>
      </c>
      <c r="V25" s="74">
        <v>1.7373362604081333</v>
      </c>
      <c r="W25" s="74">
        <v>3.0076227145172965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9.4089917243282457</v>
      </c>
      <c r="D27" s="69">
        <f t="shared" si="10"/>
        <v>10.812703721045635</v>
      </c>
      <c r="E27" s="69">
        <f t="shared" si="10"/>
        <v>15.23029487271611</v>
      </c>
      <c r="F27" s="69">
        <f t="shared" si="10"/>
        <v>11.629180721027868</v>
      </c>
      <c r="G27" s="69">
        <f t="shared" si="10"/>
        <v>23.446363464583388</v>
      </c>
      <c r="H27" s="69">
        <f t="shared" si="10"/>
        <v>11.739932111672083</v>
      </c>
      <c r="I27" s="69">
        <f t="shared" si="10"/>
        <v>15.537135827199902</v>
      </c>
      <c r="J27" s="69">
        <f t="shared" si="10"/>
        <v>7.9547869439445842</v>
      </c>
      <c r="K27" s="69">
        <f t="shared" si="10"/>
        <v>11.771589218332691</v>
      </c>
      <c r="L27" s="69">
        <f t="shared" si="10"/>
        <v>8.3823342249306556</v>
      </c>
      <c r="M27" s="69">
        <f t="shared" si="10"/>
        <v>9.5478172805772701</v>
      </c>
      <c r="N27" s="69">
        <f t="shared" si="10"/>
        <v>8.023706870411452</v>
      </c>
      <c r="O27" s="69">
        <f t="shared" si="10"/>
        <v>9.6012983999388251</v>
      </c>
      <c r="P27" s="69">
        <f t="shared" si="10"/>
        <v>9.2962476567224197</v>
      </c>
      <c r="Q27" s="69">
        <f t="shared" si="10"/>
        <v>9.4801130753183891</v>
      </c>
      <c r="R27" s="69">
        <f t="shared" ref="R27:V27" si="11">SUM(R28:R32)</f>
        <v>9.6223824652984487</v>
      </c>
      <c r="S27" s="69">
        <f t="shared" si="11"/>
        <v>10.754859477025466</v>
      </c>
      <c r="T27" s="69">
        <f t="shared" si="11"/>
        <v>12.186108797805545</v>
      </c>
      <c r="U27" s="69">
        <f t="shared" si="11"/>
        <v>11.290285270740638</v>
      </c>
      <c r="V27" s="69">
        <f t="shared" si="11"/>
        <v>13.195176836066674</v>
      </c>
      <c r="W27" s="69">
        <f t="shared" ref="W27" si="12">SUM(W28:W32)</f>
        <v>14.552983883756166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2.675758275599964E-2</v>
      </c>
      <c r="E28" s="72">
        <v>0</v>
      </c>
      <c r="F28" s="72">
        <v>6.9291569414939261E-2</v>
      </c>
      <c r="G28" s="72">
        <v>0</v>
      </c>
      <c r="H28" s="72">
        <v>0</v>
      </c>
      <c r="I28" s="72">
        <v>6.1202650209542858E-3</v>
      </c>
      <c r="J28" s="72">
        <v>0.22363883152628825</v>
      </c>
      <c r="K28" s="72">
        <v>0</v>
      </c>
      <c r="L28" s="72">
        <v>0</v>
      </c>
      <c r="M28" s="72">
        <v>4.492651643279668E-2</v>
      </c>
      <c r="N28" s="72">
        <v>0.12976153704325002</v>
      </c>
      <c r="O28" s="72">
        <v>0.11661337662154589</v>
      </c>
      <c r="P28" s="72">
        <v>0.58294310352567424</v>
      </c>
      <c r="Q28" s="72">
        <v>0.13176556981176032</v>
      </c>
      <c r="R28" s="72">
        <v>0</v>
      </c>
      <c r="S28" s="72">
        <v>0</v>
      </c>
      <c r="T28" s="72">
        <v>0</v>
      </c>
      <c r="U28" s="72">
        <v>4.6994548852651811E-3</v>
      </c>
      <c r="V28" s="72">
        <v>6.6920022859318001E-2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4.9728521081085661</v>
      </c>
      <c r="D29" s="72">
        <v>4.404686631570998</v>
      </c>
      <c r="E29" s="72">
        <v>8.2238921647369008</v>
      </c>
      <c r="F29" s="72">
        <v>7.2308119422069419</v>
      </c>
      <c r="G29" s="72">
        <v>17.203114355369529</v>
      </c>
      <c r="H29" s="72">
        <v>5.1847789428914526</v>
      </c>
      <c r="I29" s="72">
        <v>13.576656807752128</v>
      </c>
      <c r="J29" s="72">
        <v>4.7351262428649292</v>
      </c>
      <c r="K29" s="72">
        <v>8.6047715435495782</v>
      </c>
      <c r="L29" s="72">
        <v>4.3468681793341766</v>
      </c>
      <c r="M29" s="72">
        <v>4.4670280267006515</v>
      </c>
      <c r="N29" s="72">
        <v>3.3955352103578829</v>
      </c>
      <c r="O29" s="72">
        <v>5.4659693703593319</v>
      </c>
      <c r="P29" s="72">
        <v>5.1238900584325275</v>
      </c>
      <c r="Q29" s="72">
        <v>4.3667227016231642</v>
      </c>
      <c r="R29" s="72">
        <v>4.4330389419004117</v>
      </c>
      <c r="S29" s="72">
        <v>4.8774357994027477</v>
      </c>
      <c r="T29" s="72">
        <v>5.6708637210602157</v>
      </c>
      <c r="U29" s="72">
        <v>5.3336605214740436</v>
      </c>
      <c r="V29" s="72">
        <v>5.7427175393161338</v>
      </c>
      <c r="W29" s="72">
        <v>6.1163492336100234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3.3135002195915089</v>
      </c>
      <c r="D30" s="72">
        <v>5.5131937708970371</v>
      </c>
      <c r="E30" s="72">
        <v>4.9862023552641457</v>
      </c>
      <c r="F30" s="72">
        <v>2.6953362592912624</v>
      </c>
      <c r="G30" s="72">
        <v>3.3193165832751963</v>
      </c>
      <c r="H30" s="72">
        <v>4.359310585622536</v>
      </c>
      <c r="I30" s="72">
        <v>1.1945399693560934</v>
      </c>
      <c r="J30" s="72">
        <v>1.3381970412998871</v>
      </c>
      <c r="K30" s="72">
        <v>2.5989660616179946</v>
      </c>
      <c r="L30" s="72">
        <v>3.1636280758748083</v>
      </c>
      <c r="M30" s="72">
        <v>4.6641346515985083</v>
      </c>
      <c r="N30" s="72">
        <v>3.8600682304091372</v>
      </c>
      <c r="O30" s="72">
        <v>3.4768680588157932</v>
      </c>
      <c r="P30" s="72">
        <v>2.7402108144249051</v>
      </c>
      <c r="Q30" s="72">
        <v>4.5646409544997777</v>
      </c>
      <c r="R30" s="72">
        <v>4.5215726162936623</v>
      </c>
      <c r="S30" s="72">
        <v>5.2925369080201827</v>
      </c>
      <c r="T30" s="72">
        <v>5.2711553145412662</v>
      </c>
      <c r="U30" s="72">
        <v>4.7553475542867352</v>
      </c>
      <c r="V30" s="72">
        <v>5.7315638661260788</v>
      </c>
      <c r="W30" s="72">
        <v>7.136375511713724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8.1642164869304024E-3</v>
      </c>
      <c r="D31" s="72">
        <v>0.21397127538989716</v>
      </c>
      <c r="E31" s="72">
        <v>0.64514990445134224</v>
      </c>
      <c r="F31" s="72">
        <v>1.1330115755009342</v>
      </c>
      <c r="G31" s="72">
        <v>2.2897464969907482</v>
      </c>
      <c r="H31" s="72">
        <v>1.5866069560346105</v>
      </c>
      <c r="I31" s="72">
        <v>0.70536020260707311</v>
      </c>
      <c r="J31" s="72">
        <v>1.6095817352129123</v>
      </c>
      <c r="K31" s="72">
        <v>0.52669557182106774</v>
      </c>
      <c r="L31" s="72">
        <v>0.59392744333825742</v>
      </c>
      <c r="M31" s="72">
        <v>0.27465667510769703</v>
      </c>
      <c r="N31" s="72">
        <v>0.51259297703567197</v>
      </c>
      <c r="O31" s="72">
        <v>0.53261599994308706</v>
      </c>
      <c r="P31" s="72">
        <v>0.84129661850211401</v>
      </c>
      <c r="Q31" s="72">
        <v>0.31054623206823073</v>
      </c>
      <c r="R31" s="72">
        <v>0.54172573381901967</v>
      </c>
      <c r="S31" s="72">
        <v>0.42645311697233684</v>
      </c>
      <c r="T31" s="72">
        <v>1.1217002731711898</v>
      </c>
      <c r="U31" s="72">
        <v>1.1292798017599195</v>
      </c>
      <c r="V31" s="72">
        <v>1.555584449700633</v>
      </c>
      <c r="W31" s="72">
        <v>1.1923331691484016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1.1144751801412391</v>
      </c>
      <c r="D32" s="77">
        <v>0.65409446043170405</v>
      </c>
      <c r="E32" s="77">
        <v>1.3750504482637207</v>
      </c>
      <c r="F32" s="77">
        <v>0.50072937461379008</v>
      </c>
      <c r="G32" s="77">
        <v>0.6341860289479152</v>
      </c>
      <c r="H32" s="77">
        <v>0.60923562712348145</v>
      </c>
      <c r="I32" s="77">
        <v>5.4458582463654863E-2</v>
      </c>
      <c r="J32" s="77">
        <v>4.8243093040567078E-2</v>
      </c>
      <c r="K32" s="77">
        <v>4.1156041344050119E-2</v>
      </c>
      <c r="L32" s="77">
        <v>0.2779105263834129</v>
      </c>
      <c r="M32" s="77">
        <v>9.7071410737618241E-2</v>
      </c>
      <c r="N32" s="77">
        <v>0.12574891556550938</v>
      </c>
      <c r="O32" s="77">
        <v>9.2315941990677025E-3</v>
      </c>
      <c r="P32" s="77">
        <v>7.9070618371988276E-3</v>
      </c>
      <c r="Q32" s="77">
        <v>0.10643761731545733</v>
      </c>
      <c r="R32" s="77">
        <v>0.12604517328535503</v>
      </c>
      <c r="S32" s="77">
        <v>0.15843365263019862</v>
      </c>
      <c r="T32" s="77">
        <v>0.12238948903287258</v>
      </c>
      <c r="U32" s="77">
        <v>6.7297938334676316E-2</v>
      </c>
      <c r="V32" s="77">
        <v>9.8390958064510051E-2</v>
      </c>
      <c r="W32" s="77">
        <v>0.10792596928401885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98.50470412706467</v>
      </c>
      <c r="D3" s="65">
        <f t="shared" si="0"/>
        <v>99.612946971403133</v>
      </c>
      <c r="E3" s="65">
        <f t="shared" si="0"/>
        <v>125.33920120347817</v>
      </c>
      <c r="F3" s="65">
        <f t="shared" si="0"/>
        <v>161.37343650243085</v>
      </c>
      <c r="G3" s="65">
        <f t="shared" si="0"/>
        <v>152.48271418357979</v>
      </c>
      <c r="H3" s="65">
        <f t="shared" si="0"/>
        <v>116.63856225860255</v>
      </c>
      <c r="I3" s="65">
        <f t="shared" si="0"/>
        <v>115.44118530884356</v>
      </c>
      <c r="J3" s="65">
        <f t="shared" si="0"/>
        <v>126.87532158179641</v>
      </c>
      <c r="K3" s="65">
        <f t="shared" si="0"/>
        <v>139.5022851730935</v>
      </c>
      <c r="L3" s="65">
        <f t="shared" si="0"/>
        <v>130.12021150018606</v>
      </c>
      <c r="M3" s="65">
        <f t="shared" si="0"/>
        <v>140.75642366449065</v>
      </c>
      <c r="N3" s="65">
        <f t="shared" si="0"/>
        <v>131.42932347645214</v>
      </c>
      <c r="O3" s="65">
        <f t="shared" si="0"/>
        <v>143.6952932450094</v>
      </c>
      <c r="P3" s="65">
        <f t="shared" si="0"/>
        <v>131.32886613283031</v>
      </c>
      <c r="Q3" s="65">
        <f t="shared" si="0"/>
        <v>119.27478927708376</v>
      </c>
      <c r="R3" s="65">
        <f t="shared" ref="R3:V3" si="1">SUM(R4,R15,R17,R27)</f>
        <v>115.10093362183397</v>
      </c>
      <c r="S3" s="65">
        <f t="shared" si="1"/>
        <v>118.98849194193771</v>
      </c>
      <c r="T3" s="65">
        <f t="shared" si="1"/>
        <v>129.48857136615931</v>
      </c>
      <c r="U3" s="65">
        <f t="shared" si="1"/>
        <v>112.75089986870329</v>
      </c>
      <c r="V3" s="65">
        <f t="shared" si="1"/>
        <v>138.32985058070665</v>
      </c>
      <c r="W3" s="65">
        <f t="shared" ref="W3" si="2">SUM(W4,W15,W17,W27)</f>
        <v>148.62586398215117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80.752215271567763</v>
      </c>
      <c r="D4" s="69">
        <f t="shared" si="3"/>
        <v>79.917883651539938</v>
      </c>
      <c r="E4" s="69">
        <f t="shared" si="3"/>
        <v>98.454863930258398</v>
      </c>
      <c r="F4" s="69">
        <f t="shared" si="3"/>
        <v>140.15259150966625</v>
      </c>
      <c r="G4" s="69">
        <f t="shared" si="3"/>
        <v>117.70673734549536</v>
      </c>
      <c r="H4" s="69">
        <f t="shared" si="3"/>
        <v>94.054556682198509</v>
      </c>
      <c r="I4" s="69">
        <f t="shared" si="3"/>
        <v>87.182120366475218</v>
      </c>
      <c r="J4" s="69">
        <f t="shared" si="3"/>
        <v>108.18245165664611</v>
      </c>
      <c r="K4" s="69">
        <f t="shared" si="3"/>
        <v>116.00667890408745</v>
      </c>
      <c r="L4" s="69">
        <f t="shared" si="3"/>
        <v>108.92220593709763</v>
      </c>
      <c r="M4" s="69">
        <f t="shared" si="3"/>
        <v>118.74725382913205</v>
      </c>
      <c r="N4" s="69">
        <f t="shared" si="3"/>
        <v>108.70984285983477</v>
      </c>
      <c r="O4" s="69">
        <f t="shared" si="3"/>
        <v>120.20648177087085</v>
      </c>
      <c r="P4" s="69">
        <f t="shared" si="3"/>
        <v>106.87835457281663</v>
      </c>
      <c r="Q4" s="69">
        <f t="shared" si="3"/>
        <v>92.764704547560058</v>
      </c>
      <c r="R4" s="69">
        <f t="shared" ref="R4:V4" si="4">SUM(R5:R14)</f>
        <v>91.118947877159812</v>
      </c>
      <c r="S4" s="69">
        <f t="shared" si="4"/>
        <v>91.834300082978913</v>
      </c>
      <c r="T4" s="69">
        <f t="shared" si="4"/>
        <v>100.07517721271947</v>
      </c>
      <c r="U4" s="69">
        <f t="shared" si="4"/>
        <v>87.043708919756568</v>
      </c>
      <c r="V4" s="69">
        <f t="shared" si="4"/>
        <v>108.13693407972224</v>
      </c>
      <c r="W4" s="69">
        <f t="shared" ref="W4" si="5">SUM(W5:W14)</f>
        <v>115.04338650315012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0.37405827086149979</v>
      </c>
      <c r="E5" s="72">
        <v>0</v>
      </c>
      <c r="F5" s="72">
        <v>0.9509685459616507</v>
      </c>
      <c r="G5" s="72">
        <v>0</v>
      </c>
      <c r="H5" s="72">
        <v>0</v>
      </c>
      <c r="I5" s="72">
        <v>0.18807856338818962</v>
      </c>
      <c r="J5" s="72">
        <v>2.9436837992717759</v>
      </c>
      <c r="K5" s="72">
        <v>0</v>
      </c>
      <c r="L5" s="72">
        <v>0</v>
      </c>
      <c r="M5" s="72">
        <v>0.57738051709115257</v>
      </c>
      <c r="N5" s="72">
        <v>1.8162532189933478</v>
      </c>
      <c r="O5" s="72">
        <v>1.6622822185885089</v>
      </c>
      <c r="P5" s="72">
        <v>7.5817004959016119</v>
      </c>
      <c r="Q5" s="72">
        <v>2.2788219396599572</v>
      </c>
      <c r="R5" s="72">
        <v>0</v>
      </c>
      <c r="S5" s="72">
        <v>0</v>
      </c>
      <c r="T5" s="72">
        <v>0</v>
      </c>
      <c r="U5" s="72">
        <v>4.0661900127505472E-2</v>
      </c>
      <c r="V5" s="72">
        <v>0.59183041265434921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7.9448448402367252E-3</v>
      </c>
      <c r="D6" s="72">
        <v>7.9733845084954871E-3</v>
      </c>
      <c r="E6" s="72">
        <v>9.950260479365116E-3</v>
      </c>
      <c r="F6" s="72">
        <v>1.0769423120377125E-2</v>
      </c>
      <c r="G6" s="72">
        <v>1.2009229018862954E-2</v>
      </c>
      <c r="H6" s="72">
        <v>1.056061503720559E-2</v>
      </c>
      <c r="I6" s="72">
        <v>9.4210544760588814E-3</v>
      </c>
      <c r="J6" s="72">
        <v>9.8822186656306443E-3</v>
      </c>
      <c r="K6" s="72">
        <v>9.754558726060512E-3</v>
      </c>
      <c r="L6" s="72">
        <v>1.0149636650009779E-2</v>
      </c>
      <c r="M6" s="72">
        <v>1.1485662284061527E-2</v>
      </c>
      <c r="N6" s="72">
        <v>1.0701961431053569E-2</v>
      </c>
      <c r="O6" s="72">
        <v>1.1607998758014496E-2</v>
      </c>
      <c r="P6" s="72">
        <v>9.8095723892942695E-3</v>
      </c>
      <c r="Q6" s="72">
        <v>4.485949965987346E-3</v>
      </c>
      <c r="R6" s="72">
        <v>5.1893947613905369E-4</v>
      </c>
      <c r="S6" s="72">
        <v>0</v>
      </c>
      <c r="T6" s="72">
        <v>0</v>
      </c>
      <c r="U6" s="72">
        <v>1.9229605350255773E-3</v>
      </c>
      <c r="V6" s="72">
        <v>2.5869285360508197E-3</v>
      </c>
      <c r="W6" s="72">
        <v>4.0188610488716553E-3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3.2579539400935955</v>
      </c>
      <c r="F7" s="72">
        <v>20.736632554427931</v>
      </c>
      <c r="G7" s="72">
        <v>6.3767022704061631</v>
      </c>
      <c r="H7" s="72">
        <v>2.9168788785328195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1.0177452089072416</v>
      </c>
      <c r="P7" s="72">
        <v>0.64267233861357798</v>
      </c>
      <c r="Q7" s="72">
        <v>0.44853014564118882</v>
      </c>
      <c r="R7" s="72">
        <v>0</v>
      </c>
      <c r="S7" s="72">
        <v>0.40234591800033903</v>
      </c>
      <c r="T7" s="72">
        <v>0.70063049705640623</v>
      </c>
      <c r="U7" s="72">
        <v>1.7739608557450397</v>
      </c>
      <c r="V7" s="72">
        <v>1.9453731755021613</v>
      </c>
      <c r="W7" s="72">
        <v>0.38137194775641542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35.317142262977164</v>
      </c>
      <c r="D8" s="72">
        <v>46.244580824942901</v>
      </c>
      <c r="E8" s="72">
        <v>37.792164705220266</v>
      </c>
      <c r="F8" s="72">
        <v>35.979020818813247</v>
      </c>
      <c r="G8" s="72">
        <v>20.957879350488678</v>
      </c>
      <c r="H8" s="72">
        <v>35.527106064964109</v>
      </c>
      <c r="I8" s="72">
        <v>7.4380253185610892</v>
      </c>
      <c r="J8" s="72">
        <v>18.584932374130791</v>
      </c>
      <c r="K8" s="72">
        <v>26.231090435714595</v>
      </c>
      <c r="L8" s="72">
        <v>42.625652286926957</v>
      </c>
      <c r="M8" s="72">
        <v>57.166724213863489</v>
      </c>
      <c r="N8" s="72">
        <v>52.182526429631068</v>
      </c>
      <c r="O8" s="72">
        <v>44.866198293550632</v>
      </c>
      <c r="P8" s="72">
        <v>31.382319016623462</v>
      </c>
      <c r="Q8" s="72">
        <v>44.884064860944186</v>
      </c>
      <c r="R8" s="72">
        <v>43.183653374333787</v>
      </c>
      <c r="S8" s="72">
        <v>45.947825968305729</v>
      </c>
      <c r="T8" s="72">
        <v>44.10746824047277</v>
      </c>
      <c r="U8" s="72">
        <v>36.672860485555383</v>
      </c>
      <c r="V8" s="72">
        <v>47.658569492930944</v>
      </c>
      <c r="W8" s="72">
        <v>57.362883726138357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3.3133925410478406</v>
      </c>
      <c r="D9" s="72">
        <v>32.405784663720411</v>
      </c>
      <c r="E9" s="72">
        <v>56.771006323722254</v>
      </c>
      <c r="F9" s="72">
        <v>81.825357999836172</v>
      </c>
      <c r="G9" s="72">
        <v>89.515085223115662</v>
      </c>
      <c r="H9" s="72">
        <v>54.836252086132255</v>
      </c>
      <c r="I9" s="72">
        <v>62.698446020622903</v>
      </c>
      <c r="J9" s="72">
        <v>66.9479502085929</v>
      </c>
      <c r="K9" s="72">
        <v>56.36531498683614</v>
      </c>
      <c r="L9" s="72">
        <v>35.084355198999368</v>
      </c>
      <c r="M9" s="72">
        <v>22.852511200176767</v>
      </c>
      <c r="N9" s="72">
        <v>31.831418165810902</v>
      </c>
      <c r="O9" s="72">
        <v>42.087633051886371</v>
      </c>
      <c r="P9" s="72">
        <v>66.628715388400579</v>
      </c>
      <c r="Q9" s="72">
        <v>39.186956858382082</v>
      </c>
      <c r="R9" s="72">
        <v>39.902143044893627</v>
      </c>
      <c r="S9" s="72">
        <v>37.68447833277763</v>
      </c>
      <c r="T9" s="72">
        <v>50.709134008040344</v>
      </c>
      <c r="U9" s="72">
        <v>44.173013510051518</v>
      </c>
      <c r="V9" s="72">
        <v>53.359870462989527</v>
      </c>
      <c r="W9" s="72">
        <v>49.847645363765245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0.19726585328575677</v>
      </c>
      <c r="D10" s="72">
        <v>0.50907505000586917</v>
      </c>
      <c r="E10" s="72">
        <v>0.19030677461815618</v>
      </c>
      <c r="F10" s="72">
        <v>7.4858963609960319E-2</v>
      </c>
      <c r="G10" s="72">
        <v>4.8798490682488163E-2</v>
      </c>
      <c r="H10" s="72">
        <v>0.1704882571175588</v>
      </c>
      <c r="I10" s="72">
        <v>0.26270779609187717</v>
      </c>
      <c r="J10" s="72">
        <v>0.34384740351517101</v>
      </c>
      <c r="K10" s="72">
        <v>0.47167117877433634</v>
      </c>
      <c r="L10" s="72">
        <v>0.50224726330761049</v>
      </c>
      <c r="M10" s="72">
        <v>3.6362073653609259E-2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3.7741015609132858E-2</v>
      </c>
      <c r="T10" s="72">
        <v>1.1479639066236015E-2</v>
      </c>
      <c r="U10" s="72">
        <v>0</v>
      </c>
      <c r="V10" s="72">
        <v>0</v>
      </c>
      <c r="W10" s="72">
        <v>9.9711179203156017E-2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41.71893962111119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15.639931965697466</v>
      </c>
      <c r="J11" s="72">
        <v>18.349223061716277</v>
      </c>
      <c r="K11" s="72">
        <v>31.363175770173431</v>
      </c>
      <c r="L11" s="72">
        <v>29.830607169580603</v>
      </c>
      <c r="M11" s="72">
        <v>37.311731270421241</v>
      </c>
      <c r="N11" s="72">
        <v>22.536939567210684</v>
      </c>
      <c r="O11" s="72">
        <v>29.818820759637074</v>
      </c>
      <c r="P11" s="72">
        <v>4.757800559252194E-4</v>
      </c>
      <c r="Q11" s="72">
        <v>5.1340208525979776</v>
      </c>
      <c r="R11" s="72">
        <v>7.0194906162748314</v>
      </c>
      <c r="S11" s="72">
        <v>5.686670581040346</v>
      </c>
      <c r="T11" s="72">
        <v>0</v>
      </c>
      <c r="U11" s="72">
        <v>0</v>
      </c>
      <c r="V11" s="72">
        <v>0</v>
      </c>
      <c r="W11" s="72">
        <v>4.8698929570252707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0.1260240608944404</v>
      </c>
      <c r="E13" s="74">
        <v>0.17108331669370838</v>
      </c>
      <c r="F13" s="74">
        <v>0.17733368108421715</v>
      </c>
      <c r="G13" s="74">
        <v>0.5338022369927361</v>
      </c>
      <c r="H13" s="74">
        <v>0.35860344420898249</v>
      </c>
      <c r="I13" s="74">
        <v>0.82072302001813913</v>
      </c>
      <c r="J13" s="74">
        <v>0.79985353096045242</v>
      </c>
      <c r="K13" s="74">
        <v>1.3433445530625461</v>
      </c>
      <c r="L13" s="74">
        <v>0.63914624948890908</v>
      </c>
      <c r="M13" s="74">
        <v>0.50441310244142223</v>
      </c>
      <c r="N13" s="74">
        <v>0.10430379937516475</v>
      </c>
      <c r="O13" s="74">
        <v>0.47781690697641521</v>
      </c>
      <c r="P13" s="74">
        <v>0.39265293567476434</v>
      </c>
      <c r="Q13" s="74">
        <v>0.61209240505449047</v>
      </c>
      <c r="R13" s="74">
        <v>0.8076478288506036</v>
      </c>
      <c r="S13" s="74">
        <v>1.8615562451346102</v>
      </c>
      <c r="T13" s="74">
        <v>4.327547651148115</v>
      </c>
      <c r="U13" s="74">
        <v>4.1933976470278669</v>
      </c>
      <c r="V13" s="74">
        <v>4.3441233412630842</v>
      </c>
      <c r="W13" s="74">
        <v>2.2211287696443107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0.19753014830557553</v>
      </c>
      <c r="D14" s="76">
        <v>0.25038739660633247</v>
      </c>
      <c r="E14" s="76">
        <v>0.26239860943105686</v>
      </c>
      <c r="F14" s="76">
        <v>0.39764952281271043</v>
      </c>
      <c r="G14" s="76">
        <v>0.26246054479074976</v>
      </c>
      <c r="H14" s="76">
        <v>0.23466733620559144</v>
      </c>
      <c r="I14" s="76">
        <v>0.12478662761950302</v>
      </c>
      <c r="J14" s="76">
        <v>0.20307905979311139</v>
      </c>
      <c r="K14" s="76">
        <v>0.22232742080036011</v>
      </c>
      <c r="L14" s="76">
        <v>0.23004813214417702</v>
      </c>
      <c r="M14" s="76">
        <v>0.28664578920030181</v>
      </c>
      <c r="N14" s="76">
        <v>0.22769971738254979</v>
      </c>
      <c r="O14" s="76">
        <v>0.26437733256659252</v>
      </c>
      <c r="P14" s="76">
        <v>0.24000904515741614</v>
      </c>
      <c r="Q14" s="76">
        <v>0.21573153531418826</v>
      </c>
      <c r="R14" s="76">
        <v>0.20549407333081454</v>
      </c>
      <c r="S14" s="76">
        <v>0.21368202211114548</v>
      </c>
      <c r="T14" s="76">
        <v>0.21891717693560162</v>
      </c>
      <c r="U14" s="76">
        <v>0.18789156071422944</v>
      </c>
      <c r="V14" s="76">
        <v>0.2345802658461166</v>
      </c>
      <c r="W14" s="76">
        <v>0.25673369856847933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1.3221099158183325</v>
      </c>
      <c r="D15" s="69">
        <f t="shared" si="6"/>
        <v>1.7785160074715143</v>
      </c>
      <c r="E15" s="69">
        <f t="shared" si="6"/>
        <v>2.7809890970667288</v>
      </c>
      <c r="F15" s="69">
        <f t="shared" si="6"/>
        <v>1.0036873853806563</v>
      </c>
      <c r="G15" s="69">
        <f t="shared" si="6"/>
        <v>1.5376217131532697</v>
      </c>
      <c r="H15" s="69">
        <f t="shared" si="6"/>
        <v>1.5997858913027996</v>
      </c>
      <c r="I15" s="69">
        <f t="shared" si="6"/>
        <v>3.7632384922751889</v>
      </c>
      <c r="J15" s="69">
        <f t="shared" si="6"/>
        <v>1.1473314976527382</v>
      </c>
      <c r="K15" s="69">
        <f t="shared" si="6"/>
        <v>1.2003665144398648</v>
      </c>
      <c r="L15" s="69">
        <f t="shared" si="6"/>
        <v>3.0777551852529688</v>
      </c>
      <c r="M15" s="69">
        <f t="shared" si="6"/>
        <v>1.1306391061043795</v>
      </c>
      <c r="N15" s="69">
        <f t="shared" si="6"/>
        <v>3.6887440576617934</v>
      </c>
      <c r="O15" s="69">
        <f t="shared" si="6"/>
        <v>0.5362775134556883</v>
      </c>
      <c r="P15" s="69">
        <f t="shared" si="6"/>
        <v>2.1850224991228666</v>
      </c>
      <c r="Q15" s="69">
        <f t="shared" si="6"/>
        <v>5.4088450036591276</v>
      </c>
      <c r="R15" s="69">
        <f t="shared" si="6"/>
        <v>2.8710298426998055</v>
      </c>
      <c r="S15" s="69">
        <f t="shared" si="6"/>
        <v>3.8817681681787395</v>
      </c>
      <c r="T15" s="69">
        <f t="shared" si="6"/>
        <v>3.7536849030062021</v>
      </c>
      <c r="U15" s="69">
        <f t="shared" si="6"/>
        <v>2.2753222745068853</v>
      </c>
      <c r="V15" s="69">
        <f t="shared" si="6"/>
        <v>0.70995916238759949</v>
      </c>
      <c r="W15" s="69">
        <f t="shared" si="6"/>
        <v>0.20834892979711872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1.3221099158183325</v>
      </c>
      <c r="D16" s="72">
        <v>1.7785160074715143</v>
      </c>
      <c r="E16" s="72">
        <v>2.7809890970667288</v>
      </c>
      <c r="F16" s="72">
        <v>1.0036873853806563</v>
      </c>
      <c r="G16" s="72">
        <v>1.5376217131532697</v>
      </c>
      <c r="H16" s="72">
        <v>1.5997858913027996</v>
      </c>
      <c r="I16" s="72">
        <v>3.7632384922751889</v>
      </c>
      <c r="J16" s="72">
        <v>1.1473314976527382</v>
      </c>
      <c r="K16" s="72">
        <v>1.2003665144398648</v>
      </c>
      <c r="L16" s="72">
        <v>3.0777551852529688</v>
      </c>
      <c r="M16" s="72">
        <v>1.1306391061043795</v>
      </c>
      <c r="N16" s="72">
        <v>3.6887440576617934</v>
      </c>
      <c r="O16" s="72">
        <v>0.5362775134556883</v>
      </c>
      <c r="P16" s="72">
        <v>2.1850224991228666</v>
      </c>
      <c r="Q16" s="72">
        <v>5.4088450036591276</v>
      </c>
      <c r="R16" s="72">
        <v>2.8710298426998055</v>
      </c>
      <c r="S16" s="72">
        <v>3.8817681681787395</v>
      </c>
      <c r="T16" s="72">
        <v>3.7536849030062021</v>
      </c>
      <c r="U16" s="72">
        <v>2.2753222745068853</v>
      </c>
      <c r="V16" s="72">
        <v>0.70995916238759949</v>
      </c>
      <c r="W16" s="72">
        <v>0.20834892979711872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10.837030863906575</v>
      </c>
      <c r="D17" s="69">
        <f t="shared" si="7"/>
        <v>11.593667220236195</v>
      </c>
      <c r="E17" s="69">
        <f t="shared" si="7"/>
        <v>15.100003008335772</v>
      </c>
      <c r="F17" s="69">
        <f t="shared" si="7"/>
        <v>13.427296942839728</v>
      </c>
      <c r="G17" s="69">
        <f t="shared" si="7"/>
        <v>19.588468101105814</v>
      </c>
      <c r="H17" s="69">
        <f t="shared" si="7"/>
        <v>14.106724460823679</v>
      </c>
      <c r="I17" s="69">
        <f t="shared" si="7"/>
        <v>15.480479706813359</v>
      </c>
      <c r="J17" s="69">
        <f t="shared" si="7"/>
        <v>12.93755380578275</v>
      </c>
      <c r="K17" s="69">
        <f t="shared" si="7"/>
        <v>15.455660450044942</v>
      </c>
      <c r="L17" s="69">
        <f t="shared" si="7"/>
        <v>13.20801922324921</v>
      </c>
      <c r="M17" s="69">
        <f t="shared" si="7"/>
        <v>15.316141403790301</v>
      </c>
      <c r="N17" s="69">
        <f t="shared" si="7"/>
        <v>14.351271127710241</v>
      </c>
      <c r="O17" s="69">
        <f t="shared" si="7"/>
        <v>17.3742379020693</v>
      </c>
      <c r="P17" s="69">
        <f t="shared" si="7"/>
        <v>16.866245316946856</v>
      </c>
      <c r="Q17" s="69">
        <f t="shared" si="7"/>
        <v>15.574341732577775</v>
      </c>
      <c r="R17" s="69">
        <f t="shared" ref="R17:V17" si="8">SUM(R18:R26)</f>
        <v>15.478397106447668</v>
      </c>
      <c r="S17" s="69">
        <f t="shared" si="8"/>
        <v>16.931098625793492</v>
      </c>
      <c r="T17" s="69">
        <f t="shared" si="8"/>
        <v>18.446995098301805</v>
      </c>
      <c r="U17" s="69">
        <f t="shared" si="8"/>
        <v>16.715039260154612</v>
      </c>
      <c r="V17" s="69">
        <f t="shared" si="8"/>
        <v>21.583340448400808</v>
      </c>
      <c r="W17" s="69">
        <f t="shared" ref="W17" si="9">SUM(W18:W26)</f>
        <v>24.592884248877994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5.2045073317677396E-2</v>
      </c>
      <c r="E18" s="72">
        <v>0</v>
      </c>
      <c r="F18" s="72">
        <v>8.9226869217118032E-2</v>
      </c>
      <c r="G18" s="72">
        <v>0</v>
      </c>
      <c r="H18" s="72">
        <v>0</v>
      </c>
      <c r="I18" s="72">
        <v>3.0822943707994689E-2</v>
      </c>
      <c r="J18" s="72">
        <v>0.34701541754170689</v>
      </c>
      <c r="K18" s="72">
        <v>0</v>
      </c>
      <c r="L18" s="72">
        <v>0</v>
      </c>
      <c r="M18" s="72">
        <v>7.4087717997736363E-2</v>
      </c>
      <c r="N18" s="72">
        <v>0.23805453423379061</v>
      </c>
      <c r="O18" s="72">
        <v>0.23871777473724964</v>
      </c>
      <c r="P18" s="72">
        <v>1.2316778285590002</v>
      </c>
      <c r="Q18" s="72">
        <v>0.38441807642142567</v>
      </c>
      <c r="R18" s="72">
        <v>0</v>
      </c>
      <c r="S18" s="72">
        <v>0</v>
      </c>
      <c r="T18" s="72">
        <v>0</v>
      </c>
      <c r="U18" s="72">
        <v>5.9145337134453137E-3</v>
      </c>
      <c r="V18" s="72">
        <v>0.114407394186228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1.0500999699659666E-3</v>
      </c>
      <c r="D19" s="72">
        <v>1.3309242933617786</v>
      </c>
      <c r="E19" s="72">
        <v>2.7314907149210192</v>
      </c>
      <c r="F19" s="72">
        <v>1.3621205969549148</v>
      </c>
      <c r="G19" s="72">
        <v>8.8386531197105995</v>
      </c>
      <c r="H19" s="72">
        <v>1.1070487483967351</v>
      </c>
      <c r="I19" s="72">
        <v>1.3201221604646498</v>
      </c>
      <c r="J19" s="72">
        <v>0.75073124032439209</v>
      </c>
      <c r="K19" s="72">
        <v>8.4442984171570534E-2</v>
      </c>
      <c r="L19" s="72">
        <v>0.23821772531755486</v>
      </c>
      <c r="M19" s="72">
        <v>1.1704258432518562</v>
      </c>
      <c r="N19" s="72">
        <v>0.94951208396865217</v>
      </c>
      <c r="O19" s="72">
        <v>1.9840732063522766</v>
      </c>
      <c r="P19" s="72">
        <v>2.3830682445263567</v>
      </c>
      <c r="Q19" s="72">
        <v>2.4874546561924569</v>
      </c>
      <c r="R19" s="72">
        <v>1.8556433844899554</v>
      </c>
      <c r="S19" s="72">
        <v>1.7329348918966434</v>
      </c>
      <c r="T19" s="72">
        <v>2.0205604004532125</v>
      </c>
      <c r="U19" s="72">
        <v>2.2595812527611603</v>
      </c>
      <c r="V19" s="72">
        <v>1.7389744653146961</v>
      </c>
      <c r="W19" s="72">
        <v>1.8242368255228432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4.551768462614187</v>
      </c>
      <c r="D21" s="72">
        <v>6.4145696297791543</v>
      </c>
      <c r="E21" s="72">
        <v>5.5309751866321166</v>
      </c>
      <c r="F21" s="72">
        <v>3.3771944678825445</v>
      </c>
      <c r="G21" s="72">
        <v>3.1633964245733153</v>
      </c>
      <c r="H21" s="72">
        <v>4.7556074112125382</v>
      </c>
      <c r="I21" s="72">
        <v>1.1447011684622743</v>
      </c>
      <c r="J21" s="72">
        <v>2.2247731141051816</v>
      </c>
      <c r="K21" s="72">
        <v>3.3166251266553135</v>
      </c>
      <c r="L21" s="72">
        <v>4.9543625079981961</v>
      </c>
      <c r="M21" s="72">
        <v>7.1775088495004224</v>
      </c>
      <c r="N21" s="72">
        <v>6.7125686697970828</v>
      </c>
      <c r="O21" s="72">
        <v>6.2990154573144661</v>
      </c>
      <c r="P21" s="72">
        <v>4.5861615141371406</v>
      </c>
      <c r="Q21" s="72">
        <v>7.2028498894923922</v>
      </c>
      <c r="R21" s="72">
        <v>7.15313785937966</v>
      </c>
      <c r="S21" s="72">
        <v>8.1178453163524704</v>
      </c>
      <c r="T21" s="72">
        <v>7.8454482151217118</v>
      </c>
      <c r="U21" s="72">
        <v>6.7986912491347979</v>
      </c>
      <c r="V21" s="72">
        <v>9.1877329075260281</v>
      </c>
      <c r="W21" s="72">
        <v>12.227351472631156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0.49061588830886071</v>
      </c>
      <c r="D22" s="72">
        <v>3.4874168520865223</v>
      </c>
      <c r="E22" s="72">
        <v>5.8153532411268696</v>
      </c>
      <c r="F22" s="72">
        <v>7.5947586645575784</v>
      </c>
      <c r="G22" s="72">
        <v>6.8287255646232481</v>
      </c>
      <c r="H22" s="72">
        <v>6.4327350240677728</v>
      </c>
      <c r="I22" s="72">
        <v>8.9526519393732027</v>
      </c>
      <c r="J22" s="72">
        <v>6.1769375650723104</v>
      </c>
      <c r="K22" s="72">
        <v>5.6332591752141692</v>
      </c>
      <c r="L22" s="72">
        <v>3.4392370034758413</v>
      </c>
      <c r="M22" s="72">
        <v>1.2993066179783344</v>
      </c>
      <c r="N22" s="72">
        <v>2.3274393462473988</v>
      </c>
      <c r="O22" s="72">
        <v>3.2530911421613089</v>
      </c>
      <c r="P22" s="72">
        <v>5.8762229946460494</v>
      </c>
      <c r="Q22" s="72">
        <v>2.5239797620245925</v>
      </c>
      <c r="R22" s="72">
        <v>3.9483390370901392</v>
      </c>
      <c r="S22" s="72">
        <v>4.3368622140665289</v>
      </c>
      <c r="T22" s="72">
        <v>8.1176474661485702</v>
      </c>
      <c r="U22" s="72">
        <v>6.9495126659959121</v>
      </c>
      <c r="V22" s="72">
        <v>9.3199673342209444</v>
      </c>
      <c r="W22" s="72">
        <v>7.443143743123346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2.5930527746092887E-2</v>
      </c>
      <c r="D23" s="72">
        <v>7.4653178465237169E-2</v>
      </c>
      <c r="E23" s="72">
        <v>2.8223778996204617E-2</v>
      </c>
      <c r="F23" s="72">
        <v>6.9563723920164763E-3</v>
      </c>
      <c r="G23" s="72">
        <v>6.9416073149739599E-3</v>
      </c>
      <c r="H23" s="72">
        <v>2.4713080001508118E-2</v>
      </c>
      <c r="I23" s="72">
        <v>4.542976765088956E-2</v>
      </c>
      <c r="J23" s="72">
        <v>4.0857924626026727E-2</v>
      </c>
      <c r="K23" s="72">
        <v>6.1459428665682152E-2</v>
      </c>
      <c r="L23" s="72">
        <v>6.0847142759643723E-2</v>
      </c>
      <c r="M23" s="72">
        <v>4.2513078674557203E-3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5.2979002315228143E-3</v>
      </c>
      <c r="T23" s="72">
        <v>1.7871399001146359E-3</v>
      </c>
      <c r="U23" s="72">
        <v>0</v>
      </c>
      <c r="V23" s="72">
        <v>0</v>
      </c>
      <c r="W23" s="72">
        <v>2.0487642182752851E-2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5.2554124253658774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2.605510104605361</v>
      </c>
      <c r="J24" s="72">
        <v>2.123665574934654</v>
      </c>
      <c r="K24" s="72">
        <v>3.830265729990753</v>
      </c>
      <c r="L24" s="72">
        <v>3.4920388310790766</v>
      </c>
      <c r="M24" s="72">
        <v>4.7318273749622941</v>
      </c>
      <c r="N24" s="72">
        <v>2.9515740006488529</v>
      </c>
      <c r="O24" s="72">
        <v>4.2626286621796678</v>
      </c>
      <c r="P24" s="72">
        <v>7.5281334844508186E-5</v>
      </c>
      <c r="Q24" s="72">
        <v>0.71838526147883941</v>
      </c>
      <c r="R24" s="72">
        <v>1.0639905282686639</v>
      </c>
      <c r="S24" s="72">
        <v>0.89124107787243134</v>
      </c>
      <c r="T24" s="72">
        <v>0</v>
      </c>
      <c r="U24" s="72">
        <v>0</v>
      </c>
      <c r="V24" s="72">
        <v>0</v>
      </c>
      <c r="W24" s="72">
        <v>0.93943786869631196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0.51225345990159243</v>
      </c>
      <c r="D25" s="74">
        <v>0.2340581932258263</v>
      </c>
      <c r="E25" s="74">
        <v>0.99396008665956304</v>
      </c>
      <c r="F25" s="74">
        <v>0.99703997183555615</v>
      </c>
      <c r="G25" s="74">
        <v>0.75075138488367887</v>
      </c>
      <c r="H25" s="74">
        <v>1.7866201971451254</v>
      </c>
      <c r="I25" s="74">
        <v>1.3812416225489867</v>
      </c>
      <c r="J25" s="74">
        <v>1.2735729691784792</v>
      </c>
      <c r="K25" s="74">
        <v>2.5296080053474537</v>
      </c>
      <c r="L25" s="74">
        <v>1.0233160126188983</v>
      </c>
      <c r="M25" s="74">
        <v>0.85873369223219875</v>
      </c>
      <c r="N25" s="74">
        <v>1.1721224928144645</v>
      </c>
      <c r="O25" s="74">
        <v>1.3367116593243298</v>
      </c>
      <c r="P25" s="74">
        <v>2.7890394537434662</v>
      </c>
      <c r="Q25" s="74">
        <v>2.2572540869680684</v>
      </c>
      <c r="R25" s="74">
        <v>1.4572862972192506</v>
      </c>
      <c r="S25" s="74">
        <v>1.846917225373893</v>
      </c>
      <c r="T25" s="74">
        <v>0.46155187667819686</v>
      </c>
      <c r="U25" s="74">
        <v>0.70133955854929575</v>
      </c>
      <c r="V25" s="74">
        <v>1.222258347152912</v>
      </c>
      <c r="W25" s="74">
        <v>2.1382266967215804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5.5933480757719964</v>
      </c>
      <c r="D27" s="69">
        <f t="shared" si="10"/>
        <v>6.3228800921554873</v>
      </c>
      <c r="E27" s="69">
        <f t="shared" si="10"/>
        <v>9.0033451678172778</v>
      </c>
      <c r="F27" s="69">
        <f t="shared" si="10"/>
        <v>6.7898606645442312</v>
      </c>
      <c r="G27" s="69">
        <f t="shared" si="10"/>
        <v>13.649887023825348</v>
      </c>
      <c r="H27" s="69">
        <f t="shared" si="10"/>
        <v>6.8774952242775518</v>
      </c>
      <c r="I27" s="69">
        <f t="shared" si="10"/>
        <v>9.0153467432797889</v>
      </c>
      <c r="J27" s="69">
        <f t="shared" si="10"/>
        <v>4.6079846217148059</v>
      </c>
      <c r="K27" s="69">
        <f t="shared" si="10"/>
        <v>6.8395793045212327</v>
      </c>
      <c r="L27" s="69">
        <f t="shared" si="10"/>
        <v>4.9122311545862463</v>
      </c>
      <c r="M27" s="69">
        <f t="shared" si="10"/>
        <v>5.5623893254639132</v>
      </c>
      <c r="N27" s="69">
        <f t="shared" si="10"/>
        <v>4.6794654312453527</v>
      </c>
      <c r="O27" s="69">
        <f t="shared" si="10"/>
        <v>5.5782960586135557</v>
      </c>
      <c r="P27" s="69">
        <f t="shared" si="10"/>
        <v>5.3992437439439627</v>
      </c>
      <c r="Q27" s="69">
        <f t="shared" si="10"/>
        <v>5.5268979932867923</v>
      </c>
      <c r="R27" s="69">
        <f t="shared" ref="R27:V27" si="11">SUM(R28:R32)</f>
        <v>5.6325587955266698</v>
      </c>
      <c r="S27" s="69">
        <f t="shared" si="11"/>
        <v>6.3413250649865676</v>
      </c>
      <c r="T27" s="69">
        <f t="shared" si="11"/>
        <v>7.2127141521318352</v>
      </c>
      <c r="U27" s="69">
        <f t="shared" si="11"/>
        <v>6.7168294142852192</v>
      </c>
      <c r="V27" s="69">
        <f t="shared" si="11"/>
        <v>7.8996168901959862</v>
      </c>
      <c r="W27" s="69">
        <f t="shared" ref="W27" si="12">SUM(W28:W32)</f>
        <v>8.7812443003259464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1.5540579626576163E-2</v>
      </c>
      <c r="E28" s="72">
        <v>0</v>
      </c>
      <c r="F28" s="72">
        <v>4.0297228218710242E-2</v>
      </c>
      <c r="G28" s="72">
        <v>0</v>
      </c>
      <c r="H28" s="72">
        <v>0</v>
      </c>
      <c r="I28" s="72">
        <v>3.5661707140343469E-3</v>
      </c>
      <c r="J28" s="72">
        <v>0.13039065514856094</v>
      </c>
      <c r="K28" s="72">
        <v>0</v>
      </c>
      <c r="L28" s="72">
        <v>0</v>
      </c>
      <c r="M28" s="72">
        <v>2.6232353834621969E-2</v>
      </c>
      <c r="N28" s="72">
        <v>7.5767070855242896E-2</v>
      </c>
      <c r="O28" s="72">
        <v>6.8089929962904971E-2</v>
      </c>
      <c r="P28" s="72">
        <v>0.34037737557534958</v>
      </c>
      <c r="Q28" s="72">
        <v>7.6937214922797675E-2</v>
      </c>
      <c r="R28" s="72">
        <v>0</v>
      </c>
      <c r="S28" s="72">
        <v>0</v>
      </c>
      <c r="T28" s="72">
        <v>0</v>
      </c>
      <c r="U28" s="72">
        <v>2.7784071655429492E-3</v>
      </c>
      <c r="V28" s="72">
        <v>3.970271021802009E-2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2.8665096716194642</v>
      </c>
      <c r="D29" s="72">
        <v>2.5419974514137333</v>
      </c>
      <c r="E29" s="72">
        <v>4.7516223184845883</v>
      </c>
      <c r="F29" s="72">
        <v>4.1826778620584335</v>
      </c>
      <c r="G29" s="72">
        <v>9.9625396886527078</v>
      </c>
      <c r="H29" s="72">
        <v>3.0059543211197388</v>
      </c>
      <c r="I29" s="72">
        <v>7.8800006984761772</v>
      </c>
      <c r="J29" s="72">
        <v>2.7512670605031744</v>
      </c>
      <c r="K29" s="72">
        <v>5.0048377982420886</v>
      </c>
      <c r="L29" s="72">
        <v>2.5307956653676396</v>
      </c>
      <c r="M29" s="72">
        <v>2.6021389441850706</v>
      </c>
      <c r="N29" s="72">
        <v>1.977971562840162</v>
      </c>
      <c r="O29" s="72">
        <v>3.1840435478171907</v>
      </c>
      <c r="P29" s="72">
        <v>2.9847750645562452</v>
      </c>
      <c r="Q29" s="72">
        <v>2.5437089564766531</v>
      </c>
      <c r="R29" s="72">
        <v>2.591022140817659</v>
      </c>
      <c r="S29" s="72">
        <v>2.8663844227027897</v>
      </c>
      <c r="T29" s="72">
        <v>3.3538577305727491</v>
      </c>
      <c r="U29" s="72">
        <v>3.1750705517414799</v>
      </c>
      <c r="V29" s="72">
        <v>3.4392693898023161</v>
      </c>
      <c r="W29" s="72">
        <v>3.6834399500247565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1.8943895185762876</v>
      </c>
      <c r="D30" s="72">
        <v>3.1569061203222004</v>
      </c>
      <c r="E30" s="72">
        <v>2.8595248647156475</v>
      </c>
      <c r="F30" s="72">
        <v>1.5481041867880776</v>
      </c>
      <c r="G30" s="72">
        <v>1.909367010434357</v>
      </c>
      <c r="H30" s="72">
        <v>2.5113269906880107</v>
      </c>
      <c r="I30" s="72">
        <v>0.68916032383784009</v>
      </c>
      <c r="J30" s="72">
        <v>0.77313574985049804</v>
      </c>
      <c r="K30" s="72">
        <v>1.5035854500989698</v>
      </c>
      <c r="L30" s="72">
        <v>1.8326471284014816</v>
      </c>
      <c r="M30" s="72">
        <v>2.7037637826580143</v>
      </c>
      <c r="N30" s="72">
        <v>2.2376525249741945</v>
      </c>
      <c r="O30" s="72">
        <v>2.0155142672145625</v>
      </c>
      <c r="P30" s="72">
        <v>1.588479602395416</v>
      </c>
      <c r="Q30" s="72">
        <v>2.6460880346548774</v>
      </c>
      <c r="R30" s="72">
        <v>2.6327179965886907</v>
      </c>
      <c r="S30" s="72">
        <v>3.1038134217216</v>
      </c>
      <c r="T30" s="72">
        <v>3.1170648269807453</v>
      </c>
      <c r="U30" s="72">
        <v>2.8361430077446768</v>
      </c>
      <c r="V30" s="72">
        <v>3.4454112419067879</v>
      </c>
      <c r="W30" s="72">
        <v>4.3210604576952401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4.6423953968685238E-3</v>
      </c>
      <c r="D31" s="72">
        <v>0.12170145089986671</v>
      </c>
      <c r="E31" s="72">
        <v>0.36703879128117445</v>
      </c>
      <c r="F31" s="72">
        <v>0.64475761320311464</v>
      </c>
      <c r="G31" s="72">
        <v>1.3033433738662143</v>
      </c>
      <c r="H31" s="72">
        <v>0.9033348708833997</v>
      </c>
      <c r="I31" s="72">
        <v>0.4016952605407535</v>
      </c>
      <c r="J31" s="72">
        <v>0.91685831195709366</v>
      </c>
      <c r="K31" s="72">
        <v>0.30008779399071212</v>
      </c>
      <c r="L31" s="72">
        <v>0.33846774111533207</v>
      </c>
      <c r="M31" s="72">
        <v>0.15653998359406029</v>
      </c>
      <c r="N31" s="72">
        <v>0.29215126915859879</v>
      </c>
      <c r="O31" s="72">
        <v>0.30356334817033664</v>
      </c>
      <c r="P31" s="72">
        <v>0.47949520544665125</v>
      </c>
      <c r="Q31" s="72">
        <v>0.17699515969927265</v>
      </c>
      <c r="R31" s="72">
        <v>0.30898553149825247</v>
      </c>
      <c r="S31" s="72">
        <v>0.24353339967321974</v>
      </c>
      <c r="T31" s="72">
        <v>0.64147525329781641</v>
      </c>
      <c r="U31" s="72">
        <v>0.64675762812081428</v>
      </c>
      <c r="V31" s="72">
        <v>0.89212507525772999</v>
      </c>
      <c r="W31" s="72">
        <v>0.68466377573351278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0.82780649017937569</v>
      </c>
      <c r="D32" s="77">
        <v>0.48673448989310997</v>
      </c>
      <c r="E32" s="77">
        <v>1.0251591933358666</v>
      </c>
      <c r="F32" s="77">
        <v>0.37402377427589523</v>
      </c>
      <c r="G32" s="77">
        <v>0.47463695087206931</v>
      </c>
      <c r="H32" s="77">
        <v>0.45687904158640158</v>
      </c>
      <c r="I32" s="77">
        <v>4.0924289710983636E-2</v>
      </c>
      <c r="J32" s="77">
        <v>3.6332844255479037E-2</v>
      </c>
      <c r="K32" s="77">
        <v>3.1068262189462702E-2</v>
      </c>
      <c r="L32" s="77">
        <v>0.21032061970179364</v>
      </c>
      <c r="M32" s="77">
        <v>7.3714261192146288E-2</v>
      </c>
      <c r="N32" s="77">
        <v>9.592300341715479E-2</v>
      </c>
      <c r="O32" s="77">
        <v>7.0849654485612232E-3</v>
      </c>
      <c r="P32" s="77">
        <v>6.1164959702996631E-3</v>
      </c>
      <c r="Q32" s="77">
        <v>8.3168627533191611E-2</v>
      </c>
      <c r="R32" s="77">
        <v>9.9833126622067392E-2</v>
      </c>
      <c r="S32" s="77">
        <v>0.12759382088895765</v>
      </c>
      <c r="T32" s="77">
        <v>0.10031634128052387</v>
      </c>
      <c r="U32" s="77">
        <v>5.6079819512705194E-2</v>
      </c>
      <c r="V32" s="77">
        <v>8.3108473011132944E-2</v>
      </c>
      <c r="W32" s="77">
        <v>9.2080116872435752E-2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0.60641976369011297</v>
      </c>
      <c r="D3" s="66">
        <f>IF(RES_hh_tes_in!D3=0,"",RES_hh_tes_in!D3/RES_hh_fec_in!D3)</f>
        <v>0.53590761759792394</v>
      </c>
      <c r="E3" s="66">
        <f>IF(RES_hh_tes_in!E3=0,"",RES_hh_tes_in!E3/RES_hh_fec_in!E3)</f>
        <v>0.54175605269363669</v>
      </c>
      <c r="F3" s="66">
        <f>IF(RES_hh_tes_in!F3=0,"",RES_hh_tes_in!F3/RES_hh_fec_in!F3)</f>
        <v>0.53350081681076711</v>
      </c>
      <c r="G3" s="66">
        <f>IF(RES_hh_tes_in!G3=0,"",RES_hh_tes_in!G3/RES_hh_fec_in!G3)</f>
        <v>0.55017474232535901</v>
      </c>
      <c r="H3" s="66">
        <f>IF(RES_hh_tes_in!H3=0,"",RES_hh_tes_in!H3/RES_hh_fec_in!H3)</f>
        <v>0.56707027107306618</v>
      </c>
      <c r="I3" s="66">
        <f>IF(RES_hh_tes_in!I3=0,"",RES_hh_tes_in!I3/RES_hh_fec_in!I3)</f>
        <v>0.60847098311043057</v>
      </c>
      <c r="J3" s="66">
        <f>IF(RES_hh_tes_in!J3=0,"",RES_hh_tes_in!J3/RES_hh_fec_in!J3)</f>
        <v>0.60739391131363918</v>
      </c>
      <c r="K3" s="66">
        <f>IF(RES_hh_tes_in!K3=0,"",RES_hh_tes_in!K3/RES_hh_fec_in!K3)</f>
        <v>0.63002952420917913</v>
      </c>
      <c r="L3" s="66">
        <f>IF(RES_hh_tes_in!L3=0,"",RES_hh_tes_in!L3/RES_hh_fec_in!L3)</f>
        <v>0.64917088704811066</v>
      </c>
      <c r="M3" s="66">
        <f>IF(RES_hh_tes_in!M3=0,"",RES_hh_tes_in!M3/RES_hh_fec_in!M3)</f>
        <v>0.65699164881804761</v>
      </c>
      <c r="N3" s="66">
        <f>IF(RES_hh_tes_in!N3=0,"",RES_hh_tes_in!N3/RES_hh_fec_in!N3)</f>
        <v>0.66693465928988727</v>
      </c>
      <c r="O3" s="66">
        <f>IF(RES_hh_tes_in!O3=0,"",RES_hh_tes_in!O3/RES_hh_fec_in!O3)</f>
        <v>0.67218212473089201</v>
      </c>
      <c r="P3" s="66">
        <f>IF(RES_hh_tes_in!P3=0,"",RES_hh_tes_in!P3/RES_hh_fec_in!P3)</f>
        <v>0.65583140199278844</v>
      </c>
      <c r="Q3" s="66">
        <f>IF(RES_hh_tes_in!Q3=0,"",RES_hh_tes_in!Q3/RES_hh_fec_in!Q3)</f>
        <v>0.70163194127595829</v>
      </c>
      <c r="R3" s="66">
        <f>IF(RES_hh_tes_in!R3=0,"",RES_hh_tes_in!R3/RES_hh_fec_in!R3)</f>
        <v>0.70476895888032798</v>
      </c>
      <c r="S3" s="66">
        <f>IF(RES_hh_tes_in!S3=0,"",RES_hh_tes_in!S3/RES_hh_fec_in!S3)</f>
        <v>0.72066425566407133</v>
      </c>
      <c r="T3" s="66">
        <f>IF(RES_hh_tes_in!T3=0,"",RES_hh_tes_in!T3/RES_hh_fec_in!T3)</f>
        <v>0.72044253199530195</v>
      </c>
      <c r="U3" s="66">
        <f>IF(RES_hh_tes_in!U3=0,"",RES_hh_tes_in!U3/RES_hh_fec_in!U3)</f>
        <v>0.72480350332229371</v>
      </c>
      <c r="V3" s="66">
        <f>IF(RES_hh_tes_in!V3=0,"",RES_hh_tes_in!V3/RES_hh_fec_in!V3)</f>
        <v>0.72425554309298756</v>
      </c>
      <c r="W3" s="66">
        <f>IF(RES_hh_tes_in!W3=0,"",RES_hh_tes_in!W3/RES_hh_fec_in!W3)</f>
        <v>0.73388724911595815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0.59998314537200126</v>
      </c>
      <c r="D4" s="70">
        <f>IF(RES_hh_tes_in!D4=0,"",RES_hh_tes_in!D4/RES_hh_fec_in!D4)</f>
        <v>0.52521491695115419</v>
      </c>
      <c r="E4" s="70">
        <f>IF(RES_hh_tes_in!E4=0,"",RES_hh_tes_in!E4/RES_hh_fec_in!E4)</f>
        <v>0.52722602202502267</v>
      </c>
      <c r="F4" s="70">
        <f>IF(RES_hh_tes_in!F4=0,"",RES_hh_tes_in!F4/RES_hh_fec_in!F4)</f>
        <v>0.52656751757217424</v>
      </c>
      <c r="G4" s="70">
        <f>IF(RES_hh_tes_in!G4=0,"",RES_hh_tes_in!G4/RES_hh_fec_in!G4)</f>
        <v>0.54169231809953722</v>
      </c>
      <c r="H4" s="70">
        <f>IF(RES_hh_tes_in!H4=0,"",RES_hh_tes_in!H4/RES_hh_fec_in!H4)</f>
        <v>0.5578797383762365</v>
      </c>
      <c r="I4" s="70">
        <f>IF(RES_hh_tes_in!I4=0,"",RES_hh_tes_in!I4/RES_hh_fec_in!I4)</f>
        <v>0.59053545350436321</v>
      </c>
      <c r="J4" s="70">
        <f>IF(RES_hh_tes_in!J4=0,"",RES_hh_tes_in!J4/RES_hh_fec_in!J4)</f>
        <v>0.60171264088111998</v>
      </c>
      <c r="K4" s="70">
        <f>IF(RES_hh_tes_in!K4=0,"",RES_hh_tes_in!K4/RES_hh_fec_in!K4)</f>
        <v>0.62633465992943338</v>
      </c>
      <c r="L4" s="70">
        <f>IF(RES_hh_tes_in!L4=0,"",RES_hh_tes_in!L4/RES_hh_fec_in!L4)</f>
        <v>0.63860208782042949</v>
      </c>
      <c r="M4" s="70">
        <f>IF(RES_hh_tes_in!M4=0,"",RES_hh_tes_in!M4/RES_hh_fec_in!M4)</f>
        <v>0.65626622339442875</v>
      </c>
      <c r="N4" s="70">
        <f>IF(RES_hh_tes_in!N4=0,"",RES_hh_tes_in!N4/RES_hh_fec_in!N4)</f>
        <v>0.65450159959689946</v>
      </c>
      <c r="O4" s="70">
        <f>IF(RES_hh_tes_in!O4=0,"",RES_hh_tes_in!O4/RES_hh_fec_in!O4)</f>
        <v>0.6716903704313486</v>
      </c>
      <c r="P4" s="70">
        <f>IF(RES_hh_tes_in!P4=0,"",RES_hh_tes_in!P4/RES_hh_fec_in!P4)</f>
        <v>0.64539355335680204</v>
      </c>
      <c r="Q4" s="70">
        <f>IF(RES_hh_tes_in!Q4=0,"",RES_hh_tes_in!Q4/RES_hh_fec_in!Q4)</f>
        <v>0.67625135584299934</v>
      </c>
      <c r="R4" s="70">
        <f>IF(RES_hh_tes_in!R4=0,"",RES_hh_tes_in!R4/RES_hh_fec_in!R4)</f>
        <v>0.6904128446476574</v>
      </c>
      <c r="S4" s="70">
        <f>IF(RES_hh_tes_in!S4=0,"",RES_hh_tes_in!S4/RES_hh_fec_in!S4)</f>
        <v>0.70195615011317503</v>
      </c>
      <c r="T4" s="70">
        <f>IF(RES_hh_tes_in!T4=0,"",RES_hh_tes_in!T4/RES_hh_fec_in!T4)</f>
        <v>0.70192984707596284</v>
      </c>
      <c r="U4" s="70">
        <f>IF(RES_hh_tes_in!U4=0,"",RES_hh_tes_in!U4/RES_hh_fec_in!U4)</f>
        <v>0.71101538100146211</v>
      </c>
      <c r="V4" s="70">
        <f>IF(RES_hh_tes_in!V4=0,"",RES_hh_tes_in!V4/RES_hh_fec_in!V4)</f>
        <v>0.71890902804986268</v>
      </c>
      <c r="W4" s="70">
        <f>IF(RES_hh_tes_in!W4=0,"",RES_hh_tes_in!W4/RES_hh_fec_in!W4)</f>
        <v>0.73112013551163801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>
        <f>IF(RES_hh_tes_in!D5=0,"",RES_hh_tes_in!D5/RES_hh_fec_in!D5)</f>
        <v>0.56663170411385422</v>
      </c>
      <c r="E5" s="78" t="str">
        <f>IF(RES_hh_tes_in!E5=0,"",RES_hh_tes_in!E5/RES_hh_fec_in!E5)</f>
        <v/>
      </c>
      <c r="F5" s="78">
        <f>IF(RES_hh_tes_in!F5=0,"",RES_hh_tes_in!F5/RES_hh_fec_in!F5)</f>
        <v>0.57790764987102183</v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>
        <f>IF(RES_hh_tes_in!I5=0,"",RES_hh_tes_in!I5/RES_hh_fec_in!I5)</f>
        <v>0.5964045368321057</v>
      </c>
      <c r="J5" s="78">
        <f>IF(RES_hh_tes_in!J5=0,"",RES_hh_tes_in!J5/RES_hh_fec_in!J5)</f>
        <v>0.60298134516492785</v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>
        <f>IF(RES_hh_tes_in!M5=0,"",RES_hh_tes_in!M5/RES_hh_fec_in!M5)</f>
        <v>0.62377280695141279</v>
      </c>
      <c r="N5" s="78">
        <f>IF(RES_hh_tes_in!N5=0,"",RES_hh_tes_in!N5/RES_hh_fec_in!N5)</f>
        <v>0.63067115216871528</v>
      </c>
      <c r="O5" s="78">
        <f>IF(RES_hh_tes_in!O5=0,"",RES_hh_tes_in!O5/RES_hh_fec_in!O5)</f>
        <v>0.63727268493902811</v>
      </c>
      <c r="P5" s="78">
        <f>IF(RES_hh_tes_in!P5=0,"",RES_hh_tes_in!P5/RES_hh_fec_in!P5)</f>
        <v>0.64417948703809991</v>
      </c>
      <c r="Q5" s="78">
        <f>IF(RES_hh_tes_in!Q5=0,"",RES_hh_tes_in!Q5/RES_hh_fec_in!Q5)</f>
        <v>0.65425798799033852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0.73794238561700021</v>
      </c>
      <c r="V5" s="78">
        <f>IF(RES_hh_tes_in!V5=0,"",RES_hh_tes_in!V5/RES_hh_fec_in!V5)</f>
        <v>0.75483299958648975</v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0.70329966930834009</v>
      </c>
      <c r="Q6" s="78">
        <f>IF(RES_hh_tes_in!Q6=0,"",RES_hh_tes_in!Q6/RES_hh_fec_in!Q6)</f>
        <v>0.72837837837837838</v>
      </c>
      <c r="R6" s="78">
        <f>IF(RES_hh_tes_in!R6=0,"",RES_hh_tes_in!R6/RES_hh_fec_in!R6)</f>
        <v>0.74062634948581785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>
        <f>IF(RES_hh_tes_in!E7=0,"",RES_hh_tes_in!E7/RES_hh_fec_in!E7)</f>
        <v>0.46180784945292774</v>
      </c>
      <c r="F7" s="78">
        <f>IF(RES_hh_tes_in!F7=0,"",RES_hh_tes_in!F7/RES_hh_fec_in!F7)</f>
        <v>0.46821128033345683</v>
      </c>
      <c r="G7" s="78">
        <f>IF(RES_hh_tes_in!G7=0,"",RES_hh_tes_in!G7/RES_hh_fec_in!G7)</f>
        <v>0.47480272546607333</v>
      </c>
      <c r="H7" s="78">
        <f>IF(RES_hh_tes_in!H7=0,"",RES_hh_tes_in!H7/RES_hh_fec_in!H7)</f>
        <v>0.4815488346723652</v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>
        <f>IF(RES_hh_tes_in!O7=0,"",RES_hh_tes_in!O7/RES_hh_fec_in!O7)</f>
        <v>0.57364874374083474</v>
      </c>
      <c r="P7" s="78">
        <f>IF(RES_hh_tes_in!P7=0,"",RES_hh_tes_in!P7/RES_hh_fec_in!P7)</f>
        <v>0.60507684524654226</v>
      </c>
      <c r="Q7" s="78">
        <f>IF(RES_hh_tes_in!Q7=0,"",RES_hh_tes_in!Q7/RES_hh_fec_in!Q7)</f>
        <v>0.63108686051326113</v>
      </c>
      <c r="R7" s="78" t="str">
        <f>IF(RES_hh_tes_in!R7=0,"",RES_hh_tes_in!R7/RES_hh_fec_in!R7)</f>
        <v/>
      </c>
      <c r="S7" s="78">
        <f>IF(RES_hh_tes_in!S7=0,"",RES_hh_tes_in!S7/RES_hh_fec_in!S7)</f>
        <v>0.65291171379191604</v>
      </c>
      <c r="T7" s="78">
        <f>IF(RES_hh_tes_in!T7=0,"",RES_hh_tes_in!T7/RES_hh_fec_in!T7)</f>
        <v>0.65958019252176991</v>
      </c>
      <c r="U7" s="78">
        <f>IF(RES_hh_tes_in!U7=0,"",RES_hh_tes_in!U7/RES_hh_fec_in!U7)</f>
        <v>0.66477464648244577</v>
      </c>
      <c r="V7" s="78">
        <f>IF(RES_hh_tes_in!V7=0,"",RES_hh_tes_in!V7/RES_hh_fec_in!V7)</f>
        <v>0.66928137238014485</v>
      </c>
      <c r="W7" s="78">
        <f>IF(RES_hh_tes_in!W7=0,"",RES_hh_tes_in!W7/RES_hh_fec_in!W7)</f>
        <v>0.67219389908940219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0.5250373749752526</v>
      </c>
      <c r="D8" s="78">
        <f>IF(RES_hh_tes_in!D8=0,"",RES_hh_tes_in!D8/RES_hh_fec_in!D8)</f>
        <v>0.53430278111789453</v>
      </c>
      <c r="E8" s="78">
        <f>IF(RES_hh_tes_in!E8=0,"",RES_hh_tes_in!E8/RES_hh_fec_in!E8)</f>
        <v>0.54357227350428405</v>
      </c>
      <c r="F8" s="78">
        <f>IF(RES_hh_tes_in!F8=0,"",RES_hh_tes_in!F8/RES_hh_fec_in!F8)</f>
        <v>0.55272759191089393</v>
      </c>
      <c r="G8" s="78">
        <f>IF(RES_hh_tes_in!G8=0,"",RES_hh_tes_in!G8/RES_hh_fec_in!G8)</f>
        <v>0.5618778083930428</v>
      </c>
      <c r="H8" s="78">
        <f>IF(RES_hh_tes_in!H8=0,"",RES_hh_tes_in!H8/RES_hh_fec_in!H8)</f>
        <v>0.5710107054226401</v>
      </c>
      <c r="I8" s="78">
        <f>IF(RES_hh_tes_in!I8=0,"",RES_hh_tes_in!I8/RES_hh_fec_in!I8)</f>
        <v>0.5801543038233038</v>
      </c>
      <c r="J8" s="78">
        <f>IF(RES_hh_tes_in!J8=0,"",RES_hh_tes_in!J8/RES_hh_fec_in!J8)</f>
        <v>0.58942077545394256</v>
      </c>
      <c r="K8" s="78">
        <f>IF(RES_hh_tes_in!K8=0,"",RES_hh_tes_in!K8/RES_hh_fec_in!K8)</f>
        <v>0.59890692763116016</v>
      </c>
      <c r="L8" s="78">
        <f>IF(RES_hh_tes_in!L8=0,"",RES_hh_tes_in!L8/RES_hh_fec_in!L8)</f>
        <v>0.60864117060658063</v>
      </c>
      <c r="M8" s="78">
        <f>IF(RES_hh_tes_in!M8=0,"",RES_hh_tes_in!M8/RES_hh_fec_in!M8)</f>
        <v>0.62109801231616613</v>
      </c>
      <c r="N8" s="78">
        <f>IF(RES_hh_tes_in!N8=0,"",RES_hh_tes_in!N8/RES_hh_fec_in!N8)</f>
        <v>0.63709672589520483</v>
      </c>
      <c r="O8" s="78">
        <f>IF(RES_hh_tes_in!O8=0,"",RES_hh_tes_in!O8/RES_hh_fec_in!O8)</f>
        <v>0.65711500214239482</v>
      </c>
      <c r="P8" s="78">
        <f>IF(RES_hh_tes_in!P8=0,"",RES_hh_tes_in!P8/RES_hh_fec_in!P8)</f>
        <v>0.67936605218936008</v>
      </c>
      <c r="Q8" s="78">
        <f>IF(RES_hh_tes_in!Q8=0,"",RES_hh_tes_in!Q8/RES_hh_fec_in!Q8)</f>
        <v>0.69826714876301932</v>
      </c>
      <c r="R8" s="78">
        <f>IF(RES_hh_tes_in!R8=0,"",RES_hh_tes_in!R8/RES_hh_fec_in!R8)</f>
        <v>0.70906999426581441</v>
      </c>
      <c r="S8" s="78">
        <f>IF(RES_hh_tes_in!S8=0,"",RES_hh_tes_in!S8/RES_hh_fec_in!S8)</f>
        <v>0.71746375923706707</v>
      </c>
      <c r="T8" s="78">
        <f>IF(RES_hh_tes_in!T8=0,"",RES_hh_tes_in!T8/RES_hh_fec_in!T8)</f>
        <v>0.72421322392001397</v>
      </c>
      <c r="U8" s="78">
        <f>IF(RES_hh_tes_in!U8=0,"",RES_hh_tes_in!U8/RES_hh_fec_in!U8)</f>
        <v>0.72989481779277532</v>
      </c>
      <c r="V8" s="78">
        <f>IF(RES_hh_tes_in!V8=0,"",RES_hh_tes_in!V8/RES_hh_fec_in!V8)</f>
        <v>0.7348848623814066</v>
      </c>
      <c r="W8" s="78">
        <f>IF(RES_hh_tes_in!W8=0,"",RES_hh_tes_in!W8/RES_hh_fec_in!W8)</f>
        <v>0.73844675728206144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0.49758080727638238</v>
      </c>
      <c r="D9" s="78">
        <f>IF(RES_hh_tes_in!D9=0,"",RES_hh_tes_in!D9/RES_hh_fec_in!D9)</f>
        <v>0.5083448165677128</v>
      </c>
      <c r="E9" s="78">
        <f>IF(RES_hh_tes_in!E9=0,"",RES_hh_tes_in!E9/RES_hh_fec_in!E9)</f>
        <v>0.5192111536576135</v>
      </c>
      <c r="F9" s="78">
        <f>IF(RES_hh_tes_in!F9=0,"",RES_hh_tes_in!F9/RES_hh_fec_in!F9)</f>
        <v>0.53016937274767584</v>
      </c>
      <c r="G9" s="78">
        <f>IF(RES_hh_tes_in!G9=0,"",RES_hh_tes_in!G9/RES_hh_fec_in!G9)</f>
        <v>0.54120909011027274</v>
      </c>
      <c r="H9" s="78">
        <f>IF(RES_hh_tes_in!H9=0,"",RES_hh_tes_in!H9/RES_hh_fec_in!H9)</f>
        <v>0.55231793434121834</v>
      </c>
      <c r="I9" s="78">
        <f>IF(RES_hh_tes_in!I9=0,"",RES_hh_tes_in!I9/RES_hh_fec_in!I9)</f>
        <v>0.56347963792150746</v>
      </c>
      <c r="J9" s="78">
        <f>IF(RES_hh_tes_in!J9=0,"",RES_hh_tes_in!J9/RES_hh_fec_in!J9)</f>
        <v>0.57465912557915333</v>
      </c>
      <c r="K9" s="78">
        <f>IF(RES_hh_tes_in!K9=0,"",RES_hh_tes_in!K9/RES_hh_fec_in!K9)</f>
        <v>0.58580999866411387</v>
      </c>
      <c r="L9" s="78">
        <f>IF(RES_hh_tes_in!L9=0,"",RES_hh_tes_in!L9/RES_hh_fec_in!L9)</f>
        <v>0.59689107563447241</v>
      </c>
      <c r="M9" s="78">
        <f>IF(RES_hh_tes_in!M9=0,"",RES_hh_tes_in!M9/RES_hh_fec_in!M9)</f>
        <v>0.60709630844617002</v>
      </c>
      <c r="N9" s="78">
        <f>IF(RES_hh_tes_in!N9=0,"",RES_hh_tes_in!N9/RES_hh_fec_in!N9)</f>
        <v>0.61599299201391933</v>
      </c>
      <c r="O9" s="78">
        <f>IF(RES_hh_tes_in!O9=0,"",RES_hh_tes_in!O9/RES_hh_fec_in!O9)</f>
        <v>0.62334704072471547</v>
      </c>
      <c r="P9" s="78">
        <f>IF(RES_hh_tes_in!P9=0,"",RES_hh_tes_in!P9/RES_hh_fec_in!P9)</f>
        <v>0.62978851320458729</v>
      </c>
      <c r="Q9" s="78">
        <f>IF(RES_hh_tes_in!Q9=0,"",RES_hh_tes_in!Q9/RES_hh_fec_in!Q9)</f>
        <v>0.63745722766407631</v>
      </c>
      <c r="R9" s="78">
        <f>IF(RES_hh_tes_in!R9=0,"",RES_hh_tes_in!R9/RES_hh_fec_in!R9)</f>
        <v>0.64876450497700255</v>
      </c>
      <c r="S9" s="78">
        <f>IF(RES_hh_tes_in!S9=0,"",RES_hh_tes_in!S9/RES_hh_fec_in!S9)</f>
        <v>0.66143737550395765</v>
      </c>
      <c r="T9" s="78">
        <f>IF(RES_hh_tes_in!T9=0,"",RES_hh_tes_in!T9/RES_hh_fec_in!T9)</f>
        <v>0.67417171653560981</v>
      </c>
      <c r="U9" s="78">
        <f>IF(RES_hh_tes_in!U9=0,"",RES_hh_tes_in!U9/RES_hh_fec_in!U9)</f>
        <v>0.68590175646192708</v>
      </c>
      <c r="V9" s="78">
        <f>IF(RES_hh_tes_in!V9=0,"",RES_hh_tes_in!V9/RES_hh_fec_in!V9)</f>
        <v>0.69573418759320393</v>
      </c>
      <c r="W9" s="78">
        <f>IF(RES_hh_tes_in!W9=0,"",RES_hh_tes_in!W9/RES_hh_fec_in!W9)</f>
        <v>0.70364301706977883</v>
      </c>
      <c r="DA9" s="89" t="s">
        <v>726</v>
      </c>
    </row>
    <row r="10" spans="1:105" ht="12" customHeight="1" x14ac:dyDescent="0.25">
      <c r="A10" s="28" t="s">
        <v>202</v>
      </c>
      <c r="B10" s="78"/>
      <c r="C10" s="78">
        <f>IF(RES_hh_tes_in!C10=0,"",RES_hh_tes_in!C10/RES_hh_fec_in!C10)</f>
        <v>0.68042746047350333</v>
      </c>
      <c r="D10" s="78">
        <f>IF(RES_hh_tes_in!D10=0,"",RES_hh_tes_in!D10/RES_hh_fec_in!D10)</f>
        <v>0.68683426447110696</v>
      </c>
      <c r="E10" s="78">
        <f>IF(RES_hh_tes_in!E10=0,"",RES_hh_tes_in!E10/RES_hh_fec_in!E10)</f>
        <v>0.69324204391800015</v>
      </c>
      <c r="F10" s="78">
        <f>IF(RES_hh_tes_in!F10=0,"",RES_hh_tes_in!F10/RES_hh_fec_in!F10)</f>
        <v>0.6996499563807056</v>
      </c>
      <c r="G10" s="78">
        <f>IF(RES_hh_tes_in!G10=0,"",RES_hh_tes_in!G10/RES_hh_fec_in!G10)</f>
        <v>0.70605876717483229</v>
      </c>
      <c r="H10" s="78">
        <f>IF(RES_hh_tes_in!H10=0,"",RES_hh_tes_in!H10/RES_hh_fec_in!H10)</f>
        <v>0.71246838263549273</v>
      </c>
      <c r="I10" s="78">
        <f>IF(RES_hh_tes_in!I10=0,"",RES_hh_tes_in!I10/RES_hh_fec_in!I10)</f>
        <v>0.71887899133647626</v>
      </c>
      <c r="J10" s="78">
        <f>IF(RES_hh_tes_in!J10=0,"",RES_hh_tes_in!J10/RES_hh_fec_in!J10)</f>
        <v>0.72529136579803399</v>
      </c>
      <c r="K10" s="78">
        <f>IF(RES_hh_tes_in!K10=0,"",RES_hh_tes_in!K10/RES_hh_fec_in!K10)</f>
        <v>0.73170616286557399</v>
      </c>
      <c r="L10" s="78">
        <f>IF(RES_hh_tes_in!L10=0,"",RES_hh_tes_in!L10/RES_hh_fec_in!L10)</f>
        <v>0.73812355827217269</v>
      </c>
      <c r="M10" s="78">
        <f>IF(RES_hh_tes_in!M10=0,"",RES_hh_tes_in!M10/RES_hh_fec_in!M10)</f>
        <v>0.74460953130401808</v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>
        <f>IF(RES_hh_tes_in!S10=0,"",RES_hh_tes_in!S10/RES_hh_fec_in!S10)</f>
        <v>0.78073468361643594</v>
      </c>
      <c r="T10" s="78">
        <f>IF(RES_hh_tes_in!T10=0,"",RES_hh_tes_in!T10/RES_hh_fec_in!T10)</f>
        <v>0.785304186279005</v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>
        <f>IF(RES_hh_tes_in!W10=0,"",RES_hh_tes_in!W10/RES_hh_fec_in!W10)</f>
        <v>0.79766742673554603</v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0.69342014642513716</v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>
        <f>IF(RES_hh_tes_in!I11=0,"",RES_hh_tes_in!I11/RES_hh_fec_in!I11)</f>
        <v>0.72773164484030528</v>
      </c>
      <c r="J11" s="78">
        <f>IF(RES_hh_tes_in!J11=0,"",RES_hh_tes_in!J11/RES_hh_fec_in!J11)</f>
        <v>0.73402124343947195</v>
      </c>
      <c r="K11" s="78">
        <f>IF(RES_hh_tes_in!K11=0,"",RES_hh_tes_in!K11/RES_hh_fec_in!K11)</f>
        <v>0.74067622802425304</v>
      </c>
      <c r="L11" s="78">
        <f>IF(RES_hh_tes_in!L11=0,"",RES_hh_tes_in!L11/RES_hh_fec_in!L11)</f>
        <v>0.74772310327754277</v>
      </c>
      <c r="M11" s="78">
        <f>IF(RES_hh_tes_in!M11=0,"",RES_hh_tes_in!M11/RES_hh_fec_in!M11)</f>
        <v>0.75748038180457711</v>
      </c>
      <c r="N11" s="78">
        <f>IF(RES_hh_tes_in!N11=0,"",RES_hh_tes_in!N11/RES_hh_fec_in!N11)</f>
        <v>0.77068111912607695</v>
      </c>
      <c r="O11" s="78">
        <f>IF(RES_hh_tes_in!O11=0,"",RES_hh_tes_in!O11/RES_hh_fec_in!O11)</f>
        <v>0.78796792748272149</v>
      </c>
      <c r="P11" s="78">
        <f>IF(RES_hh_tes_in!P11=0,"",RES_hh_tes_in!P11/RES_hh_fec_in!P11)</f>
        <v>0.80811818997211293</v>
      </c>
      <c r="Q11" s="78">
        <f>IF(RES_hh_tes_in!Q11=0,"",RES_hh_tes_in!Q11/RES_hh_fec_in!Q11)</f>
        <v>0.82712950030109433</v>
      </c>
      <c r="R11" s="78">
        <f>IF(RES_hh_tes_in!R11=0,"",RES_hh_tes_in!R11/RES_hh_fec_in!R11)</f>
        <v>0.84169723288721965</v>
      </c>
      <c r="S11" s="78">
        <f>IF(RES_hh_tes_in!S11=0,"",RES_hh_tes_in!S11/RES_hh_fec_in!S11)</f>
        <v>0.85586920143036049</v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>
        <f>IF(RES_hh_tes_in!W11=0,"",RES_hh_tes_in!W11/RES_hh_fec_in!W11)</f>
        <v>0.90650163027252051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 t="str">
        <f>IF(RES_hh_tes_in!U12=0,"",RES_hh_tes_in!U12/RES_hh_fec_in!U12)</f>
        <v/>
      </c>
      <c r="V12" s="78" t="str">
        <f>IF(RES_hh_tes_in!V12=0,"",RES_hh_tes_in!V12/RES_hh_fec_in!V12)</f>
        <v/>
      </c>
      <c r="W12" s="78" t="str">
        <f>IF(RES_hh_tes_in!W12=0,"",RES_hh_tes_in!W12/RES_hh_fec_in!W12)</f>
        <v/>
      </c>
      <c r="DA12" s="89" t="s">
        <v>729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>
        <f>IF(RES_hh_tes_in!D13=0,"",RES_hh_tes_in!D13/RES_hh_fec_in!D13)</f>
        <v>0.63861045971364139</v>
      </c>
      <c r="E13" s="79">
        <f>IF(RES_hh_tes_in!E13=0,"",RES_hh_tes_in!E13/RES_hh_fec_in!E13)</f>
        <v>0.64432559230863296</v>
      </c>
      <c r="F13" s="79">
        <f>IF(RES_hh_tes_in!F13=0,"",RES_hh_tes_in!F13/RES_hh_fec_in!F13)</f>
        <v>0.65006003318129213</v>
      </c>
      <c r="G13" s="79">
        <f>IF(RES_hh_tes_in!G13=0,"",RES_hh_tes_in!G13/RES_hh_fec_in!G13)</f>
        <v>0.65592604050081793</v>
      </c>
      <c r="H13" s="79">
        <f>IF(RES_hh_tes_in!H13=0,"",RES_hh_tes_in!H13/RES_hh_fec_in!H13)</f>
        <v>0.66190979562541141</v>
      </c>
      <c r="I13" s="79">
        <f>IF(RES_hh_tes_in!I13=0,"",RES_hh_tes_in!I13/RES_hh_fec_in!I13)</f>
        <v>0.66803884433079119</v>
      </c>
      <c r="J13" s="79">
        <f>IF(RES_hh_tes_in!J13=0,"",RES_hh_tes_in!J13/RES_hh_fec_in!J13)</f>
        <v>0.67442622187386547</v>
      </c>
      <c r="K13" s="79">
        <f>IF(RES_hh_tes_in!K13=0,"",RES_hh_tes_in!K13/RES_hh_fec_in!K13)</f>
        <v>0.68116770752414413</v>
      </c>
      <c r="L13" s="79">
        <f>IF(RES_hh_tes_in!L13=0,"",RES_hh_tes_in!L13/RES_hh_fec_in!L13)</f>
        <v>0.68828824829828883</v>
      </c>
      <c r="M13" s="79">
        <f>IF(RES_hh_tes_in!M13=0,"",RES_hh_tes_in!M13/RES_hh_fec_in!M13)</f>
        <v>0.69775569359606515</v>
      </c>
      <c r="N13" s="79">
        <f>IF(RES_hh_tes_in!N13=0,"",RES_hh_tes_in!N13/RES_hh_fec_in!N13)</f>
        <v>0.71015407618602522</v>
      </c>
      <c r="O13" s="79">
        <f>IF(RES_hh_tes_in!O13=0,"",RES_hh_tes_in!O13/RES_hh_fec_in!O13)</f>
        <v>0.72624997483956955</v>
      </c>
      <c r="P13" s="79">
        <f>IF(RES_hh_tes_in!P13=0,"",RES_hh_tes_in!P13/RES_hh_fec_in!P13)</f>
        <v>0.74550891953763443</v>
      </c>
      <c r="Q13" s="79">
        <f>IF(RES_hh_tes_in!Q13=0,"",RES_hh_tes_in!Q13/RES_hh_fec_in!Q13)</f>
        <v>0.76597904846277609</v>
      </c>
      <c r="R13" s="79">
        <f>IF(RES_hh_tes_in!R13=0,"",RES_hh_tes_in!R13/RES_hh_fec_in!R13)</f>
        <v>0.78797886361259128</v>
      </c>
      <c r="S13" s="79">
        <f>IF(RES_hh_tes_in!S13=0,"",RES_hh_tes_in!S13/RES_hh_fec_in!S13)</f>
        <v>0.81359802442976081</v>
      </c>
      <c r="T13" s="79">
        <f>IF(RES_hh_tes_in!T13=0,"",RES_hh_tes_in!T13/RES_hh_fec_in!T13)</f>
        <v>0.83952026720531236</v>
      </c>
      <c r="U13" s="79">
        <f>IF(RES_hh_tes_in!U13=0,"",RES_hh_tes_in!U13/RES_hh_fec_in!U13)</f>
        <v>0.86243889960530129</v>
      </c>
      <c r="V13" s="79">
        <f>IF(RES_hh_tes_in!V13=0,"",RES_hh_tes_in!V13/RES_hh_fec_in!V13)</f>
        <v>0.87903773664245966</v>
      </c>
      <c r="W13" s="79">
        <f>IF(RES_hh_tes_in!W13=0,"",RES_hh_tes_in!W13/RES_hh_fec_in!W13)</f>
        <v>0.88737627073103365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2.0775333865954049</v>
      </c>
      <c r="D15" s="70">
        <f>IF(RES_hh_tes_in!D15=0,"",RES_hh_tes_in!D15/RES_hh_fec_in!D15)</f>
        <v>2.1407106559139732</v>
      </c>
      <c r="E15" s="70">
        <f>IF(RES_hh_tes_in!E15=0,"",RES_hh_tes_in!E15/RES_hh_fec_in!E15)</f>
        <v>2.2045549901984876</v>
      </c>
      <c r="F15" s="70">
        <f>IF(RES_hh_tes_in!F15=0,"",RES_hh_tes_in!F15/RES_hh_fec_in!F15)</f>
        <v>2.2684678914642333</v>
      </c>
      <c r="G15" s="70">
        <f>IF(RES_hh_tes_in!G15=0,"",RES_hh_tes_in!G15/RES_hh_fec_in!G15)</f>
        <v>2.3329881234576186</v>
      </c>
      <c r="H15" s="70">
        <f>IF(RES_hh_tes_in!H15=0,"",RES_hh_tes_in!H15/RES_hh_fec_in!H15)</f>
        <v>2.3980462470555124</v>
      </c>
      <c r="I15" s="70">
        <f>IF(RES_hh_tes_in!I15=0,"",RES_hh_tes_in!I15/RES_hh_fec_in!I15)</f>
        <v>2.4637713743811238</v>
      </c>
      <c r="J15" s="70">
        <f>IF(RES_hh_tes_in!J15=0,"",RES_hh_tes_in!J15/RES_hh_fec_in!J15)</f>
        <v>2.5307005534643192</v>
      </c>
      <c r="K15" s="70">
        <f>IF(RES_hh_tes_in!K15=0,"",RES_hh_tes_in!K15/RES_hh_fec_in!K15)</f>
        <v>2.5992853457573952</v>
      </c>
      <c r="L15" s="70">
        <f>IF(RES_hh_tes_in!L15=0,"",RES_hh_tes_in!L15/RES_hh_fec_in!L15)</f>
        <v>2.6696373971852569</v>
      </c>
      <c r="M15" s="70">
        <f>IF(RES_hh_tes_in!M15=0,"",RES_hh_tes_in!M15/RES_hh_fec_in!M15)</f>
        <v>2.753666293425344</v>
      </c>
      <c r="N15" s="70">
        <f>IF(RES_hh_tes_in!N15=0,"",RES_hh_tes_in!N15/RES_hh_fec_in!N15)</f>
        <v>2.8552695659938188</v>
      </c>
      <c r="O15" s="70">
        <f>IF(RES_hh_tes_in!O15=0,"",RES_hh_tes_in!O15/RES_hh_fec_in!O15)</f>
        <v>2.976601956658516</v>
      </c>
      <c r="P15" s="70">
        <f>IF(RES_hh_tes_in!P15=0,"",RES_hh_tes_in!P15/RES_hh_fec_in!P15)</f>
        <v>3.1081843216729235</v>
      </c>
      <c r="Q15" s="70">
        <f>IF(RES_hh_tes_in!Q15=0,"",RES_hh_tes_in!Q15/RES_hh_fec_in!Q15)</f>
        <v>3.2212640463948721</v>
      </c>
      <c r="R15" s="70">
        <f>IF(RES_hh_tes_in!R15=0,"",RES_hh_tes_in!R15/RES_hh_fec_in!R15)</f>
        <v>3.2922055408162234</v>
      </c>
      <c r="S15" s="70">
        <f>IF(RES_hh_tes_in!S15=0,"",RES_hh_tes_in!S15/RES_hh_fec_in!S15)</f>
        <v>3.3486714871906025</v>
      </c>
      <c r="T15" s="70">
        <f>IF(RES_hh_tes_in!T15=0,"",RES_hh_tes_in!T15/RES_hh_fec_in!T15)</f>
        <v>3.3958509348839976</v>
      </c>
      <c r="U15" s="70">
        <f>IF(RES_hh_tes_in!U15=0,"",RES_hh_tes_in!U15/RES_hh_fec_in!U15)</f>
        <v>3.4388017692956558</v>
      </c>
      <c r="V15" s="70">
        <f>IF(RES_hh_tes_in!V15=0,"",RES_hh_tes_in!V15/RES_hh_fec_in!V15)</f>
        <v>3.4825948434800771</v>
      </c>
      <c r="W15" s="70">
        <f>IF(RES_hh_tes_in!W15=0,"",RES_hh_tes_in!W15/RES_hh_fec_in!W15)</f>
        <v>3.525468874832979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2.0775333865954049</v>
      </c>
      <c r="D16" s="78">
        <f>IF(RES_hh_tes_in!D16=0,"",RES_hh_tes_in!D16/RES_hh_fec_in!D16)</f>
        <v>2.1407106559139732</v>
      </c>
      <c r="E16" s="78">
        <f>IF(RES_hh_tes_in!E16=0,"",RES_hh_tes_in!E16/RES_hh_fec_in!E16)</f>
        <v>2.2045549901984876</v>
      </c>
      <c r="F16" s="78">
        <f>IF(RES_hh_tes_in!F16=0,"",RES_hh_tes_in!F16/RES_hh_fec_in!F16)</f>
        <v>2.2684678914642333</v>
      </c>
      <c r="G16" s="78">
        <f>IF(RES_hh_tes_in!G16=0,"",RES_hh_tes_in!G16/RES_hh_fec_in!G16)</f>
        <v>2.3329881234576186</v>
      </c>
      <c r="H16" s="78">
        <f>IF(RES_hh_tes_in!H16=0,"",RES_hh_tes_in!H16/RES_hh_fec_in!H16)</f>
        <v>2.3980462470555124</v>
      </c>
      <c r="I16" s="78">
        <f>IF(RES_hh_tes_in!I16=0,"",RES_hh_tes_in!I16/RES_hh_fec_in!I16)</f>
        <v>2.4637713743811238</v>
      </c>
      <c r="J16" s="78">
        <f>IF(RES_hh_tes_in!J16=0,"",RES_hh_tes_in!J16/RES_hh_fec_in!J16)</f>
        <v>2.5307005534643192</v>
      </c>
      <c r="K16" s="78">
        <f>IF(RES_hh_tes_in!K16=0,"",RES_hh_tes_in!K16/RES_hh_fec_in!K16)</f>
        <v>2.5992853457573952</v>
      </c>
      <c r="L16" s="78">
        <f>IF(RES_hh_tes_in!L16=0,"",RES_hh_tes_in!L16/RES_hh_fec_in!L16)</f>
        <v>2.6696373971852569</v>
      </c>
      <c r="M16" s="78">
        <f>IF(RES_hh_tes_in!M16=0,"",RES_hh_tes_in!M16/RES_hh_fec_in!M16)</f>
        <v>2.753666293425344</v>
      </c>
      <c r="N16" s="78">
        <f>IF(RES_hh_tes_in!N16=0,"",RES_hh_tes_in!N16/RES_hh_fec_in!N16)</f>
        <v>2.8552695659938188</v>
      </c>
      <c r="O16" s="78">
        <f>IF(RES_hh_tes_in!O16=0,"",RES_hh_tes_in!O16/RES_hh_fec_in!O16)</f>
        <v>2.976601956658516</v>
      </c>
      <c r="P16" s="78">
        <f>IF(RES_hh_tes_in!P16=0,"",RES_hh_tes_in!P16/RES_hh_fec_in!P16)</f>
        <v>3.1081843216729235</v>
      </c>
      <c r="Q16" s="78">
        <f>IF(RES_hh_tes_in!Q16=0,"",RES_hh_tes_in!Q16/RES_hh_fec_in!Q16)</f>
        <v>3.2212640463948721</v>
      </c>
      <c r="R16" s="78">
        <f>IF(RES_hh_tes_in!R16=0,"",RES_hh_tes_in!R16/RES_hh_fec_in!R16)</f>
        <v>3.2922055408162234</v>
      </c>
      <c r="S16" s="78">
        <f>IF(RES_hh_tes_in!S16=0,"",RES_hh_tes_in!S16/RES_hh_fec_in!S16)</f>
        <v>3.3486714871906025</v>
      </c>
      <c r="T16" s="78">
        <f>IF(RES_hh_tes_in!T16=0,"",RES_hh_tes_in!T16/RES_hh_fec_in!T16)</f>
        <v>3.3958509348839976</v>
      </c>
      <c r="U16" s="78">
        <f>IF(RES_hh_tes_in!U16=0,"",RES_hh_tes_in!U16/RES_hh_fec_in!U16)</f>
        <v>3.4388017692956558</v>
      </c>
      <c r="V16" s="78">
        <f>IF(RES_hh_tes_in!V16=0,"",RES_hh_tes_in!V16/RES_hh_fec_in!V16)</f>
        <v>3.4825948434800771</v>
      </c>
      <c r="W16" s="78">
        <f>IF(RES_hh_tes_in!W16=0,"",RES_hh_tes_in!W16/RES_hh_fec_in!W16)</f>
        <v>3.525468874832979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0.60881108590806621</v>
      </c>
      <c r="D17" s="70">
        <f>IF(RES_hh_tes_in!D17=0,"",RES_hh_tes_in!D17/RES_hh_fec_in!D17)</f>
        <v>0.52528184207180972</v>
      </c>
      <c r="E17" s="70">
        <f>IF(RES_hh_tes_in!E17=0,"",RES_hh_tes_in!E17/RES_hh_fec_in!E17)</f>
        <v>0.5369039350091861</v>
      </c>
      <c r="F17" s="70">
        <f>IF(RES_hh_tes_in!F17=0,"",RES_hh_tes_in!F17/RES_hh_fec_in!F17)</f>
        <v>0.55379545548354692</v>
      </c>
      <c r="G17" s="70">
        <f>IF(RES_hh_tes_in!G17=0,"",RES_hh_tes_in!G17/RES_hh_fec_in!G17)</f>
        <v>0.54787789987127544</v>
      </c>
      <c r="H17" s="70">
        <f>IF(RES_hh_tes_in!H17=0,"",RES_hh_tes_in!H17/RES_hh_fec_in!H17)</f>
        <v>0.57143900895524469</v>
      </c>
      <c r="I17" s="70">
        <f>IF(RES_hh_tes_in!I17=0,"",RES_hh_tes_in!I17/RES_hh_fec_in!I17)</f>
        <v>0.6185631532057031</v>
      </c>
      <c r="J17" s="70">
        <f>IF(RES_hh_tes_in!J17=0,"",RES_hh_tes_in!J17/RES_hh_fec_in!J17)</f>
        <v>0.62543463199001614</v>
      </c>
      <c r="K17" s="70">
        <f>IF(RES_hh_tes_in!K17=0,"",RES_hh_tes_in!K17/RES_hh_fec_in!K17)</f>
        <v>0.64470418672955476</v>
      </c>
      <c r="L17" s="70">
        <f>IF(RES_hh_tes_in!L17=0,"",RES_hh_tes_in!L17/RES_hh_fec_in!L17)</f>
        <v>0.64930089060322815</v>
      </c>
      <c r="M17" s="70">
        <f>IF(RES_hh_tes_in!M17=0,"",RES_hh_tes_in!M17/RES_hh_fec_in!M17)</f>
        <v>0.6561701948721721</v>
      </c>
      <c r="N17" s="70">
        <f>IF(RES_hh_tes_in!N17=0,"",RES_hh_tes_in!N17/RES_hh_fec_in!N17)</f>
        <v>0.6627678225371042</v>
      </c>
      <c r="O17" s="70">
        <f>IF(RES_hh_tes_in!O17=0,"",RES_hh_tes_in!O17/RES_hh_fec_in!O17)</f>
        <v>0.69408855009965953</v>
      </c>
      <c r="P17" s="70">
        <f>IF(RES_hh_tes_in!P17=0,"",RES_hh_tes_in!P17/RES_hh_fec_in!P17)</f>
        <v>0.6843167860761038</v>
      </c>
      <c r="Q17" s="70">
        <f>IF(RES_hh_tes_in!Q17=0,"",RES_hh_tes_in!Q17/RES_hh_fec_in!Q17)</f>
        <v>0.71896637837212729</v>
      </c>
      <c r="R17" s="70">
        <f>IF(RES_hh_tes_in!R17=0,"",RES_hh_tes_in!R17/RES_hh_fec_in!R17)</f>
        <v>0.74253563521294308</v>
      </c>
      <c r="S17" s="70">
        <f>IF(RES_hh_tes_in!S17=0,"",RES_hh_tes_in!S17/RES_hh_fec_in!S17)</f>
        <v>0.7568950739502478</v>
      </c>
      <c r="T17" s="70">
        <f>IF(RES_hh_tes_in!T17=0,"",RES_hh_tes_in!T17/RES_hh_fec_in!T17)</f>
        <v>0.77275241178098564</v>
      </c>
      <c r="U17" s="70">
        <f>IF(RES_hh_tes_in!U17=0,"",RES_hh_tes_in!U17/RES_hh_fec_in!U17)</f>
        <v>0.78892897348865332</v>
      </c>
      <c r="V17" s="70">
        <f>IF(RES_hh_tes_in!V17=0,"",RES_hh_tes_in!V17/RES_hh_fec_in!V17)</f>
        <v>0.79412487461571857</v>
      </c>
      <c r="W17" s="70">
        <f>IF(RES_hh_tes_in!W17=0,"",RES_hh_tes_in!W17/RES_hh_fec_in!W17)</f>
        <v>0.80488988113326498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>
        <f>IF(RES_hh_tes_in!D18=0,"",RES_hh_tes_in!D18/RES_hh_fec_in!D18)</f>
        <v>0.6238150417231576</v>
      </c>
      <c r="E18" s="78" t="str">
        <f>IF(RES_hh_tes_in!E18=0,"",RES_hh_tes_in!E18/RES_hh_fec_in!E18)</f>
        <v/>
      </c>
      <c r="F18" s="78">
        <f>IF(RES_hh_tes_in!F18=0,"",RES_hh_tes_in!F18/RES_hh_fec_in!F18)</f>
        <v>0.63260506237098102</v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>
        <f>IF(RES_hh_tes_in!I18=0,"",RES_hh_tes_in!I18/RES_hh_fec_in!I18)</f>
        <v>0.64702407624438807</v>
      </c>
      <c r="J18" s="78">
        <f>IF(RES_hh_tes_in!J18=0,"",RES_hh_tes_in!J18/RES_hh_fec_in!J18)</f>
        <v>0.6521509438515275</v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>
        <f>IF(RES_hh_tes_in!M18=0,"",RES_hh_tes_in!M18/RES_hh_fec_in!M18)</f>
        <v>0.66835866445762071</v>
      </c>
      <c r="N18" s="78">
        <f>IF(RES_hh_tes_in!N18=0,"",RES_hh_tes_in!N18/RES_hh_fec_in!N18)</f>
        <v>0.67373618206915753</v>
      </c>
      <c r="O18" s="78">
        <f>IF(RES_hh_tes_in!O18=0,"",RES_hh_tes_in!O18/RES_hh_fec_in!O18)</f>
        <v>0.67888232329828224</v>
      </c>
      <c r="P18" s="78">
        <f>IF(RES_hh_tes_in!P18=0,"",RES_hh_tes_in!P18/RES_hh_fec_in!P18)</f>
        <v>0.68426643336485293</v>
      </c>
      <c r="Q18" s="78">
        <f>IF(RES_hh_tes_in!Q18=0,"",RES_hh_tes_in!Q18/RES_hh_fec_in!Q18)</f>
        <v>0.69212300108671987</v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0.75735811296826161</v>
      </c>
      <c r="V18" s="78">
        <f>IF(RES_hh_tes_in!V18=0,"",RES_hh_tes_in!V18/RES_hh_fec_in!V18)</f>
        <v>0.7705249770826843</v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0.51005057142692334</v>
      </c>
      <c r="D19" s="78">
        <f>IF(RES_hh_tes_in!D19=0,"",RES_hh_tes_in!D19/RES_hh_fec_in!D19)</f>
        <v>0.51326457289113692</v>
      </c>
      <c r="E19" s="78">
        <f>IF(RES_hh_tes_in!E19=0,"",RES_hh_tes_in!E19/RES_hh_fec_in!E19)</f>
        <v>0.5170106327878573</v>
      </c>
      <c r="F19" s="78">
        <f>IF(RES_hh_tes_in!F19=0,"",RES_hh_tes_in!F19/RES_hh_fec_in!F19)</f>
        <v>0.52082924610719183</v>
      </c>
      <c r="G19" s="78">
        <f>IF(RES_hh_tes_in!G19=0,"",RES_hh_tes_in!G19/RES_hh_fec_in!G19)</f>
        <v>0.52513785394769674</v>
      </c>
      <c r="H19" s="78">
        <f>IF(RES_hh_tes_in!H19=0,"",RES_hh_tes_in!H19/RES_hh_fec_in!H19)</f>
        <v>0.5298853668332314</v>
      </c>
      <c r="I19" s="78">
        <f>IF(RES_hh_tes_in!I19=0,"",RES_hh_tes_in!I19/RES_hh_fec_in!I19)</f>
        <v>0.53517464226267764</v>
      </c>
      <c r="J19" s="78">
        <f>IF(RES_hh_tes_in!J19=0,"",RES_hh_tes_in!J19/RES_hh_fec_in!J19)</f>
        <v>0.54142705110352363</v>
      </c>
      <c r="K19" s="78">
        <f>IF(RES_hh_tes_in!K19=0,"",RES_hh_tes_in!K19/RES_hh_fec_in!K19)</f>
        <v>0.54900086942685444</v>
      </c>
      <c r="L19" s="78">
        <f>IF(RES_hh_tes_in!L19=0,"",RES_hh_tes_in!L19/RES_hh_fec_in!L19)</f>
        <v>0.55799195077025965</v>
      </c>
      <c r="M19" s="78">
        <f>IF(RES_hh_tes_in!M19=0,"",RES_hh_tes_in!M19/RES_hh_fec_in!M19)</f>
        <v>0.57690230145117138</v>
      </c>
      <c r="N19" s="78">
        <f>IF(RES_hh_tes_in!N19=0,"",RES_hh_tes_in!N19/RES_hh_fec_in!N19)</f>
        <v>0.60843045243070248</v>
      </c>
      <c r="O19" s="78">
        <f>IF(RES_hh_tes_in!O19=0,"",RES_hh_tes_in!O19/RES_hh_fec_in!O19)</f>
        <v>0.65482906543440522</v>
      </c>
      <c r="P19" s="78">
        <f>IF(RES_hh_tes_in!P19=0,"",RES_hh_tes_in!P19/RES_hh_fec_in!P19)</f>
        <v>0.71136367813056478</v>
      </c>
      <c r="Q19" s="78">
        <f>IF(RES_hh_tes_in!Q19=0,"",RES_hh_tes_in!Q19/RES_hh_fec_in!Q19)</f>
        <v>0.76269439045222809</v>
      </c>
      <c r="R19" s="78">
        <f>IF(RES_hh_tes_in!R19=0,"",RES_hh_tes_in!R19/RES_hh_fec_in!R19)</f>
        <v>0.79733634178300727</v>
      </c>
      <c r="S19" s="78">
        <f>IF(RES_hh_tes_in!S19=0,"",RES_hh_tes_in!S19/RES_hh_fec_in!S19)</f>
        <v>0.83071858579270519</v>
      </c>
      <c r="T19" s="78">
        <f>IF(RES_hh_tes_in!T19=0,"",RES_hh_tes_in!T19/RES_hh_fec_in!T19)</f>
        <v>0.86095156149957297</v>
      </c>
      <c r="U19" s="78">
        <f>IF(RES_hh_tes_in!U19=0,"",RES_hh_tes_in!U19/RES_hh_fec_in!U19)</f>
        <v>0.88614570792196923</v>
      </c>
      <c r="V19" s="78">
        <f>IF(RES_hh_tes_in!V19=0,"",RES_hh_tes_in!V19/RES_hh_fec_in!V19)</f>
        <v>0.90441146407820672</v>
      </c>
      <c r="W19" s="78">
        <f>IF(RES_hh_tes_in!W19=0,"",RES_hh_tes_in!W19/RES_hh_fec_in!W19)</f>
        <v>0.91300345885588585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0.50895302667370068</v>
      </c>
      <c r="D21" s="78">
        <f>IF(RES_hh_tes_in!D21=0,"",RES_hh_tes_in!D21/RES_hh_fec_in!D21)</f>
        <v>0.51630063447517394</v>
      </c>
      <c r="E21" s="78">
        <f>IF(RES_hh_tes_in!E21=0,"",RES_hh_tes_in!E21/RES_hh_fec_in!E21)</f>
        <v>0.52396592838346456</v>
      </c>
      <c r="F21" s="78">
        <f>IF(RES_hh_tes_in!F21=0,"",RES_hh_tes_in!F21/RES_hh_fec_in!F21)</f>
        <v>0.53169318045949354</v>
      </c>
      <c r="G21" s="78">
        <f>IF(RES_hh_tes_in!G21=0,"",RES_hh_tes_in!G21/RES_hh_fec_in!G21)</f>
        <v>0.53971040770464662</v>
      </c>
      <c r="H21" s="78">
        <f>IF(RES_hh_tes_in!H21=0,"",RES_hh_tes_in!H21/RES_hh_fec_in!H21)</f>
        <v>0.54798673975931578</v>
      </c>
      <c r="I21" s="78">
        <f>IF(RES_hh_tes_in!I21=0,"",RES_hh_tes_in!I21/RES_hh_fec_in!I21)</f>
        <v>0.55657536847799283</v>
      </c>
      <c r="J21" s="78">
        <f>IF(RES_hh_tes_in!J21=0,"",RES_hh_tes_in!J21/RES_hh_fec_in!J21)</f>
        <v>0.56570106263001907</v>
      </c>
      <c r="K21" s="78">
        <f>IF(RES_hh_tes_in!K21=0,"",RES_hh_tes_in!K21/RES_hh_fec_in!K21)</f>
        <v>0.57555124527515944</v>
      </c>
      <c r="L21" s="78">
        <f>IF(RES_hh_tes_in!L21=0,"",RES_hh_tes_in!L21/RES_hh_fec_in!L21)</f>
        <v>0.58616961689105174</v>
      </c>
      <c r="M21" s="78">
        <f>IF(RES_hh_tes_in!M21=0,"",RES_hh_tes_in!M21/RES_hh_fec_in!M21)</f>
        <v>0.60222732103662446</v>
      </c>
      <c r="N21" s="78">
        <f>IF(RES_hh_tes_in!N21=0,"",RES_hh_tes_in!N21/RES_hh_fec_in!N21)</f>
        <v>0.6251621811953455</v>
      </c>
      <c r="O21" s="78">
        <f>IF(RES_hh_tes_in!O21=0,"",RES_hh_tes_in!O21/RES_hh_fec_in!O21)</f>
        <v>0.6560358548746934</v>
      </c>
      <c r="P21" s="78">
        <f>IF(RES_hh_tes_in!P21=0,"",RES_hh_tes_in!P21/RES_hh_fec_in!P21)</f>
        <v>0.69196230431285743</v>
      </c>
      <c r="Q21" s="78">
        <f>IF(RES_hh_tes_in!Q21=0,"",RES_hh_tes_in!Q21/RES_hh_fec_in!Q21)</f>
        <v>0.72388746257506587</v>
      </c>
      <c r="R21" s="78">
        <f>IF(RES_hh_tes_in!R21=0,"",RES_hh_tes_in!R21/RES_hh_fec_in!R21)</f>
        <v>0.74487906159355377</v>
      </c>
      <c r="S21" s="78">
        <f>IF(RES_hh_tes_in!S21=0,"",RES_hh_tes_in!S21/RES_hh_fec_in!S21)</f>
        <v>0.76403254384186958</v>
      </c>
      <c r="T21" s="78">
        <f>IF(RES_hh_tes_in!T21=0,"",RES_hh_tes_in!T21/RES_hh_fec_in!T21)</f>
        <v>0.78085068697445437</v>
      </c>
      <c r="U21" s="78">
        <f>IF(RES_hh_tes_in!U21=0,"",RES_hh_tes_in!U21/RES_hh_fec_in!U21)</f>
        <v>0.79477949857996599</v>
      </c>
      <c r="V21" s="78">
        <f>IF(RES_hh_tes_in!V21=0,"",RES_hh_tes_in!V21/RES_hh_fec_in!V21)</f>
        <v>0.80521105776802038</v>
      </c>
      <c r="W21" s="78">
        <f>IF(RES_hh_tes_in!W21=0,"",RES_hh_tes_in!W21/RES_hh_fec_in!W21)</f>
        <v>0.81059493988072828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0.52505983703212844</v>
      </c>
      <c r="D22" s="78">
        <f>IF(RES_hh_tes_in!D22=0,"",RES_hh_tes_in!D22/RES_hh_fec_in!D22)</f>
        <v>0.53886901761968486</v>
      </c>
      <c r="E22" s="78">
        <f>IF(RES_hh_tes_in!E22=0,"",RES_hh_tes_in!E22/RES_hh_fec_in!E22)</f>
        <v>0.55280947485438436</v>
      </c>
      <c r="F22" s="78">
        <f>IF(RES_hh_tes_in!F22=0,"",RES_hh_tes_in!F22/RES_hh_fec_in!F22)</f>
        <v>0.56686780778935875</v>
      </c>
      <c r="G22" s="78">
        <f>IF(RES_hh_tes_in!G22=0,"",RES_hh_tes_in!G22/RES_hh_fec_in!G22)</f>
        <v>0.58103069510853522</v>
      </c>
      <c r="H22" s="78">
        <f>IF(RES_hh_tes_in!H22=0,"",RES_hh_tes_in!H22/RES_hh_fec_in!H22)</f>
        <v>0.5952822654994786</v>
      </c>
      <c r="I22" s="78">
        <f>IF(RES_hh_tes_in!I22=0,"",RES_hh_tes_in!I22/RES_hh_fec_in!I22)</f>
        <v>0.60960164931208172</v>
      </c>
      <c r="J22" s="78">
        <f>IF(RES_hh_tes_in!J22=0,"",RES_hh_tes_in!J22/RES_hh_fec_in!J22)</f>
        <v>0.62394384837215966</v>
      </c>
      <c r="K22" s="78">
        <f>IF(RES_hh_tes_in!K22=0,"",RES_hh_tes_in!K22/RES_hh_fec_in!K22)</f>
        <v>0.63824933770903391</v>
      </c>
      <c r="L22" s="78">
        <f>IF(RES_hh_tes_in!L22=0,"",RES_hh_tes_in!L22/RES_hh_fec_in!L22)</f>
        <v>0.6524652853960673</v>
      </c>
      <c r="M22" s="78">
        <f>IF(RES_hh_tes_in!M22=0,"",RES_hh_tes_in!M22/RES_hh_fec_in!M22)</f>
        <v>0.66555760992130653</v>
      </c>
      <c r="N22" s="78">
        <f>IF(RES_hh_tes_in!N22=0,"",RES_hh_tes_in!N22/RES_hh_fec_in!N22)</f>
        <v>0.6769711926015396</v>
      </c>
      <c r="O22" s="78">
        <f>IF(RES_hh_tes_in!O22=0,"",RES_hh_tes_in!O22/RES_hh_fec_in!O22)</f>
        <v>0.68640572428471669</v>
      </c>
      <c r="P22" s="78">
        <f>IF(RES_hh_tes_in!P22=0,"",RES_hh_tes_in!P22/RES_hh_fec_in!P22)</f>
        <v>0.69466950911774994</v>
      </c>
      <c r="Q22" s="78">
        <f>IF(RES_hh_tes_in!Q22=0,"",RES_hh_tes_in!Q22/RES_hh_fec_in!Q22)</f>
        <v>0.70450772645659798</v>
      </c>
      <c r="R22" s="78">
        <f>IF(RES_hh_tes_in!R22=0,"",RES_hh_tes_in!R22/RES_hh_fec_in!R22)</f>
        <v>0.71901386725801308</v>
      </c>
      <c r="S22" s="78">
        <f>IF(RES_hh_tes_in!S22=0,"",RES_hh_tes_in!S22/RES_hh_fec_in!S22)</f>
        <v>0.73527193178889327</v>
      </c>
      <c r="T22" s="78">
        <f>IF(RES_hh_tes_in!T22=0,"",RES_hh_tes_in!T22/RES_hh_fec_in!T22)</f>
        <v>0.75160885701909053</v>
      </c>
      <c r="U22" s="78">
        <f>IF(RES_hh_tes_in!U22=0,"",RES_hh_tes_in!U22/RES_hh_fec_in!U22)</f>
        <v>0.76665736127597794</v>
      </c>
      <c r="V22" s="78">
        <f>IF(RES_hh_tes_in!V22=0,"",RES_hh_tes_in!V22/RES_hh_fec_in!V22)</f>
        <v>0.7792714173801355</v>
      </c>
      <c r="W22" s="78">
        <f>IF(RES_hh_tes_in!W22=0,"",RES_hh_tes_in!W22/RES_hh_fec_in!W22)</f>
        <v>0.78941767901205129</v>
      </c>
      <c r="DA22" s="89" t="s">
        <v>739</v>
      </c>
    </row>
    <row r="23" spans="1:105" ht="12" customHeight="1" x14ac:dyDescent="0.25">
      <c r="A23" s="28" t="s">
        <v>202</v>
      </c>
      <c r="B23" s="78"/>
      <c r="C23" s="78">
        <f>IF(RES_hh_tes_in!C23=0,"",RES_hh_tes_in!C23/RES_hh_fec_in!C23)</f>
        <v>0.82386838431864273</v>
      </c>
      <c r="D23" s="78">
        <f>IF(RES_hh_tes_in!D23=0,"",RES_hh_tes_in!D23/RES_hh_fec_in!D23)</f>
        <v>0.82871623460161659</v>
      </c>
      <c r="E23" s="78">
        <f>IF(RES_hh_tes_in!E23=0,"",RES_hh_tes_in!E23/RES_hh_fec_in!E23)</f>
        <v>0.83356482297992074</v>
      </c>
      <c r="F23" s="78">
        <f>IF(RES_hh_tes_in!F23=0,"",RES_hh_tes_in!F23/RES_hh_fec_in!F23)</f>
        <v>0.83841351200758818</v>
      </c>
      <c r="G23" s="78">
        <f>IF(RES_hh_tes_in!G23=0,"",RES_hh_tes_in!G23/RES_hh_fec_in!G23)</f>
        <v>0.84326288077764167</v>
      </c>
      <c r="H23" s="78">
        <f>IF(RES_hh_tes_in!H23=0,"",RES_hh_tes_in!H23/RES_hh_fec_in!H23)</f>
        <v>0.84811285841646711</v>
      </c>
      <c r="I23" s="78">
        <f>IF(RES_hh_tes_in!I23=0,"",RES_hh_tes_in!I23/RES_hh_fec_in!I23)</f>
        <v>0.85296358761260305</v>
      </c>
      <c r="J23" s="78">
        <f>IF(RES_hh_tes_in!J23=0,"",RES_hh_tes_in!J23/RES_hh_fec_in!J23)</f>
        <v>0.85781565291062434</v>
      </c>
      <c r="K23" s="78">
        <f>IF(RES_hh_tes_in!K23=0,"",RES_hh_tes_in!K23/RES_hh_fec_in!K23)</f>
        <v>0.86266955132717094</v>
      </c>
      <c r="L23" s="78">
        <f>IF(RES_hh_tes_in!L23=0,"",RES_hh_tes_in!L23/RES_hh_fec_in!L23)</f>
        <v>0.86752541583457132</v>
      </c>
      <c r="M23" s="78">
        <f>IF(RES_hh_tes_in!M23=0,"",RES_hh_tes_in!M23/RES_hh_fec_in!M23)</f>
        <v>0.87243317112247343</v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>
        <f>IF(RES_hh_tes_in!S23=0,"",RES_hh_tes_in!S23/RES_hh_fec_in!S23)</f>
        <v>0.89976806851058277</v>
      </c>
      <c r="T23" s="78">
        <f>IF(RES_hh_tes_in!T23=0,"",RES_hh_tes_in!T23/RES_hh_fec_in!T23)</f>
        <v>0.90322568400562053</v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>
        <f>IF(RES_hh_tes_in!W23=0,"",RES_hh_tes_in!W23/RES_hh_fec_in!W23)</f>
        <v>0.912580603988834</v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0.75167569923855992</v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>
        <f>IF(RES_hh_tes_in!I24=0,"",RES_hh_tes_in!I24/RES_hh_fec_in!I24)</f>
        <v>0.77994745534820564</v>
      </c>
      <c r="J24" s="78">
        <f>IF(RES_hh_tes_in!J24=0,"",RES_hh_tes_in!J24/RES_hh_fec_in!J24)</f>
        <v>0.78512991620933226</v>
      </c>
      <c r="K24" s="78">
        <f>IF(RES_hh_tes_in!K24=0,"",RES_hh_tes_in!K24/RES_hh_fec_in!K24)</f>
        <v>0.79061344534052314</v>
      </c>
      <c r="L24" s="78">
        <f>IF(RES_hh_tes_in!L24=0,"",RES_hh_tes_in!L24/RES_hh_fec_in!L24)</f>
        <v>0.79641988189090207</v>
      </c>
      <c r="M24" s="78">
        <f>IF(RES_hh_tes_in!M24=0,"",RES_hh_tes_in!M24/RES_hh_fec_in!M24)</f>
        <v>0.80445961817616596</v>
      </c>
      <c r="N24" s="78">
        <f>IF(RES_hh_tes_in!N24=0,"",RES_hh_tes_in!N24/RES_hh_fec_in!N24)</f>
        <v>0.81533667232008977</v>
      </c>
      <c r="O24" s="78">
        <f>IF(RES_hh_tes_in!O24=0,"",RES_hh_tes_in!O24/RES_hh_fec_in!O24)</f>
        <v>0.82958053960503442</v>
      </c>
      <c r="P24" s="78">
        <f>IF(RES_hh_tes_in!P24=0,"",RES_hh_tes_in!P24/RES_hh_fec_in!P24)</f>
        <v>0.84618381643521745</v>
      </c>
      <c r="Q24" s="78">
        <f>IF(RES_hh_tes_in!Q24=0,"",RES_hh_tes_in!Q24/RES_hh_fec_in!Q24)</f>
        <v>0.86184862717715083</v>
      </c>
      <c r="R24" s="78">
        <f>IF(RES_hh_tes_in!R24=0,"",RES_hh_tes_in!R24/RES_hh_fec_in!R24)</f>
        <v>0.87385204882204759</v>
      </c>
      <c r="S24" s="78">
        <f>IF(RES_hh_tes_in!S24=0,"",RES_hh_tes_in!S24/RES_hh_fec_in!S24)</f>
        <v>0.88552937149088606</v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>
        <f>IF(RES_hh_tes_in!W24=0,"",RES_hh_tes_in!W24/RES_hh_fec_in!W24)</f>
        <v>0.92724913732984271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0.57082366732626533</v>
      </c>
      <c r="D25" s="79">
        <f>IF(RES_hh_tes_in!D25=0,"",RES_hh_tes_in!D25/RES_hh_fec_in!D25)</f>
        <v>0.5723745306704322</v>
      </c>
      <c r="E25" s="79">
        <f>IF(RES_hh_tes_in!E25=0,"",RES_hh_tes_in!E25/RES_hh_fec_in!E25)</f>
        <v>0.57404467733844355</v>
      </c>
      <c r="F25" s="79">
        <f>IF(RES_hh_tes_in!F25=0,"",RES_hh_tes_in!F25/RES_hh_fec_in!F25)</f>
        <v>0.57573086729075185</v>
      </c>
      <c r="G25" s="79">
        <f>IF(RES_hh_tes_in!G25=0,"",RES_hh_tes_in!G25/RES_hh_fec_in!G25)</f>
        <v>0.57752786630880737</v>
      </c>
      <c r="H25" s="79">
        <f>IF(RES_hh_tes_in!H25=0,"",RES_hh_tes_in!H25/RES_hh_fec_in!H25)</f>
        <v>0.57942505242263365</v>
      </c>
      <c r="I25" s="79">
        <f>IF(RES_hh_tes_in!I25=0,"",RES_hh_tes_in!I25/RES_hh_fec_in!I25)</f>
        <v>0.58144710680716527</v>
      </c>
      <c r="J25" s="79">
        <f>IF(RES_hh_tes_in!J25=0,"",RES_hh_tes_in!J25/RES_hh_fec_in!J25)</f>
        <v>0.58369282426653513</v>
      </c>
      <c r="K25" s="79">
        <f>IF(RES_hh_tes_in!K25=0,"",RES_hh_tes_in!K25/RES_hh_fec_in!K25)</f>
        <v>0.58624975678553903</v>
      </c>
      <c r="L25" s="79">
        <f>IF(RES_hh_tes_in!L25=0,"",RES_hh_tes_in!L25/RES_hh_fec_in!L25)</f>
        <v>0.58914854644274539</v>
      </c>
      <c r="M25" s="79">
        <f>IF(RES_hh_tes_in!M25=0,"",RES_hh_tes_in!M25/RES_hh_fec_in!M25)</f>
        <v>0.59439779878405696</v>
      </c>
      <c r="N25" s="79">
        <f>IF(RES_hh_tes_in!N25=0,"",RES_hh_tes_in!N25/RES_hh_fec_in!N25)</f>
        <v>0.60288006490862489</v>
      </c>
      <c r="O25" s="79">
        <f>IF(RES_hh_tes_in!O25=0,"",RES_hh_tes_in!O25/RES_hh_fec_in!O25)</f>
        <v>0.61572711364350796</v>
      </c>
      <c r="P25" s="79">
        <f>IF(RES_hh_tes_in!P25=0,"",RES_hh_tes_in!P25/RES_hh_fec_in!P25)</f>
        <v>0.63243947486757079</v>
      </c>
      <c r="Q25" s="79">
        <f>IF(RES_hh_tes_in!Q25=0,"",RES_hh_tes_in!Q25/RES_hh_fec_in!Q25)</f>
        <v>0.64883832057988455</v>
      </c>
      <c r="R25" s="79">
        <f>IF(RES_hh_tes_in!R25=0,"",RES_hh_tes_in!R25/RES_hh_fec_in!R25)</f>
        <v>0.66059392621534452</v>
      </c>
      <c r="S25" s="79">
        <f>IF(RES_hh_tes_in!S25=0,"",RES_hh_tes_in!S25/RES_hh_fec_in!S25)</f>
        <v>0.67223363943165193</v>
      </c>
      <c r="T25" s="79">
        <f>IF(RES_hh_tes_in!T25=0,"",RES_hh_tes_in!T25/RES_hh_fec_in!T25)</f>
        <v>0.68351339706425984</v>
      </c>
      <c r="U25" s="79">
        <f>IF(RES_hh_tes_in!U25=0,"",RES_hh_tes_in!U25/RES_hh_fec_in!U25)</f>
        <v>0.69410928203378774</v>
      </c>
      <c r="V25" s="79">
        <f>IF(RES_hh_tes_in!V25=0,"",RES_hh_tes_in!V25/RES_hh_fec_in!V25)</f>
        <v>0.70352434068565428</v>
      </c>
      <c r="W25" s="79">
        <f>IF(RES_hh_tes_in!W25=0,"",RES_hh_tes_in!W25/RES_hh_fec_in!W25)</f>
        <v>0.71093581199553868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0.59446838084782494</v>
      </c>
      <c r="D27" s="70">
        <f>IF(RES_hh_tes_in!D27=0,"",RES_hh_tes_in!D27/RES_hh_fec_in!D27)</f>
        <v>0.58476401973807512</v>
      </c>
      <c r="E27" s="70">
        <f>IF(RES_hh_tes_in!E27=0,"",RES_hh_tes_in!E27/RES_hh_fec_in!E27)</f>
        <v>0.59114713425188314</v>
      </c>
      <c r="F27" s="70">
        <f>IF(RES_hh_tes_in!F27=0,"",RES_hh_tes_in!F27/RES_hh_fec_in!F27)</f>
        <v>0.58386405950909459</v>
      </c>
      <c r="G27" s="70">
        <f>IF(RES_hh_tes_in!G27=0,"",RES_hh_tes_in!G27/RES_hh_fec_in!G27)</f>
        <v>0.58217501594411492</v>
      </c>
      <c r="H27" s="70">
        <f>IF(RES_hh_tes_in!H27=0,"",RES_hh_tes_in!H27/RES_hh_fec_in!H27)</f>
        <v>0.58582069801236791</v>
      </c>
      <c r="I27" s="70">
        <f>IF(RES_hh_tes_in!I27=0,"",RES_hh_tes_in!I27/RES_hh_fec_in!I27)</f>
        <v>0.58024508786858764</v>
      </c>
      <c r="J27" s="70">
        <f>IF(RES_hh_tes_in!J27=0,"",RES_hh_tes_in!J27/RES_hh_fec_in!J27)</f>
        <v>0.5792719093781058</v>
      </c>
      <c r="K27" s="70">
        <f>IF(RES_hh_tes_in!K27=0,"",RES_hh_tes_in!K27/RES_hh_fec_in!K27)</f>
        <v>0.58102429312343773</v>
      </c>
      <c r="L27" s="70">
        <f>IF(RES_hh_tes_in!L27=0,"",RES_hh_tes_in!L27/RES_hh_fec_in!L27)</f>
        <v>0.58602186727133077</v>
      </c>
      <c r="M27" s="70">
        <f>IF(RES_hh_tes_in!M27=0,"",RES_hh_tes_in!M27/RES_hh_fec_in!M27)</f>
        <v>0.58258229729419431</v>
      </c>
      <c r="N27" s="70">
        <f>IF(RES_hh_tes_in!N27=0,"",RES_hh_tes_in!N27/RES_hh_fec_in!N27)</f>
        <v>0.58320493343314173</v>
      </c>
      <c r="O27" s="70">
        <f>IF(RES_hh_tes_in!O27=0,"",RES_hh_tes_in!O27/RES_hh_fec_in!O27)</f>
        <v>0.58099392668069749</v>
      </c>
      <c r="P27" s="70">
        <f>IF(RES_hh_tes_in!P27=0,"",RES_hh_tes_in!P27/RES_hh_fec_in!P27)</f>
        <v>0.58079818259140215</v>
      </c>
      <c r="Q27" s="70">
        <f>IF(RES_hh_tes_in!Q27=0,"",RES_hh_tes_in!Q27/RES_hh_fec_in!Q27)</f>
        <v>0.58299916355176717</v>
      </c>
      <c r="R27" s="70">
        <f>IF(RES_hh_tes_in!R27=0,"",RES_hh_tes_in!R27/RES_hh_fec_in!R27)</f>
        <v>0.58536010347121137</v>
      </c>
      <c r="S27" s="70">
        <f>IF(RES_hh_tes_in!S27=0,"",RES_hh_tes_in!S27/RES_hh_fec_in!S27)</f>
        <v>0.58962416743174639</v>
      </c>
      <c r="T27" s="70">
        <f>IF(RES_hh_tes_in!T27=0,"",RES_hh_tes_in!T27/RES_hh_fec_in!T27)</f>
        <v>0.59188000630937165</v>
      </c>
      <c r="U27" s="70">
        <f>IF(RES_hh_tes_in!U27=0,"",RES_hh_tes_in!U27/RES_hh_fec_in!U27)</f>
        <v>0.59492114266521079</v>
      </c>
      <c r="V27" s="70">
        <f>IF(RES_hh_tes_in!V27=0,"",RES_hh_tes_in!V27/RES_hh_fec_in!V27)</f>
        <v>0.59867457544060987</v>
      </c>
      <c r="W27" s="70">
        <f>IF(RES_hh_tes_in!W27=0,"",RES_hh_tes_in!W27/RES_hh_fec_in!W27)</f>
        <v>0.60339820139067468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>
        <f>IF(RES_hh_tes_in!D28=0,"",RES_hh_tes_in!D28/RES_hh_fec_in!D28)</f>
        <v>0.580791612168017</v>
      </c>
      <c r="E28" s="78" t="str">
        <f>IF(RES_hh_tes_in!E28=0,"",RES_hh_tes_in!E28/RES_hh_fec_in!E28)</f>
        <v/>
      </c>
      <c r="F28" s="78">
        <f>IF(RES_hh_tes_in!F28=0,"",RES_hh_tes_in!F28/RES_hh_fec_in!F28)</f>
        <v>0.58156033351471703</v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>
        <f>IF(RES_hh_tes_in!I28=0,"",RES_hh_tes_in!I28/RES_hh_fec_in!I28)</f>
        <v>0.58268240048832087</v>
      </c>
      <c r="J28" s="78">
        <f>IF(RES_hh_tes_in!J28=0,"",RES_hh_tes_in!J28/RES_hh_fec_in!J28)</f>
        <v>0.58304121095013772</v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>
        <f>IF(RES_hh_tes_in!M28=0,"",RES_hh_tes_in!M28/RES_hh_fec_in!M28)</f>
        <v>0.58389467774252268</v>
      </c>
      <c r="N28" s="78">
        <f>IF(RES_hh_tes_in!N28=0,"",RES_hh_tes_in!N28/RES_hh_fec_in!N28)</f>
        <v>0.58389467774252268</v>
      </c>
      <c r="O28" s="78">
        <f>IF(RES_hh_tes_in!O28=0,"",RES_hh_tes_in!O28/RES_hh_fec_in!O28)</f>
        <v>0.58389467774252268</v>
      </c>
      <c r="P28" s="78">
        <f>IF(RES_hh_tes_in!P28=0,"",RES_hh_tes_in!P28/RES_hh_fec_in!P28)</f>
        <v>0.58389467774252268</v>
      </c>
      <c r="Q28" s="78">
        <f>IF(RES_hh_tes_in!Q28=0,"",RES_hh_tes_in!Q28/RES_hh_fec_in!Q28)</f>
        <v>0.58389467774252268</v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>
        <f>IF(RES_hh_tes_in!U28=0,"",RES_hh_tes_in!U28/RES_hh_fec_in!U28)</f>
        <v>0.59121903143584897</v>
      </c>
      <c r="V28" s="78">
        <f>IF(RES_hh_tes_in!V28=0,"",RES_hh_tes_in!V28/RES_hh_fec_in!V28)</f>
        <v>0.59328596317853544</v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0.57643171550294636</v>
      </c>
      <c r="D29" s="78">
        <f>IF(RES_hh_tes_in!D29=0,"",RES_hh_tes_in!D29/RES_hh_fec_in!D29)</f>
        <v>0.57711198639960715</v>
      </c>
      <c r="E29" s="78">
        <f>IF(RES_hh_tes_in!E29=0,"",RES_hh_tes_in!E29/RES_hh_fec_in!E29)</f>
        <v>0.57778266340346673</v>
      </c>
      <c r="F29" s="78">
        <f>IF(RES_hh_tes_in!F29=0,"",RES_hh_tes_in!F29/RES_hh_fec_in!F29)</f>
        <v>0.57845203214921714</v>
      </c>
      <c r="G29" s="78">
        <f>IF(RES_hh_tes_in!G29=0,"",RES_hh_tes_in!G29/RES_hh_fec_in!G29)</f>
        <v>0.57911256548400181</v>
      </c>
      <c r="H29" s="78">
        <f>IF(RES_hh_tes_in!H29=0,"",RES_hh_tes_in!H29/RES_hh_fec_in!H29)</f>
        <v>0.57976518463550453</v>
      </c>
      <c r="I29" s="78">
        <f>IF(RES_hh_tes_in!I29=0,"",RES_hh_tes_in!I29/RES_hh_fec_in!I29)</f>
        <v>0.58040803491304127</v>
      </c>
      <c r="J29" s="78">
        <f>IF(RES_hh_tes_in!J29=0,"",RES_hh_tes_in!J29/RES_hh_fec_in!J29)</f>
        <v>0.58103351830352779</v>
      </c>
      <c r="K29" s="78">
        <f>IF(RES_hh_tes_in!K29=0,"",RES_hh_tes_in!K29/RES_hh_fec_in!K29)</f>
        <v>0.58163517449732649</v>
      </c>
      <c r="L29" s="78">
        <f>IF(RES_hh_tes_in!L29=0,"",RES_hh_tes_in!L29/RES_hh_fec_in!L29)</f>
        <v>0.58221127509675008</v>
      </c>
      <c r="M29" s="78">
        <f>IF(RES_hh_tes_in!M29=0,"",RES_hh_tes_in!M29/RES_hh_fec_in!M29)</f>
        <v>0.58252129349343063</v>
      </c>
      <c r="N29" s="78">
        <f>IF(RES_hh_tes_in!N29=0,"",RES_hh_tes_in!N29/RES_hh_fec_in!N29)</f>
        <v>0.58252129349343063</v>
      </c>
      <c r="O29" s="78">
        <f>IF(RES_hh_tes_in!O29=0,"",RES_hh_tes_in!O29/RES_hh_fec_in!O29)</f>
        <v>0.58252129349343063</v>
      </c>
      <c r="P29" s="78">
        <f>IF(RES_hh_tes_in!P29=0,"",RES_hh_tes_in!P29/RES_hh_fec_in!P29)</f>
        <v>0.58252129349343051</v>
      </c>
      <c r="Q29" s="78">
        <f>IF(RES_hh_tes_in!Q29=0,"",RES_hh_tes_in!Q29/RES_hh_fec_in!Q29)</f>
        <v>0.58252129349343051</v>
      </c>
      <c r="R29" s="78">
        <f>IF(RES_hh_tes_in!R29=0,"",RES_hh_tes_in!R29/RES_hh_fec_in!R29)</f>
        <v>0.58447989624627716</v>
      </c>
      <c r="S29" s="78">
        <f>IF(RES_hh_tes_in!S29=0,"",RES_hh_tes_in!S29/RES_hh_fec_in!S29)</f>
        <v>0.58768265551620069</v>
      </c>
      <c r="T29" s="78">
        <f>IF(RES_hh_tes_in!T29=0,"",RES_hh_tes_in!T29/RES_hh_fec_in!T29)</f>
        <v>0.59141920799777514</v>
      </c>
      <c r="U29" s="78">
        <f>IF(RES_hh_tes_in!U29=0,"",RES_hh_tes_in!U29/RES_hh_fec_in!U29)</f>
        <v>0.59528920878226377</v>
      </c>
      <c r="V29" s="78">
        <f>IF(RES_hh_tes_in!V29=0,"",RES_hh_tes_in!V29/RES_hh_fec_in!V29)</f>
        <v>0.59889231296092582</v>
      </c>
      <c r="W29" s="78">
        <f>IF(RES_hh_tes_in!W29=0,"",RES_hh_tes_in!W29/RES_hh_fec_in!W29)</f>
        <v>0.60222852053375919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0.57171854324181381</v>
      </c>
      <c r="D30" s="78">
        <f>IF(RES_hh_tes_in!D30=0,"",RES_hh_tes_in!D30/RES_hh_fec_in!D30)</f>
        <v>0.57260931712337559</v>
      </c>
      <c r="E30" s="78">
        <f>IF(RES_hh_tes_in!E30=0,"",RES_hh_tes_in!E30/RES_hh_fec_in!E30)</f>
        <v>0.57348752837853156</v>
      </c>
      <c r="F30" s="78">
        <f>IF(RES_hh_tes_in!F30=0,"",RES_hh_tes_in!F30/RES_hh_fec_in!F30)</f>
        <v>0.57436402654826857</v>
      </c>
      <c r="G30" s="78">
        <f>IF(RES_hh_tes_in!G30=0,"",RES_hh_tes_in!G30/RES_hh_fec_in!G30)</f>
        <v>0.57522895527800766</v>
      </c>
      <c r="H30" s="78">
        <f>IF(RES_hh_tes_in!H30=0,"",RES_hh_tes_in!H30/RES_hh_fec_in!H30)</f>
        <v>0.57608352086007153</v>
      </c>
      <c r="I30" s="78">
        <f>IF(RES_hh_tes_in!I30=0,"",RES_hh_tes_in!I30/RES_hh_fec_in!I30)</f>
        <v>0.57692529468840303</v>
      </c>
      <c r="J30" s="78">
        <f>IF(RES_hh_tes_in!J30=0,"",RES_hh_tes_in!J30/RES_hh_fec_in!J30)</f>
        <v>0.57774432762121164</v>
      </c>
      <c r="K30" s="78">
        <f>IF(RES_hh_tes_in!K30=0,"",RES_hh_tes_in!K30/RES_hh_fec_in!K30)</f>
        <v>0.57853216027103793</v>
      </c>
      <c r="L30" s="78">
        <f>IF(RES_hh_tes_in!L30=0,"",RES_hh_tes_in!L30/RES_hh_fec_in!L30)</f>
        <v>0.57928652940491965</v>
      </c>
      <c r="M30" s="78">
        <f>IF(RES_hh_tes_in!M30=0,"",RES_hh_tes_in!M30/RES_hh_fec_in!M30)</f>
        <v>0.57969247987541939</v>
      </c>
      <c r="N30" s="78">
        <f>IF(RES_hh_tes_in!N30=0,"",RES_hh_tes_in!N30/RES_hh_fec_in!N30)</f>
        <v>0.57969247987541939</v>
      </c>
      <c r="O30" s="78">
        <f>IF(RES_hh_tes_in!O30=0,"",RES_hh_tes_in!O30/RES_hh_fec_in!O30)</f>
        <v>0.57969247987541939</v>
      </c>
      <c r="P30" s="78">
        <f>IF(RES_hh_tes_in!P30=0,"",RES_hh_tes_in!P30/RES_hh_fec_in!P30)</f>
        <v>0.57969247987541939</v>
      </c>
      <c r="Q30" s="78">
        <f>IF(RES_hh_tes_in!Q30=0,"",RES_hh_tes_in!Q30/RES_hh_fec_in!Q30)</f>
        <v>0.57969247987541939</v>
      </c>
      <c r="R30" s="78">
        <f>IF(RES_hh_tes_in!R30=0,"",RES_hh_tes_in!R30/RES_hh_fec_in!R30)</f>
        <v>0.58225715254502142</v>
      </c>
      <c r="S30" s="78">
        <f>IF(RES_hh_tes_in!S30=0,"",RES_hh_tes_in!S30/RES_hh_fec_in!S30)</f>
        <v>0.58645097344869834</v>
      </c>
      <c r="T30" s="78">
        <f>IF(RES_hh_tes_in!T30=0,"",RES_hh_tes_in!T30/RES_hh_fec_in!T30)</f>
        <v>0.59134376450298443</v>
      </c>
      <c r="U30" s="78">
        <f>IF(RES_hh_tes_in!U30=0,"",RES_hh_tes_in!U30/RES_hh_fec_in!U30)</f>
        <v>0.59641129809492466</v>
      </c>
      <c r="V30" s="78">
        <f>IF(RES_hh_tes_in!V30=0,"",RES_hh_tes_in!V30/RES_hh_fec_in!V30)</f>
        <v>0.60112934661155848</v>
      </c>
      <c r="W30" s="78">
        <f>IF(RES_hh_tes_in!W30=0,"",RES_hh_tes_in!W30/RES_hh_fec_in!W30)</f>
        <v>0.60549791005288389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0.56862717987699762</v>
      </c>
      <c r="D31" s="78">
        <f>IF(RES_hh_tes_in!D31=0,"",RES_hh_tes_in!D31/RES_hh_fec_in!D31)</f>
        <v>0.56877471369978549</v>
      </c>
      <c r="E31" s="78">
        <f>IF(RES_hh_tes_in!E31=0,"",RES_hh_tes_in!E31/RES_hh_fec_in!E31)</f>
        <v>0.56892016684605562</v>
      </c>
      <c r="F31" s="78">
        <f>IF(RES_hh_tes_in!F31=0,"",RES_hh_tes_in!F31/RES_hh_fec_in!F31)</f>
        <v>0.5690653362637097</v>
      </c>
      <c r="G31" s="78">
        <f>IF(RES_hh_tes_in!G31=0,"",RES_hh_tes_in!G31/RES_hh_fec_in!G31)</f>
        <v>0.56920858950067454</v>
      </c>
      <c r="H31" s="78">
        <f>IF(RES_hh_tes_in!H31=0,"",RES_hh_tes_in!H31/RES_hh_fec_in!H31)</f>
        <v>0.56935012634830162</v>
      </c>
      <c r="I31" s="78">
        <f>IF(RES_hh_tes_in!I31=0,"",RES_hh_tes_in!I31/RES_hh_fec_in!I31)</f>
        <v>0.56948954457035228</v>
      </c>
      <c r="J31" s="78">
        <f>IF(RES_hh_tes_in!J31=0,"",RES_hh_tes_in!J31/RES_hh_fec_in!J31)</f>
        <v>0.56962519634693387</v>
      </c>
      <c r="K31" s="78">
        <f>IF(RES_hh_tes_in!K31=0,"",RES_hh_tes_in!K31/RES_hh_fec_in!K31)</f>
        <v>0.56975568059770931</v>
      </c>
      <c r="L31" s="78">
        <f>IF(RES_hh_tes_in!L31=0,"",RES_hh_tes_in!L31/RES_hh_fec_in!L31)</f>
        <v>0.56988062247624705</v>
      </c>
      <c r="M31" s="78">
        <f>IF(RES_hh_tes_in!M31=0,"",RES_hh_tes_in!M31/RES_hh_fec_in!M31)</f>
        <v>0.56994785774887358</v>
      </c>
      <c r="N31" s="78">
        <f>IF(RES_hh_tes_in!N31=0,"",RES_hh_tes_in!N31/RES_hh_fec_in!N31)</f>
        <v>0.56994785774887358</v>
      </c>
      <c r="O31" s="78">
        <f>IF(RES_hh_tes_in!O31=0,"",RES_hh_tes_in!O31/RES_hh_fec_in!O31)</f>
        <v>0.56994785774887358</v>
      </c>
      <c r="P31" s="78">
        <f>IF(RES_hh_tes_in!P31=0,"",RES_hh_tes_in!P31/RES_hh_fec_in!P31)</f>
        <v>0.56994785774887358</v>
      </c>
      <c r="Q31" s="78">
        <f>IF(RES_hh_tes_in!Q31=0,"",RES_hh_tes_in!Q31/RES_hh_fec_in!Q31)</f>
        <v>0.56994785774887358</v>
      </c>
      <c r="R31" s="78">
        <f>IF(RES_hh_tes_in!R31=0,"",RES_hh_tes_in!R31/RES_hh_fec_in!R31)</f>
        <v>0.57037262992841076</v>
      </c>
      <c r="S31" s="78">
        <f>IF(RES_hh_tes_in!S31=0,"",RES_hh_tes_in!S31/RES_hh_fec_in!S31)</f>
        <v>0.57106722868440718</v>
      </c>
      <c r="T31" s="78">
        <f>IF(RES_hh_tes_in!T31=0,"",RES_hh_tes_in!T31/RES_hh_fec_in!T31)</f>
        <v>0.5718775938997358</v>
      </c>
      <c r="U31" s="78">
        <f>IF(RES_hh_tes_in!U31=0,"",RES_hh_tes_in!U31/RES_hh_fec_in!U31)</f>
        <v>0.57271690072989767</v>
      </c>
      <c r="V31" s="78">
        <f>IF(RES_hh_tes_in!V31=0,"",RES_hh_tes_in!V31/RES_hh_fec_in!V31)</f>
        <v>0.57349832433039327</v>
      </c>
      <c r="W31" s="78">
        <f>IF(RES_hh_tes_in!W31=0,"",RES_hh_tes_in!W31/RES_hh_fec_in!W31)</f>
        <v>0.57422186470122205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0.74277696348021538</v>
      </c>
      <c r="D32" s="81">
        <f>IF(RES_hh_tes_in!D32=0,"",RES_hh_tes_in!D32/RES_hh_fec_in!D32)</f>
        <v>0.7441348602338933</v>
      </c>
      <c r="E32" s="81">
        <f>IF(RES_hh_tes_in!E32=0,"",RES_hh_tes_in!E32/RES_hh_fec_in!E32)</f>
        <v>0.74554296871822956</v>
      </c>
      <c r="F32" s="81">
        <f>IF(RES_hh_tes_in!F32=0,"",RES_hh_tes_in!F32/RES_hh_fec_in!F32)</f>
        <v>0.74695792425674601</v>
      </c>
      <c r="G32" s="81">
        <f>IF(RES_hh_tes_in!G32=0,"",RES_hh_tes_in!G32/RES_hh_fec_in!G32)</f>
        <v>0.74841912184579296</v>
      </c>
      <c r="H32" s="81">
        <f>IF(RES_hh_tes_in!H32=0,"",RES_hh_tes_in!H32/RES_hh_fec_in!H32)</f>
        <v>0.74992174003934298</v>
      </c>
      <c r="I32" s="81">
        <f>IF(RES_hh_tes_in!I32=0,"",RES_hh_tes_in!I32/RES_hh_fec_in!I32)</f>
        <v>0.75147548576564793</v>
      </c>
      <c r="J32" s="81">
        <f>IF(RES_hh_tes_in!J32=0,"",RES_hh_tes_in!J32/RES_hh_fec_in!J32)</f>
        <v>0.75312012488351765</v>
      </c>
      <c r="K32" s="81">
        <f>IF(RES_hh_tes_in!K32=0,"",RES_hh_tes_in!K32/RES_hh_fec_in!K32)</f>
        <v>0.75488946883260444</v>
      </c>
      <c r="L32" s="81">
        <f>IF(RES_hh_tes_in!L32=0,"",RES_hh_tes_in!L32/RES_hh_fec_in!L32)</f>
        <v>0.75679256355921398</v>
      </c>
      <c r="M32" s="81">
        <f>IF(RES_hh_tes_in!M32=0,"",RES_hh_tes_in!M32/RES_hh_fec_in!M32)</f>
        <v>0.75938178534763667</v>
      </c>
      <c r="N32" s="81">
        <f>IF(RES_hh_tes_in!N32=0,"",RES_hh_tes_in!N32/RES_hh_fec_in!N32)</f>
        <v>0.76281376253446365</v>
      </c>
      <c r="O32" s="81">
        <f>IF(RES_hh_tes_in!O32=0,"",RES_hh_tes_in!O32/RES_hh_fec_in!O32)</f>
        <v>0.76746933365818149</v>
      </c>
      <c r="P32" s="81">
        <f>IF(RES_hh_tes_in!P32=0,"",RES_hh_tes_in!P32/RES_hh_fec_in!P32)</f>
        <v>0.77354851855648388</v>
      </c>
      <c r="Q32" s="81">
        <f>IF(RES_hh_tes_in!Q32=0,"",RES_hh_tes_in!Q32/RES_hh_fec_in!Q32)</f>
        <v>0.78138377794289005</v>
      </c>
      <c r="R32" s="81">
        <f>IF(RES_hh_tes_in!R32=0,"",RES_hh_tes_in!R32/RES_hh_fec_in!R32)</f>
        <v>0.79204244018177594</v>
      </c>
      <c r="S32" s="81">
        <f>IF(RES_hh_tes_in!S32=0,"",RES_hh_tes_in!S32/RES_hh_fec_in!S32)</f>
        <v>0.8053454475784606</v>
      </c>
      <c r="T32" s="81">
        <f>IF(RES_hh_tes_in!T32=0,"",RES_hh_tes_in!T32/RES_hh_fec_in!T32)</f>
        <v>0.8196483380495192</v>
      </c>
      <c r="U32" s="81">
        <f>IF(RES_hh_tes_in!U32=0,"",RES_hh_tes_in!U32/RES_hh_fec_in!U32)</f>
        <v>0.83330664951156741</v>
      </c>
      <c r="V32" s="81">
        <f>IF(RES_hh_tes_in!V32=0,"",RES_hh_tes_in!V32/RES_hh_fec_in!V32)</f>
        <v>0.8446759198812035</v>
      </c>
      <c r="W32" s="81">
        <f>IF(RES_hh_tes_in!W32=0,"",RES_hh_tes_in!W32/RES_hh_fec_in!W32)</f>
        <v>0.8531785026652573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199.9639422606493</v>
      </c>
      <c r="D3" s="65">
        <f t="shared" si="0"/>
        <v>267.17113110565867</v>
      </c>
      <c r="E3" s="65">
        <f t="shared" si="0"/>
        <v>257.54778441425367</v>
      </c>
      <c r="F3" s="65">
        <f t="shared" si="0"/>
        <v>337.86382021465914</v>
      </c>
      <c r="G3" s="65">
        <f t="shared" si="0"/>
        <v>241.33267779111716</v>
      </c>
      <c r="H3" s="65">
        <f t="shared" si="0"/>
        <v>214.61787058051786</v>
      </c>
      <c r="I3" s="65">
        <f t="shared" si="0"/>
        <v>81.711847187318568</v>
      </c>
      <c r="J3" s="65">
        <f t="shared" si="0"/>
        <v>124.55785134561263</v>
      </c>
      <c r="K3" s="65">
        <f t="shared" si="0"/>
        <v>145.69418069863718</v>
      </c>
      <c r="L3" s="65">
        <f t="shared" si="0"/>
        <v>204.43416120598923</v>
      </c>
      <c r="M3" s="65">
        <f t="shared" si="0"/>
        <v>276.63989938910146</v>
      </c>
      <c r="N3" s="65">
        <f t="shared" si="0"/>
        <v>253.65133774777493</v>
      </c>
      <c r="O3" s="65">
        <f t="shared" si="0"/>
        <v>231.78062579171635</v>
      </c>
      <c r="P3" s="65">
        <f t="shared" si="0"/>
        <v>213.72469601899769</v>
      </c>
      <c r="Q3" s="65">
        <f t="shared" si="0"/>
        <v>224.53398441244371</v>
      </c>
      <c r="R3" s="65">
        <f t="shared" ref="R3:V3" si="1">SUM(R4,R15,R17,R27)</f>
        <v>194.08360557520768</v>
      </c>
      <c r="S3" s="65">
        <f t="shared" si="1"/>
        <v>208.32615075103024</v>
      </c>
      <c r="T3" s="65">
        <f t="shared" si="1"/>
        <v>204.01046354905446</v>
      </c>
      <c r="U3" s="65">
        <f t="shared" si="1"/>
        <v>180.36135915680939</v>
      </c>
      <c r="V3" s="65">
        <f t="shared" si="1"/>
        <v>227.67317920795989</v>
      </c>
      <c r="W3" s="65">
        <f t="shared" ref="W3" si="2">SUM(W4,W15,W17,W27)</f>
        <v>258.09286715411514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158.03193625603174</v>
      </c>
      <c r="D4" s="69">
        <f t="shared" si="3"/>
        <v>206.09180578141783</v>
      </c>
      <c r="E4" s="69">
        <f t="shared" si="3"/>
        <v>185.35828607865889</v>
      </c>
      <c r="F4" s="69">
        <f t="shared" si="3"/>
        <v>289.7172431890591</v>
      </c>
      <c r="G4" s="69">
        <f t="shared" si="3"/>
        <v>129.85530473076918</v>
      </c>
      <c r="H4" s="69">
        <f t="shared" si="3"/>
        <v>164.77816465558126</v>
      </c>
      <c r="I4" s="69">
        <f t="shared" si="3"/>
        <v>31.467257976032279</v>
      </c>
      <c r="J4" s="69">
        <f t="shared" si="3"/>
        <v>93.06868248357749</v>
      </c>
      <c r="K4" s="69">
        <f t="shared" si="3"/>
        <v>102.91572107959105</v>
      </c>
      <c r="L4" s="69">
        <f t="shared" si="3"/>
        <v>164.53947570141079</v>
      </c>
      <c r="M4" s="69">
        <f t="shared" si="3"/>
        <v>219.91131627274657</v>
      </c>
      <c r="N4" s="69">
        <f t="shared" si="3"/>
        <v>204.28264901603757</v>
      </c>
      <c r="O4" s="69">
        <f t="shared" si="3"/>
        <v>176.68447873477245</v>
      </c>
      <c r="P4" s="69">
        <f t="shared" si="3"/>
        <v>159.70589070664607</v>
      </c>
      <c r="Q4" s="69">
        <f t="shared" si="3"/>
        <v>167.52608065846417</v>
      </c>
      <c r="R4" s="69">
        <f t="shared" ref="R4:V4" si="4">SUM(R5:R14)</f>
        <v>143.04772993933096</v>
      </c>
      <c r="S4" s="69">
        <f t="shared" si="4"/>
        <v>152.54244870248354</v>
      </c>
      <c r="T4" s="69">
        <f t="shared" si="4"/>
        <v>146.84865905091527</v>
      </c>
      <c r="U4" s="69">
        <f t="shared" si="4"/>
        <v>128.22194035041383</v>
      </c>
      <c r="V4" s="69">
        <f t="shared" si="4"/>
        <v>166.28887516766898</v>
      </c>
      <c r="W4" s="69">
        <f t="shared" ref="W4" si="5">SUM(W5:W14)</f>
        <v>184.46356294686638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2.7629229522431848</v>
      </c>
      <c r="E5" s="72">
        <v>0</v>
      </c>
      <c r="F5" s="72">
        <v>6.9207850022720132</v>
      </c>
      <c r="G5" s="72">
        <v>0</v>
      </c>
      <c r="H5" s="72">
        <v>0</v>
      </c>
      <c r="I5" s="72">
        <v>1.3117590066882781</v>
      </c>
      <c r="J5" s="72">
        <v>18.965535498758591</v>
      </c>
      <c r="K5" s="72">
        <v>0</v>
      </c>
      <c r="L5" s="72">
        <v>0</v>
      </c>
      <c r="M5" s="72">
        <v>3.6765879290874701</v>
      </c>
      <c r="N5" s="72">
        <v>11.856755445354366</v>
      </c>
      <c r="O5" s="72">
        <v>10.764780868146325</v>
      </c>
      <c r="P5" s="72">
        <v>47.555671112384907</v>
      </c>
      <c r="Q5" s="72">
        <v>14.004112190258509</v>
      </c>
      <c r="R5" s="72">
        <v>0</v>
      </c>
      <c r="S5" s="72">
        <v>0</v>
      </c>
      <c r="T5" s="72">
        <v>0</v>
      </c>
      <c r="U5" s="72">
        <v>0.22339339846936812</v>
      </c>
      <c r="V5" s="72">
        <v>3.1677480240007228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3.8002772627939344E-2</v>
      </c>
      <c r="D6" s="72">
        <v>3.7725065504510769E-2</v>
      </c>
      <c r="E6" s="72">
        <v>4.6555282264260693E-2</v>
      </c>
      <c r="F6" s="72">
        <v>4.983697273135515E-2</v>
      </c>
      <c r="G6" s="72">
        <v>5.4956173427569428E-2</v>
      </c>
      <c r="H6" s="72">
        <v>4.7783420649894451E-2</v>
      </c>
      <c r="I6" s="72">
        <v>4.2139341789557368E-2</v>
      </c>
      <c r="J6" s="72">
        <v>4.3673113896522835E-2</v>
      </c>
      <c r="K6" s="72">
        <v>4.2560040318682157E-2</v>
      </c>
      <c r="L6" s="72">
        <v>4.3685286243516863E-2</v>
      </c>
      <c r="M6" s="72">
        <v>4.839075447054364E-2</v>
      </c>
      <c r="N6" s="72">
        <v>4.3729690373546307E-2</v>
      </c>
      <c r="O6" s="72">
        <v>4.5567867119645285E-2</v>
      </c>
      <c r="P6" s="72">
        <v>3.6848620846430195E-2</v>
      </c>
      <c r="Q6" s="72">
        <v>1.6270801793688672E-2</v>
      </c>
      <c r="R6" s="72">
        <v>1.8510967776542973E-3</v>
      </c>
      <c r="S6" s="72">
        <v>0</v>
      </c>
      <c r="T6" s="72">
        <v>0</v>
      </c>
      <c r="U6" s="72">
        <v>6.6782097701235639E-3</v>
      </c>
      <c r="V6" s="72">
        <v>8.9328441000590762E-3</v>
      </c>
      <c r="W6" s="72">
        <v>1.3825153842384466E-2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22.01046568934478</v>
      </c>
      <c r="F7" s="72">
        <v>129.85514583798326</v>
      </c>
      <c r="G7" s="72">
        <v>42.190983492293576</v>
      </c>
      <c r="H7" s="72">
        <v>18.593222698345365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5.5041903328045105</v>
      </c>
      <c r="P7" s="72">
        <v>3.6142378762535712</v>
      </c>
      <c r="Q7" s="72">
        <v>2.5270094451399863</v>
      </c>
      <c r="R7" s="72">
        <v>0</v>
      </c>
      <c r="S7" s="72">
        <v>2.1208931657648202</v>
      </c>
      <c r="T7" s="72">
        <v>3.7977057921141304</v>
      </c>
      <c r="U7" s="72">
        <v>9.9789415233196959</v>
      </c>
      <c r="V7" s="72">
        <v>10.788740748367292</v>
      </c>
      <c r="W7" s="72">
        <v>1.9942774902918701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157.99393348340379</v>
      </c>
      <c r="D8" s="72">
        <v>203.29115776367013</v>
      </c>
      <c r="E8" s="72">
        <v>163.30126510704986</v>
      </c>
      <c r="F8" s="72">
        <v>152.89147537607252</v>
      </c>
      <c r="G8" s="72">
        <v>87.609365065048024</v>
      </c>
      <c r="H8" s="72">
        <v>146.13715853658601</v>
      </c>
      <c r="I8" s="72">
        <v>30.113359627554445</v>
      </c>
      <c r="J8" s="72">
        <v>74.059473870922375</v>
      </c>
      <c r="K8" s="72">
        <v>102.87316103927238</v>
      </c>
      <c r="L8" s="72">
        <v>164.49579041516728</v>
      </c>
      <c r="M8" s="72">
        <v>216.18633758918855</v>
      </c>
      <c r="N8" s="72">
        <v>192.38216388030966</v>
      </c>
      <c r="O8" s="72">
        <v>160.36993966670198</v>
      </c>
      <c r="P8" s="72">
        <v>108.49913309716116</v>
      </c>
      <c r="Q8" s="72">
        <v>150.97868822127199</v>
      </c>
      <c r="R8" s="72">
        <v>143.04587884255332</v>
      </c>
      <c r="S8" s="72">
        <v>150.42155553671873</v>
      </c>
      <c r="T8" s="72">
        <v>143.05095325880114</v>
      </c>
      <c r="U8" s="72">
        <v>118.01292721885464</v>
      </c>
      <c r="V8" s="72">
        <v>152.32345355120091</v>
      </c>
      <c r="W8" s="72">
        <v>182.45546030273212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21.011641141911699</v>
      </c>
      <c r="D17" s="69">
        <f t="shared" si="7"/>
        <v>36.381361980435024</v>
      </c>
      <c r="E17" s="69">
        <f t="shared" si="7"/>
        <v>38.751471599435384</v>
      </c>
      <c r="F17" s="69">
        <f t="shared" si="7"/>
        <v>22.421488472033133</v>
      </c>
      <c r="G17" s="69">
        <f t="shared" si="7"/>
        <v>58.23257404548584</v>
      </c>
      <c r="H17" s="69">
        <f t="shared" si="7"/>
        <v>25.903063796161621</v>
      </c>
      <c r="I17" s="69">
        <f t="shared" si="7"/>
        <v>11.545628664670268</v>
      </c>
      <c r="J17" s="69">
        <f t="shared" si="7"/>
        <v>14.967616391114541</v>
      </c>
      <c r="K17" s="69">
        <f t="shared" si="7"/>
        <v>13.941326966566727</v>
      </c>
      <c r="L17" s="69">
        <f t="shared" si="7"/>
        <v>20.98010821639755</v>
      </c>
      <c r="M17" s="69">
        <f t="shared" si="7"/>
        <v>33.793728858043053</v>
      </c>
      <c r="N17" s="69">
        <f t="shared" si="7"/>
        <v>30.797372748178731</v>
      </c>
      <c r="O17" s="69">
        <f t="shared" si="7"/>
        <v>32.008058836253213</v>
      </c>
      <c r="P17" s="69">
        <f t="shared" si="7"/>
        <v>31.690534745245703</v>
      </c>
      <c r="Q17" s="69">
        <f t="shared" si="7"/>
        <v>34.220400876769091</v>
      </c>
      <c r="R17" s="69">
        <f t="shared" ref="R17:V17" si="8">SUM(R18:R26)</f>
        <v>28.704113251034169</v>
      </c>
      <c r="S17" s="69">
        <f t="shared" si="8"/>
        <v>30.467063662864049</v>
      </c>
      <c r="T17" s="69">
        <f t="shared" si="8"/>
        <v>29.799253029903994</v>
      </c>
      <c r="U17" s="69">
        <f t="shared" si="8"/>
        <v>26.860188681995094</v>
      </c>
      <c r="V17" s="69">
        <f t="shared" si="8"/>
        <v>32.480147730400375</v>
      </c>
      <c r="W17" s="69">
        <f t="shared" ref="W17" si="9">SUM(W18:W26)</f>
        <v>40.708818071611503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0.34918386276553204</v>
      </c>
      <c r="E18" s="72">
        <v>0</v>
      </c>
      <c r="F18" s="72">
        <v>0.59321297351932312</v>
      </c>
      <c r="G18" s="72">
        <v>0</v>
      </c>
      <c r="H18" s="72">
        <v>0</v>
      </c>
      <c r="I18" s="72">
        <v>0.19815697606696311</v>
      </c>
      <c r="J18" s="72">
        <v>2.0671808427310072</v>
      </c>
      <c r="K18" s="72">
        <v>0</v>
      </c>
      <c r="L18" s="72">
        <v>0</v>
      </c>
      <c r="M18" s="72">
        <v>0.44029718157779885</v>
      </c>
      <c r="N18" s="72">
        <v>1.4547186886314472</v>
      </c>
      <c r="O18" s="72">
        <v>1.4511623260212541</v>
      </c>
      <c r="P18" s="72">
        <v>7.2730147672134811</v>
      </c>
      <c r="Q18" s="72">
        <v>2.233133785051423</v>
      </c>
      <c r="R18" s="72">
        <v>0</v>
      </c>
      <c r="S18" s="72">
        <v>0</v>
      </c>
      <c r="T18" s="72">
        <v>0</v>
      </c>
      <c r="U18" s="72">
        <v>3.1660979842685531E-2</v>
      </c>
      <c r="V18" s="72">
        <v>0.59988997040267689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5.4391242812898951E-3</v>
      </c>
      <c r="D19" s="72">
        <v>6.8505215698744246</v>
      </c>
      <c r="E19" s="72">
        <v>13.957634722731084</v>
      </c>
      <c r="F19" s="72">
        <v>6.9092637521225946</v>
      </c>
      <c r="G19" s="72">
        <v>44.465618718505169</v>
      </c>
      <c r="H19" s="72">
        <v>5.5194575008642452</v>
      </c>
      <c r="I19" s="72">
        <v>6.5167366178247894</v>
      </c>
      <c r="J19" s="72">
        <v>3.663161894882069</v>
      </c>
      <c r="K19" s="72">
        <v>0.4063517319756399</v>
      </c>
      <c r="L19" s="72">
        <v>1.1278665430390509</v>
      </c>
      <c r="M19" s="72">
        <v>5.3598570348469501</v>
      </c>
      <c r="N19" s="72">
        <v>4.1228841174244755</v>
      </c>
      <c r="O19" s="72">
        <v>8.0046310489397747</v>
      </c>
      <c r="P19" s="72">
        <v>8.8502668932527495</v>
      </c>
      <c r="Q19" s="72">
        <v>8.6162084116318223</v>
      </c>
      <c r="R19" s="72">
        <v>6.1484342501365026</v>
      </c>
      <c r="S19" s="72">
        <v>5.5111203330478107</v>
      </c>
      <c r="T19" s="72">
        <v>6.2001856553881129</v>
      </c>
      <c r="U19" s="72">
        <v>6.7365013208671822</v>
      </c>
      <c r="V19" s="72">
        <v>5.0797076821034661</v>
      </c>
      <c r="W19" s="72">
        <v>5.2786196535036547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21.006202017630411</v>
      </c>
      <c r="D21" s="72">
        <v>29.181656547795065</v>
      </c>
      <c r="E21" s="72">
        <v>24.793836876704297</v>
      </c>
      <c r="F21" s="72">
        <v>14.919011746391217</v>
      </c>
      <c r="G21" s="72">
        <v>13.766955326980673</v>
      </c>
      <c r="H21" s="72">
        <v>20.383606295297376</v>
      </c>
      <c r="I21" s="72">
        <v>4.8307350707785144</v>
      </c>
      <c r="J21" s="72">
        <v>9.2372736535014646</v>
      </c>
      <c r="K21" s="72">
        <v>13.534975234591087</v>
      </c>
      <c r="L21" s="72">
        <v>19.852241673358499</v>
      </c>
      <c r="M21" s="72">
        <v>27.993574641618306</v>
      </c>
      <c r="N21" s="72">
        <v>25.219769942122806</v>
      </c>
      <c r="O21" s="72">
        <v>22.552265461292187</v>
      </c>
      <c r="P21" s="72">
        <v>15.567253084779473</v>
      </c>
      <c r="Q21" s="72">
        <v>23.371058680085842</v>
      </c>
      <c r="R21" s="72">
        <v>22.555679000897666</v>
      </c>
      <c r="S21" s="72">
        <v>24.95594332981624</v>
      </c>
      <c r="T21" s="72">
        <v>23.599067374515883</v>
      </c>
      <c r="U21" s="72">
        <v>20.092026381285226</v>
      </c>
      <c r="V21" s="72">
        <v>26.800550077894236</v>
      </c>
      <c r="W21" s="72">
        <v>35.43019841810785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20.92036486270586</v>
      </c>
      <c r="D27" s="69">
        <f t="shared" si="10"/>
        <v>24.697963343805803</v>
      </c>
      <c r="E27" s="69">
        <f t="shared" si="10"/>
        <v>33.438026736159394</v>
      </c>
      <c r="F27" s="69">
        <f t="shared" si="10"/>
        <v>25.725088553566852</v>
      </c>
      <c r="G27" s="69">
        <f t="shared" si="10"/>
        <v>53.244799014862139</v>
      </c>
      <c r="H27" s="69">
        <f t="shared" si="10"/>
        <v>23.936642128774963</v>
      </c>
      <c r="I27" s="69">
        <f t="shared" si="10"/>
        <v>38.698960546616028</v>
      </c>
      <c r="J27" s="69">
        <f t="shared" si="10"/>
        <v>16.521552470920597</v>
      </c>
      <c r="K27" s="69">
        <f t="shared" si="10"/>
        <v>28.837132652479383</v>
      </c>
      <c r="L27" s="69">
        <f t="shared" si="10"/>
        <v>18.91457728818088</v>
      </c>
      <c r="M27" s="69">
        <f t="shared" si="10"/>
        <v>22.934854258311809</v>
      </c>
      <c r="N27" s="69">
        <f t="shared" si="10"/>
        <v>18.571315983558627</v>
      </c>
      <c r="O27" s="69">
        <f t="shared" si="10"/>
        <v>23.088088220690668</v>
      </c>
      <c r="P27" s="69">
        <f t="shared" si="10"/>
        <v>22.328270567105903</v>
      </c>
      <c r="Q27" s="69">
        <f t="shared" si="10"/>
        <v>22.787502877210457</v>
      </c>
      <c r="R27" s="69">
        <f t="shared" ref="R27:V27" si="11">SUM(R28:R32)</f>
        <v>22.331762384842548</v>
      </c>
      <c r="S27" s="69">
        <f t="shared" si="11"/>
        <v>25.316638385682666</v>
      </c>
      <c r="T27" s="69">
        <f t="shared" si="11"/>
        <v>27.362551468235225</v>
      </c>
      <c r="U27" s="69">
        <f t="shared" si="11"/>
        <v>25.279230124400481</v>
      </c>
      <c r="V27" s="69">
        <f t="shared" si="11"/>
        <v>28.904156309890539</v>
      </c>
      <c r="W27" s="69">
        <f t="shared" ref="W27" si="12">SUM(W28:W32)</f>
        <v>32.920486135637233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0.11198948823266906</v>
      </c>
      <c r="E28" s="72">
        <v>0</v>
      </c>
      <c r="F28" s="72">
        <v>0.29142583308426762</v>
      </c>
      <c r="G28" s="72">
        <v>0</v>
      </c>
      <c r="H28" s="72">
        <v>0</v>
      </c>
      <c r="I28" s="72">
        <v>2.5458096178700276E-2</v>
      </c>
      <c r="J28" s="72">
        <v>0.86881046360146985</v>
      </c>
      <c r="K28" s="72">
        <v>0</v>
      </c>
      <c r="L28" s="72">
        <v>0</v>
      </c>
      <c r="M28" s="72">
        <v>0.17844813561534606</v>
      </c>
      <c r="N28" s="72">
        <v>0.53424247371209144</v>
      </c>
      <c r="O28" s="72">
        <v>0.48125373061133253</v>
      </c>
      <c r="P28" s="72">
        <v>2.3554221274977309</v>
      </c>
      <c r="Q28" s="72">
        <v>0.52978074229899053</v>
      </c>
      <c r="R28" s="72">
        <v>0</v>
      </c>
      <c r="S28" s="72">
        <v>0</v>
      </c>
      <c r="T28" s="72">
        <v>0</v>
      </c>
      <c r="U28" s="72">
        <v>1.9052527904028473E-2</v>
      </c>
      <c r="V28" s="72">
        <v>0.27037112549855585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13.137632777130465</v>
      </c>
      <c r="D29" s="72">
        <v>11.63661299509778</v>
      </c>
      <c r="E29" s="72">
        <v>21.726460572367216</v>
      </c>
      <c r="F29" s="72">
        <v>19.102870930407814</v>
      </c>
      <c r="G29" s="72">
        <v>45.448405484511589</v>
      </c>
      <c r="H29" s="72">
        <v>13.697516093679795</v>
      </c>
      <c r="I29" s="72">
        <v>35.867773182021573</v>
      </c>
      <c r="J29" s="72">
        <v>12.509591755338567</v>
      </c>
      <c r="K29" s="72">
        <v>22.732694681574557</v>
      </c>
      <c r="L29" s="72">
        <v>11.483864114432125</v>
      </c>
      <c r="M29" s="72">
        <v>11.801310906522074</v>
      </c>
      <c r="N29" s="72">
        <v>8.9705653226163502</v>
      </c>
      <c r="O29" s="72">
        <v>14.440384873246707</v>
      </c>
      <c r="P29" s="72">
        <v>13.536655527783191</v>
      </c>
      <c r="Q29" s="72">
        <v>11.536317197115348</v>
      </c>
      <c r="R29" s="72">
        <v>11.711516135869596</v>
      </c>
      <c r="S29" s="72">
        <v>12.885555217316778</v>
      </c>
      <c r="T29" s="72">
        <v>14.981689275448332</v>
      </c>
      <c r="U29" s="72">
        <v>14.09084198879505</v>
      </c>
      <c r="V29" s="72">
        <v>15.171517779767148</v>
      </c>
      <c r="W29" s="72">
        <v>16.158604442876701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7.7827320855753941</v>
      </c>
      <c r="D30" s="72">
        <v>12.949360860475354</v>
      </c>
      <c r="E30" s="72">
        <v>11.711566163792179</v>
      </c>
      <c r="F30" s="72">
        <v>6.3307917900747697</v>
      </c>
      <c r="G30" s="72">
        <v>7.7963935303505494</v>
      </c>
      <c r="H30" s="72">
        <v>10.239126035095168</v>
      </c>
      <c r="I30" s="72">
        <v>2.8057292684157518</v>
      </c>
      <c r="J30" s="72">
        <v>3.1431502519805607</v>
      </c>
      <c r="K30" s="72">
        <v>6.1044379709048258</v>
      </c>
      <c r="L30" s="72">
        <v>7.4307131737487557</v>
      </c>
      <c r="M30" s="72">
        <v>10.955095216174389</v>
      </c>
      <c r="N30" s="72">
        <v>9.066508187230184</v>
      </c>
      <c r="O30" s="72">
        <v>8.1664496168326295</v>
      </c>
      <c r="P30" s="72">
        <v>6.4361929118249828</v>
      </c>
      <c r="Q30" s="72">
        <v>10.721404937796116</v>
      </c>
      <c r="R30" s="72">
        <v>10.620246248972951</v>
      </c>
      <c r="S30" s="72">
        <v>12.431083168365886</v>
      </c>
      <c r="T30" s="72">
        <v>12.380862192786893</v>
      </c>
      <c r="U30" s="72">
        <v>11.169335607701402</v>
      </c>
      <c r="V30" s="72">
        <v>13.462267404624832</v>
      </c>
      <c r="W30" s="72">
        <v>16.761881692760536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9824.158186631952</v>
      </c>
      <c r="D3" s="65">
        <f>IF(RES_hh_fec_in!D3=0,0,1000*11630*RES_hh_fec_in!D3/RES_hh_num_in!D3)</f>
        <v>11356.654413283952</v>
      </c>
      <c r="E3" s="65">
        <f>IF(RES_hh_fec_in!E3=0,0,1000*11630*RES_hh_fec_in!E3/RES_hh_num_in!E3)</f>
        <v>12074.894862073998</v>
      </c>
      <c r="F3" s="65">
        <f>IF(RES_hh_fec_in!F3=0,0,1000*11630*RES_hh_fec_in!F3/RES_hh_num_in!F3)</f>
        <v>13574.602971978778</v>
      </c>
      <c r="G3" s="65">
        <f>IF(RES_hh_fec_in!G3=0,0,1000*11630*RES_hh_fec_in!G3/RES_hh_num_in!G3)</f>
        <v>12807.817579124687</v>
      </c>
      <c r="H3" s="65">
        <f>IF(RES_hh_fec_in!H3=0,0,1000*11630*RES_hh_fec_in!H3/RES_hh_num_in!H3)</f>
        <v>12066.722411000797</v>
      </c>
      <c r="I3" s="65">
        <f>IF(RES_hh_fec_in!I3=0,0,1000*11630*RES_hh_fec_in!I3/RES_hh_num_in!I3)</f>
        <v>11140.366008748037</v>
      </c>
      <c r="J3" s="65">
        <f>IF(RES_hh_fec_in!J3=0,0,1000*11630*RES_hh_fec_in!J3/RES_hh_num_in!J3)</f>
        <v>12621.729763262165</v>
      </c>
      <c r="K3" s="65">
        <f>IF(RES_hh_fec_in!K3=0,0,1000*11630*RES_hh_fec_in!K3/RES_hh_num_in!K3)</f>
        <v>12044.038118069137</v>
      </c>
      <c r="L3" s="65">
        <f>IF(RES_hh_fec_in!L3=0,0,1000*11630*RES_hh_fec_in!L3/RES_hh_num_in!L3)</f>
        <v>12106.843800244314</v>
      </c>
      <c r="M3" s="65">
        <f>IF(RES_hh_fec_in!M3=0,0,1000*11630*RES_hh_fec_in!M3/RES_hh_num_in!M3)</f>
        <v>11728.199744668678</v>
      </c>
      <c r="N3" s="65">
        <f>IF(RES_hh_fec_in!N3=0,0,1000*11630*RES_hh_fec_in!N3/RES_hh_num_in!N3)</f>
        <v>11890.217711786754</v>
      </c>
      <c r="O3" s="65">
        <f>IF(RES_hh_fec_in!O3=0,0,1000*11630*RES_hh_fec_in!O3/RES_hh_num_in!O3)</f>
        <v>10844.200506234543</v>
      </c>
      <c r="P3" s="65">
        <f>IF(RES_hh_fec_in!P3=0,0,1000*11630*RES_hh_fec_in!P3/RES_hh_num_in!P3)</f>
        <v>10844.422771945616</v>
      </c>
      <c r="Q3" s="65">
        <f>IF(RES_hh_fec_in!Q3=0,0,1000*11630*RES_hh_fec_in!Q3/RES_hh_num_in!Q3)</f>
        <v>10181.564672167597</v>
      </c>
      <c r="R3" s="65">
        <f>IF(RES_hh_fec_in!R3=0,0,1000*11630*RES_hh_fec_in!R3/RES_hh_num_in!R3)</f>
        <v>9727.9370353405466</v>
      </c>
      <c r="S3" s="65">
        <f>IF(RES_hh_fec_in!S3=0,0,1000*11630*RES_hh_fec_in!S3/RES_hh_num_in!S3)</f>
        <v>9898.975751221371</v>
      </c>
      <c r="T3" s="65">
        <f>IF(RES_hh_fec_in!T3=0,0,1000*11630*RES_hh_fec_in!T3/RES_hh_num_in!T3)</f>
        <v>9706.505405909249</v>
      </c>
      <c r="U3" s="65">
        <f>IF(RES_hh_fec_in!U3=0,0,1000*11630*RES_hh_fec_in!U3/RES_hh_num_in!U3)</f>
        <v>9312.0839378857218</v>
      </c>
      <c r="V3" s="65">
        <f>IF(RES_hh_fec_in!V3=0,0,1000*11630*RES_hh_fec_in!V3/RES_hh_num_in!V3)</f>
        <v>9007.341604556781</v>
      </c>
      <c r="W3" s="65">
        <f>IF(RES_hh_fec_in!W3=0,0,1000*11630*RES_hh_fec_in!W3/RES_hh_num_in!W3)</f>
        <v>9271.8542304398306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8140.050842084127</v>
      </c>
      <c r="D4" s="69">
        <f>IF(RES_hh_fec_in!D4=0,0,1000*11630*RES_hh_fec_in!D4/RES_hh_num_in!D4)</f>
        <v>9296.7568908244848</v>
      </c>
      <c r="E4" s="69">
        <f>IF(RES_hh_fec_in!E4=0,0,1000*11630*RES_hh_fec_in!E4/RES_hh_num_in!E4)</f>
        <v>9746.3173072105037</v>
      </c>
      <c r="F4" s="69">
        <f>IF(RES_hh_fec_in!F4=0,0,1000*11630*RES_hh_fec_in!F4/RES_hh_num_in!F4)</f>
        <v>11944.754955990431</v>
      </c>
      <c r="G4" s="69">
        <f>IF(RES_hh_fec_in!G4=0,0,1000*11630*RES_hh_fec_in!G4/RES_hh_num_in!G4)</f>
        <v>10041.620712482747</v>
      </c>
      <c r="H4" s="69">
        <f>IF(RES_hh_fec_in!H4=0,0,1000*11630*RES_hh_fec_in!H4/RES_hh_num_in!H4)</f>
        <v>9890.6149880432095</v>
      </c>
      <c r="I4" s="69">
        <f>IF(RES_hh_fec_in!I4=0,0,1000*11630*RES_hh_fec_in!I4/RES_hh_num_in!I4)</f>
        <v>8668.8204080667419</v>
      </c>
      <c r="J4" s="69">
        <f>IF(RES_hh_fec_in!J4=0,0,1000*11630*RES_hh_fec_in!J4/RES_hh_num_in!J4)</f>
        <v>10863.751917056936</v>
      </c>
      <c r="K4" s="69">
        <f>IF(RES_hh_fec_in!K4=0,0,1000*11630*RES_hh_fec_in!K4/RES_hh_num_in!K4)</f>
        <v>10074.610154691571</v>
      </c>
      <c r="L4" s="69">
        <f>IF(RES_hh_fec_in!L4=0,0,1000*11630*RES_hh_fec_in!L4/RES_hh_num_in!L4)</f>
        <v>10302.23158046348</v>
      </c>
      <c r="M4" s="69">
        <f>IF(RES_hh_fec_in!M4=0,0,1000*11630*RES_hh_fec_in!M4/RES_hh_num_in!M4)</f>
        <v>9905.2741824764016</v>
      </c>
      <c r="N4" s="69">
        <f>IF(RES_hh_fec_in!N4=0,0,1000*11630*RES_hh_fec_in!N4/RES_hh_num_in!N4)</f>
        <v>10021.64414335346</v>
      </c>
      <c r="O4" s="69">
        <f>IF(RES_hh_fec_in!O4=0,0,1000*11630*RES_hh_fec_in!O4/RES_hh_num_in!O4)</f>
        <v>9078.2203366712947</v>
      </c>
      <c r="P4" s="69">
        <f>IF(RES_hh_fec_in!P4=0,0,1000*11630*RES_hh_fec_in!P4/RES_hh_num_in!P4)</f>
        <v>8968.1649800350369</v>
      </c>
      <c r="Q4" s="69">
        <f>IF(RES_hh_fec_in!Q4=0,0,1000*11630*RES_hh_fec_in!Q4/RES_hh_num_in!Q4)</f>
        <v>8215.7995514361683</v>
      </c>
      <c r="R4" s="69">
        <f>IF(RES_hh_fec_in!R4=0,0,1000*11630*RES_hh_fec_in!R4/RES_hh_num_in!R4)</f>
        <v>7861.1938566006211</v>
      </c>
      <c r="S4" s="69">
        <f>IF(RES_hh_fec_in!S4=0,0,1000*11630*RES_hh_fec_in!S4/RES_hh_num_in!S4)</f>
        <v>7843.5599260220133</v>
      </c>
      <c r="T4" s="69">
        <f>IF(RES_hh_fec_in!T4=0,0,1000*11630*RES_hh_fec_in!T4/RES_hh_num_in!T4)</f>
        <v>7699.5166674854099</v>
      </c>
      <c r="U4" s="69">
        <f>IF(RES_hh_fec_in!U4=0,0,1000*11630*RES_hh_fec_in!U4/RES_hh_num_in!U4)</f>
        <v>7328.3388375743252</v>
      </c>
      <c r="V4" s="69">
        <f>IF(RES_hh_fec_in!V4=0,0,1000*11630*RES_hh_fec_in!V4/RES_hh_num_in!V4)</f>
        <v>7093.6975598210684</v>
      </c>
      <c r="W4" s="69">
        <f>IF(RES_hh_fec_in!W4=0,0,1000*11630*RES_hh_fec_in!W4/RES_hh_num_in!W4)</f>
        <v>7204.0124993558493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9842.9097603078153</v>
      </c>
      <c r="E5" s="72">
        <f>IF(RES_hh_fec_in!E5=0,0,1000*11630*RES_hh_fec_in!E5/RES_hh_num_in!E5)</f>
        <v>0</v>
      </c>
      <c r="F5" s="72">
        <f>IF(RES_hh_fec_in!F5=0,0,1000*11630*RES_hh_fec_in!F5/RES_hh_num_in!F5)</f>
        <v>15533.764477208801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5425.3952042338169</v>
      </c>
      <c r="J5" s="72">
        <f>IF(RES_hh_fec_in!J5=0,0,1000*11630*RES_hh_fec_in!J5/RES_hh_num_in!J5)</f>
        <v>19174.700480386364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10291.619408859711</v>
      </c>
      <c r="N5" s="72">
        <f>IF(RES_hh_fec_in!N5=0,0,1000*11630*RES_hh_fec_in!N5/RES_hh_num_in!N5)</f>
        <v>9807.5930577472827</v>
      </c>
      <c r="O5" s="72">
        <f>IF(RES_hh_fec_in!O5=0,0,1000*11630*RES_hh_fec_in!O5/RES_hh_num_in!O5)</f>
        <v>5936.606590826128</v>
      </c>
      <c r="P5" s="72">
        <f>IF(RES_hh_fec_in!P5=0,0,1000*11630*RES_hh_fec_in!P5/RES_hh_num_in!P5)</f>
        <v>10369.683866530801</v>
      </c>
      <c r="Q5" s="72">
        <f>IF(RES_hh_fec_in!Q5=0,0,1000*11630*RES_hh_fec_in!Q5/RES_hh_num_in!Q5)</f>
        <v>10410.697852172985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7042.1218572011894</v>
      </c>
      <c r="V5" s="72">
        <f>IF(RES_hh_fec_in!V5=0,0,1000*11630*RES_hh_fec_in!V5/RES_hh_num_in!V5)</f>
        <v>6820.1622709261992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8805.0093669056223</v>
      </c>
      <c r="D6" s="72">
        <f>IF(RES_hh_fec_in!D6=0,0,1000*11630*RES_hh_fec_in!D6/RES_hh_num_in!D6)</f>
        <v>8740.6663294387363</v>
      </c>
      <c r="E6" s="72">
        <f>IF(RES_hh_fec_in!E6=0,0,1000*11630*RES_hh_fec_in!E6/RES_hh_num_in!E6)</f>
        <v>9315.6770286583505</v>
      </c>
      <c r="F6" s="72">
        <f>IF(RES_hh_fec_in!F6=0,0,1000*11630*RES_hh_fec_in!F6/RES_hh_num_in!F6)</f>
        <v>10447.21420005097</v>
      </c>
      <c r="G6" s="72">
        <f>IF(RES_hh_fec_in!G6=0,0,1000*11630*RES_hh_fec_in!G6/RES_hh_num_in!G6)</f>
        <v>9304.8907289286817</v>
      </c>
      <c r="H6" s="72">
        <f>IF(RES_hh_fec_in!H6=0,0,1000*11630*RES_hh_fec_in!H6/RES_hh_num_in!H6)</f>
        <v>9561.4265975712842</v>
      </c>
      <c r="I6" s="72">
        <f>IF(RES_hh_fec_in!I6=0,0,1000*11630*RES_hh_fec_in!I6/RES_hh_num_in!I6)</f>
        <v>8833.5768767047666</v>
      </c>
      <c r="J6" s="72">
        <f>IF(RES_hh_fec_in!J6=0,0,1000*11630*RES_hh_fec_in!J6/RES_hh_num_in!J6)</f>
        <v>10680.947813710067</v>
      </c>
      <c r="K6" s="72">
        <f>IF(RES_hh_fec_in!K6=0,0,1000*11630*RES_hh_fec_in!K6/RES_hh_num_in!K6)</f>
        <v>10408.728140391049</v>
      </c>
      <c r="L6" s="72">
        <f>IF(RES_hh_fec_in!L6=0,0,1000*11630*RES_hh_fec_in!L6/RES_hh_num_in!L6)</f>
        <v>10683.924752870435</v>
      </c>
      <c r="M6" s="72">
        <f>IF(RES_hh_fec_in!M6=0,0,1000*11630*RES_hh_fec_in!M6/RES_hh_num_in!M6)</f>
        <v>10144.046669547713</v>
      </c>
      <c r="N6" s="72">
        <f>IF(RES_hh_fec_in!N6=0,0,1000*11630*RES_hh_fec_in!N6/RES_hh_num_in!N6)</f>
        <v>10131.901088392669</v>
      </c>
      <c r="O6" s="72">
        <f>IF(RES_hh_fec_in!O6=0,0,1000*11630*RES_hh_fec_in!O6/RES_hh_num_in!O6)</f>
        <v>9118.0959995448302</v>
      </c>
      <c r="P6" s="72">
        <f>IF(RES_hh_fec_in!P6=0,0,1000*11630*RES_hh_fec_in!P6/RES_hh_num_in!P6)</f>
        <v>8110.7195030881749</v>
      </c>
      <c r="Q6" s="72">
        <f>IF(RES_hh_fec_in!Q6=0,0,1000*11630*RES_hh_fec_in!Q6/RES_hh_num_in!Q6)</f>
        <v>7958.5616568295809</v>
      </c>
      <c r="R6" s="72">
        <f>IF(RES_hh_fec_in!R6=0,0,1000*11630*RES_hh_fec_in!R6/RES_hh_num_in!R6)</f>
        <v>8148.867660038286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7349.6761865244353</v>
      </c>
      <c r="V6" s="72">
        <f>IF(RES_hh_fec_in!V6=0,0,1000*11630*RES_hh_fec_in!V6/RES_hh_num_in!V6)</f>
        <v>6554.0031255936156</v>
      </c>
      <c r="W6" s="72">
        <f>IF(RES_hh_fec_in!W6=0,0,1000*11630*RES_hh_fec_in!W6/RES_hh_num_in!W6)</f>
        <v>6762.3182105537289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7345.3107082591505</v>
      </c>
      <c r="F7" s="72">
        <f>IF(RES_hh_fec_in!F7=0,0,1000*11630*RES_hh_fec_in!F7/RES_hh_num_in!F7)</f>
        <v>17640.990659281983</v>
      </c>
      <c r="G7" s="72">
        <f>IF(RES_hh_fec_in!G7=0,0,1000*11630*RES_hh_fec_in!G7/RES_hh_num_in!G7)</f>
        <v>10743.801780175892</v>
      </c>
      <c r="H7" s="72">
        <f>IF(RES_hh_fec_in!H7=0,0,1000*11630*RES_hh_fec_in!H7/RES_hh_num_in!H7)</f>
        <v>10740.392269303118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8207.4351733523781</v>
      </c>
      <c r="P7" s="72">
        <f>IF(RES_hh_fec_in!P7=0,0,1000*11630*RES_hh_fec_in!P7/RES_hh_num_in!P7)</f>
        <v>9969.8237829586833</v>
      </c>
      <c r="Q7" s="72">
        <f>IF(RES_hh_fec_in!Q7=0,0,1000*11630*RES_hh_fec_in!Q7/RES_hh_num_in!Q7)</f>
        <v>10570.011524364265</v>
      </c>
      <c r="R7" s="72">
        <f>IF(RES_hh_fec_in!R7=0,0,1000*11630*RES_hh_fec_in!R7/RES_hh_num_in!R7)</f>
        <v>0</v>
      </c>
      <c r="S7" s="72">
        <f>IF(RES_hh_fec_in!S7=0,0,1000*11630*RES_hh_fec_in!S7/RES_hh_num_in!S7)</f>
        <v>7739.517156754624</v>
      </c>
      <c r="T7" s="72">
        <f>IF(RES_hh_fec_in!T7=0,0,1000*11630*RES_hh_fec_in!T7/RES_hh_num_in!T7)</f>
        <v>8048.0889402103794</v>
      </c>
      <c r="U7" s="72">
        <f>IF(RES_hh_fec_in!U7=0,0,1000*11630*RES_hh_fec_in!U7/RES_hh_num_in!U7)</f>
        <v>9200.9560928438659</v>
      </c>
      <c r="V7" s="72">
        <f>IF(RES_hh_fec_in!V7=0,0,1000*11630*RES_hh_fec_in!V7/RES_hh_num_in!V7)</f>
        <v>7366.4092407787812</v>
      </c>
      <c r="W7" s="72">
        <f>IF(RES_hh_fec_in!W7=0,0,1000*11630*RES_hh_fec_in!W7/RES_hh_num_in!W7)</f>
        <v>7717.3425623738212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8809.3227452116389</v>
      </c>
      <c r="D8" s="72">
        <f>IF(RES_hh_fec_in!D8=0,0,1000*11630*RES_hh_fec_in!D8/RES_hh_num_in!D8)</f>
        <v>9597.8259781106317</v>
      </c>
      <c r="E8" s="72">
        <f>IF(RES_hh_fec_in!E8=0,0,1000*11630*RES_hh_fec_in!E8/RES_hh_num_in!E8)</f>
        <v>9881.606557510253</v>
      </c>
      <c r="F8" s="72">
        <f>IF(RES_hh_fec_in!F8=0,0,1000*11630*RES_hh_fec_in!F8/RES_hh_num_in!F8)</f>
        <v>10814.525307204427</v>
      </c>
      <c r="G8" s="72">
        <f>IF(RES_hh_fec_in!G8=0,0,1000*11630*RES_hh_fec_in!G8/RES_hh_num_in!G8)</f>
        <v>9016.5581295167849</v>
      </c>
      <c r="H8" s="72">
        <f>IF(RES_hh_fec_in!H8=0,0,1000*11630*RES_hh_fec_in!H8/RES_hh_num_in!H8)</f>
        <v>10647.673061843343</v>
      </c>
      <c r="I8" s="72">
        <f>IF(RES_hh_fec_in!I8=0,0,1000*11630*RES_hh_fec_in!I8/RES_hh_num_in!I8)</f>
        <v>8681.546644212609</v>
      </c>
      <c r="J8" s="72">
        <f>IF(RES_hh_fec_in!J8=0,0,1000*11630*RES_hh_fec_in!J8/RES_hh_num_in!J8)</f>
        <v>10665.571326732759</v>
      </c>
      <c r="K8" s="72">
        <f>IF(RES_hh_fec_in!K8=0,0,1000*11630*RES_hh_fec_in!K8/RES_hh_num_in!K8)</f>
        <v>10234.146519703661</v>
      </c>
      <c r="L8" s="72">
        <f>IF(RES_hh_fec_in!L8=0,0,1000*11630*RES_hh_fec_in!L8/RES_hh_num_in!L8)</f>
        <v>10494.606210796157</v>
      </c>
      <c r="M8" s="72">
        <f>IF(RES_hh_fec_in!M8=0,0,1000*11630*RES_hh_fec_in!M8/RES_hh_num_in!M8)</f>
        <v>10346.027242253689</v>
      </c>
      <c r="N8" s="72">
        <f>IF(RES_hh_fec_in!N8=0,0,1000*11630*RES_hh_fec_in!N8/RES_hh_num_in!N8)</f>
        <v>10589.938730308661</v>
      </c>
      <c r="O8" s="72">
        <f>IF(RES_hh_fec_in!O8=0,0,1000*11630*RES_hh_fec_in!O8/RES_hh_num_in!O8)</f>
        <v>9589.3805302036908</v>
      </c>
      <c r="P8" s="72">
        <f>IF(RES_hh_fec_in!P8=0,0,1000*11630*RES_hh_fec_in!P8/RES_hh_num_in!P8)</f>
        <v>8093.6288716034705</v>
      </c>
      <c r="Q8" s="72">
        <f>IF(RES_hh_fec_in!Q8=0,0,1000*11630*RES_hh_fec_in!Q8/RES_hh_num_in!Q8)</f>
        <v>7886.3963387760177</v>
      </c>
      <c r="R8" s="72">
        <f>IF(RES_hh_fec_in!R8=0,0,1000*11630*RES_hh_fec_in!R8/RES_hh_num_in!R8)</f>
        <v>7608.22998168905</v>
      </c>
      <c r="S8" s="72">
        <f>IF(RES_hh_fec_in!S8=0,0,1000*11630*RES_hh_fec_in!S8/RES_hh_num_in!S8)</f>
        <v>7696.2124171831592</v>
      </c>
      <c r="T8" s="72">
        <f>IF(RES_hh_fec_in!T8=0,0,1000*11630*RES_hh_fec_in!T8/RES_hh_num_in!T8)</f>
        <v>7467.4843810240227</v>
      </c>
      <c r="U8" s="72">
        <f>IF(RES_hh_fec_in!U8=0,0,1000*11630*RES_hh_fec_in!U8/RES_hh_num_in!U8)</f>
        <v>6898.7523611465322</v>
      </c>
      <c r="V8" s="72">
        <f>IF(RES_hh_fec_in!V8=0,0,1000*11630*RES_hh_fec_in!V8/RES_hh_num_in!V8)</f>
        <v>6879.9278862237452</v>
      </c>
      <c r="W8" s="72">
        <f>IF(RES_hh_fec_in!W8=0,0,1000*11630*RES_hh_fec_in!W8/RES_hh_num_in!W8)</f>
        <v>7249.9518403323864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9084.365451011703</v>
      </c>
      <c r="D9" s="72">
        <f>IF(RES_hh_fec_in!D9=0,0,1000*11630*RES_hh_fec_in!D9/RES_hh_num_in!D9)</f>
        <v>8881.8418852961586</v>
      </c>
      <c r="E9" s="72">
        <f>IF(RES_hh_fec_in!E9=0,0,1000*11630*RES_hh_fec_in!E9/RES_hh_num_in!E9)</f>
        <v>9853.8886503827198</v>
      </c>
      <c r="F9" s="72">
        <f>IF(RES_hh_fec_in!F9=0,0,1000*11630*RES_hh_fec_in!F9/RES_hh_num_in!F9)</f>
        <v>11351.981664017108</v>
      </c>
      <c r="G9" s="72">
        <f>IF(RES_hh_fec_in!G9=0,0,1000*11630*RES_hh_fec_in!G9/RES_hh_num_in!G9)</f>
        <v>10242.773906713435</v>
      </c>
      <c r="H9" s="72">
        <f>IF(RES_hh_fec_in!H9=0,0,1000*11630*RES_hh_fec_in!H9/RES_hh_num_in!H9)</f>
        <v>9436.6721111405514</v>
      </c>
      <c r="I9" s="72">
        <f>IF(RES_hh_fec_in!I9=0,0,1000*11630*RES_hh_fec_in!I9/RES_hh_num_in!I9)</f>
        <v>8953.2813752265483</v>
      </c>
      <c r="J9" s="72">
        <f>IF(RES_hh_fec_in!J9=0,0,1000*11630*RES_hh_fec_in!J9/RES_hh_num_in!J9)</f>
        <v>11422.366589900812</v>
      </c>
      <c r="K9" s="72">
        <f>IF(RES_hh_fec_in!K9=0,0,1000*11630*RES_hh_fec_in!K9/RES_hh_num_in!K9)</f>
        <v>10786.284826061841</v>
      </c>
      <c r="L9" s="72">
        <f>IF(RES_hh_fec_in!L9=0,0,1000*11630*RES_hh_fec_in!L9/RES_hh_num_in!L9)</f>
        <v>11247.57425917193</v>
      </c>
      <c r="M9" s="72">
        <f>IF(RES_hh_fec_in!M9=0,0,1000*11630*RES_hh_fec_in!M9/RES_hh_num_in!M9)</f>
        <v>10156.133564252401</v>
      </c>
      <c r="N9" s="72">
        <f>IF(RES_hh_fec_in!N9=0,0,1000*11630*RES_hh_fec_in!N9/RES_hh_num_in!N9)</f>
        <v>10512.338472393241</v>
      </c>
      <c r="O9" s="72">
        <f>IF(RES_hh_fec_in!O9=0,0,1000*11630*RES_hh_fec_in!O9/RES_hh_num_in!O9)</f>
        <v>9691.8507115965385</v>
      </c>
      <c r="P9" s="72">
        <f>IF(RES_hh_fec_in!P9=0,0,1000*11630*RES_hh_fec_in!P9/RES_hh_num_in!P9)</f>
        <v>9242.9293950012179</v>
      </c>
      <c r="Q9" s="72">
        <f>IF(RES_hh_fec_in!Q9=0,0,1000*11630*RES_hh_fec_in!Q9/RES_hh_num_in!Q9)</f>
        <v>8641.6501561788846</v>
      </c>
      <c r="R9" s="72">
        <f>IF(RES_hh_fec_in!R9=0,0,1000*11630*RES_hh_fec_in!R9/RES_hh_num_in!R9)</f>
        <v>8386.7912353039737</v>
      </c>
      <c r="S9" s="72">
        <f>IF(RES_hh_fec_in!S9=0,0,1000*11630*RES_hh_fec_in!S9/RES_hh_num_in!S9)</f>
        <v>8347.6509479538545</v>
      </c>
      <c r="T9" s="72">
        <f>IF(RES_hh_fec_in!T9=0,0,1000*11630*RES_hh_fec_in!T9/RES_hh_num_in!T9)</f>
        <v>7943.3110868444528</v>
      </c>
      <c r="U9" s="72">
        <f>IF(RES_hh_fec_in!U9=0,0,1000*11630*RES_hh_fec_in!U9/RES_hh_num_in!U9)</f>
        <v>7680.0371714974881</v>
      </c>
      <c r="V9" s="72">
        <f>IF(RES_hh_fec_in!V9=0,0,1000*11630*RES_hh_fec_in!V9/RES_hh_num_in!V9)</f>
        <v>7321.506584345967</v>
      </c>
      <c r="W9" s="72">
        <f>IF(RES_hh_fec_in!W9=0,0,1000*11630*RES_hh_fec_in!W9/RES_hh_num_in!W9)</f>
        <v>7303.8413523039499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4631.4653408648264</v>
      </c>
      <c r="D10" s="72">
        <f>IF(RES_hh_fec_in!D10=0,0,1000*11630*RES_hh_fec_in!D10/RES_hh_num_in!D10)</f>
        <v>9390.0281280766358</v>
      </c>
      <c r="E10" s="72">
        <f>IF(RES_hh_fec_in!E10=0,0,1000*11630*RES_hh_fec_in!E10/RES_hh_num_in!E10)</f>
        <v>8103.1307684626008</v>
      </c>
      <c r="F10" s="72">
        <f>IF(RES_hh_fec_in!F10=0,0,1000*11630*RES_hh_fec_in!F10/RES_hh_num_in!F10)</f>
        <v>7976.6055286024675</v>
      </c>
      <c r="G10" s="72">
        <f>IF(RES_hh_fec_in!G10=0,0,1000*11630*RES_hh_fec_in!G10/RES_hh_num_in!G10)</f>
        <v>7050.8325863655791</v>
      </c>
      <c r="H10" s="72">
        <f>IF(RES_hh_fec_in!H10=0,0,1000*11630*RES_hh_fec_in!H10/RES_hh_num_in!H10)</f>
        <v>7583.0256531085552</v>
      </c>
      <c r="I10" s="72">
        <f>IF(RES_hh_fec_in!I10=0,0,1000*11630*RES_hh_fec_in!I10/RES_hh_num_in!I10)</f>
        <v>7142.9879613082039</v>
      </c>
      <c r="J10" s="72">
        <f>IF(RES_hh_fec_in!J10=0,0,1000*11630*RES_hh_fec_in!J10/RES_hh_num_in!J10)</f>
        <v>7831.7767181083436</v>
      </c>
      <c r="K10" s="72">
        <f>IF(RES_hh_fec_in!K10=0,0,1000*11630*RES_hh_fec_in!K10/RES_hh_num_in!K10)</f>
        <v>8385.8062247431935</v>
      </c>
      <c r="L10" s="72">
        <f>IF(RES_hh_fec_in!L10=0,0,1000*11630*RES_hh_fec_in!L10/RES_hh_num_in!L10)</f>
        <v>10439.964488518874</v>
      </c>
      <c r="M10" s="72">
        <f>IF(RES_hh_fec_in!M10=0,0,1000*11630*RES_hh_fec_in!M10/RES_hh_num_in!M10)</f>
        <v>8476.6638887796435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6940.7244914852463</v>
      </c>
      <c r="T10" s="72">
        <f>IF(RES_hh_fec_in!T10=0,0,1000*11630*RES_hh_fec_in!T10/RES_hh_num_in!T10)</f>
        <v>7727.6484168351226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9889.7286230424324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7426.3947459854517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7545.7174330404032</v>
      </c>
      <c r="J11" s="72">
        <f>IF(RES_hh_fec_in!J11=0,0,1000*11630*RES_hh_fec_in!J11/RES_hh_num_in!J11)</f>
        <v>8528.2861650078503</v>
      </c>
      <c r="K11" s="72">
        <f>IF(RES_hh_fec_in!K11=0,0,1000*11630*RES_hh_fec_in!K11/RES_hh_num_in!K11)</f>
        <v>8623.9218027773913</v>
      </c>
      <c r="L11" s="72">
        <f>IF(RES_hh_fec_in!L11=0,0,1000*11630*RES_hh_fec_in!L11/RES_hh_num_in!L11)</f>
        <v>8878.6763155687622</v>
      </c>
      <c r="M11" s="72">
        <f>IF(RES_hh_fec_in!M11=0,0,1000*11630*RES_hh_fec_in!M11/RES_hh_num_in!M11)</f>
        <v>8971.5115017376156</v>
      </c>
      <c r="N11" s="72">
        <f>IF(RES_hh_fec_in!N11=0,0,1000*11630*RES_hh_fec_in!N11/RES_hh_num_in!N11)</f>
        <v>8099.2297398195387</v>
      </c>
      <c r="O11" s="72">
        <f>IF(RES_hh_fec_in!O11=0,0,1000*11630*RES_hh_fec_in!O11/RES_hh_num_in!O11)</f>
        <v>7733.8536069764141</v>
      </c>
      <c r="P11" s="72">
        <f>IF(RES_hh_fec_in!P11=0,0,1000*11630*RES_hh_fec_in!P11/RES_hh_num_in!P11)</f>
        <v>6847.1692867119464</v>
      </c>
      <c r="Q11" s="72">
        <f>IF(RES_hh_fec_in!Q11=0,0,1000*11630*RES_hh_fec_in!Q11/RES_hh_num_in!Q11)</f>
        <v>6730.7976056710249</v>
      </c>
      <c r="R11" s="72">
        <f>IF(RES_hh_fec_in!R11=0,0,1000*11630*RES_hh_fec_in!R11/RES_hh_num_in!R11)</f>
        <v>6596.2015777584265</v>
      </c>
      <c r="S11" s="72">
        <f>IF(RES_hh_fec_in!S11=0,0,1000*11630*RES_hh_fec_in!S11/RES_hh_num_in!S11)</f>
        <v>6524.8218432004815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5660.8219860014406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0</v>
      </c>
      <c r="V12" s="72">
        <f>IF(RES_hh_fec_in!V12=0,0,1000*11630*RES_hh_fec_in!V12/RES_hh_num_in!V12)</f>
        <v>0</v>
      </c>
      <c r="W12" s="72">
        <f>IF(RES_hh_fec_in!W12=0,0,1000*11630*RES_hh_fec_in!W12/RES_hh_num_in!W12)</f>
        <v>0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8052.8998321979943</v>
      </c>
      <c r="E13" s="74">
        <f>IF(RES_hh_fec_in!E13=0,0,1000*11630*RES_hh_fec_in!E13/RES_hh_num_in!E13)</f>
        <v>8323.5402605516774</v>
      </c>
      <c r="F13" s="74">
        <f>IF(RES_hh_fec_in!F13=0,0,1000*11630*RES_hh_fec_in!F13/RES_hh_num_in!F13)</f>
        <v>7518.046842114155</v>
      </c>
      <c r="G13" s="74">
        <f>IF(RES_hh_fec_in!G13=0,0,1000*11630*RES_hh_fec_in!G13/RES_hh_num_in!G13)</f>
        <v>8779.8373485279699</v>
      </c>
      <c r="H13" s="74">
        <f>IF(RES_hh_fec_in!H13=0,0,1000*11630*RES_hh_fec_in!H13/RES_hh_num_in!H13)</f>
        <v>6455.7327761130346</v>
      </c>
      <c r="I13" s="74">
        <f>IF(RES_hh_fec_in!I13=0,0,1000*11630*RES_hh_fec_in!I13/RES_hh_num_in!I13)</f>
        <v>7384.0332598051245</v>
      </c>
      <c r="J13" s="74">
        <f>IF(RES_hh_fec_in!J13=0,0,1000*11630*RES_hh_fec_in!J13/RES_hh_num_in!J13)</f>
        <v>8118.2487581351943</v>
      </c>
      <c r="K13" s="74">
        <f>IF(RES_hh_fec_in!K13=0,0,1000*11630*RES_hh_fec_in!K13/RES_hh_num_in!K13)</f>
        <v>10068.374538981087</v>
      </c>
      <c r="L13" s="74">
        <f>IF(RES_hh_fec_in!L13=0,0,1000*11630*RES_hh_fec_in!L13/RES_hh_num_in!L13)</f>
        <v>9608.2278580514467</v>
      </c>
      <c r="M13" s="74">
        <f>IF(RES_hh_fec_in!M13=0,0,1000*11630*RES_hh_fec_in!M13/RES_hh_num_in!M13)</f>
        <v>9414.8027601866561</v>
      </c>
      <c r="N13" s="74">
        <f>IF(RES_hh_fec_in!N13=0,0,1000*11630*RES_hh_fec_in!N13/RES_hh_num_in!N13)</f>
        <v>8251.9561865436262</v>
      </c>
      <c r="O13" s="74">
        <f>IF(RES_hh_fec_in!O13=0,0,1000*11630*RES_hh_fec_in!O13/RES_hh_num_in!O13)</f>
        <v>8655.7126823848994</v>
      </c>
      <c r="P13" s="74">
        <f>IF(RES_hh_fec_in!P13=0,0,1000*11630*RES_hh_fec_in!P13/RES_hh_num_in!P13)</f>
        <v>7666.3552546022629</v>
      </c>
      <c r="Q13" s="74">
        <f>IF(RES_hh_fec_in!Q13=0,0,1000*11630*RES_hh_fec_in!Q13/RES_hh_num_in!Q13)</f>
        <v>7440.7613653578073</v>
      </c>
      <c r="R13" s="74">
        <f>IF(RES_hh_fec_in!R13=0,0,1000*11630*RES_hh_fec_in!R13/RES_hh_num_in!R13)</f>
        <v>5516.1035392091617</v>
      </c>
      <c r="S13" s="74">
        <f>IF(RES_hh_fec_in!S13=0,0,1000*11630*RES_hh_fec_in!S13/RES_hh_num_in!S13)</f>
        <v>5343.3872414374391</v>
      </c>
      <c r="T13" s="74">
        <f>IF(RES_hh_fec_in!T13=0,0,1000*11630*RES_hh_fec_in!T13/RES_hh_num_in!T13)</f>
        <v>6800.9263489476098</v>
      </c>
      <c r="U13" s="74">
        <f>IF(RES_hh_fec_in!U13=0,0,1000*11630*RES_hh_fec_in!U13/RES_hh_num_in!U13)</f>
        <v>6584.5392278341897</v>
      </c>
      <c r="V13" s="74">
        <f>IF(RES_hh_fec_in!V13=0,0,1000*11630*RES_hh_fec_in!V13/RES_hh_num_in!V13)</f>
        <v>6233.6644590360784</v>
      </c>
      <c r="W13" s="74">
        <f>IF(RES_hh_fec_in!W13=0,0,1000*11630*RES_hh_fec_in!W13/RES_hh_num_in!W13)</f>
        <v>6378.227494655298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11.946621725961899</v>
      </c>
      <c r="D14" s="76">
        <f>IF(RES_hh_fec_in!D14=0,0,1000*11630*RES_hh_fec_in!D14/RES_hh_num_in!D14)</f>
        <v>15.321022289792213</v>
      </c>
      <c r="E14" s="76">
        <f>IF(RES_hh_fec_in!E14=0,0,1000*11630*RES_hh_fec_in!E14/RES_hh_num_in!E14)</f>
        <v>13.717829686342798</v>
      </c>
      <c r="F14" s="76">
        <f>IF(RES_hh_fec_in!F14=0,0,1000*11630*RES_hh_fec_in!F14/RES_hh_num_in!F14)</f>
        <v>17.874686253509768</v>
      </c>
      <c r="G14" s="76">
        <f>IF(RES_hh_fec_in!G14=0,0,1000*11630*RES_hh_fec_in!G14/RES_hh_num_in!G14)</f>
        <v>12.181014796863456</v>
      </c>
      <c r="H14" s="76">
        <f>IF(RES_hh_fec_in!H14=0,0,1000*11630*RES_hh_fec_in!H14/RES_hh_num_in!H14)</f>
        <v>13.8350304668368</v>
      </c>
      <c r="I14" s="76">
        <f>IF(RES_hh_fec_in!I14=0,0,1000*11630*RES_hh_fec_in!I14/RES_hh_num_in!I14)</f>
        <v>7.3996363540706787</v>
      </c>
      <c r="J14" s="76">
        <f>IF(RES_hh_fec_in!J14=0,0,1000*11630*RES_hh_fec_in!J14/RES_hh_num_in!J14)</f>
        <v>12.380208233837521</v>
      </c>
      <c r="K14" s="76">
        <f>IF(RES_hh_fec_in!K14=0,0,1000*11630*RES_hh_fec_in!K14/RES_hh_num_in!K14)</f>
        <v>12.223530737232135</v>
      </c>
      <c r="L14" s="76">
        <f>IF(RES_hh_fec_in!L14=0,0,1000*11630*RES_hh_fec_in!L14/RES_hh_num_in!L14)</f>
        <v>13.976762215611471</v>
      </c>
      <c r="M14" s="76">
        <f>IF(RES_hh_fec_in!M14=0,0,1000*11630*RES_hh_fec_in!M14/RES_hh_num_in!M14)</f>
        <v>15.757883352474796</v>
      </c>
      <c r="N14" s="76">
        <f>IF(RES_hh_fec_in!N14=0,0,1000*11630*RES_hh_fec_in!N14/RES_hh_num_in!N14)</f>
        <v>13.753396417248197</v>
      </c>
      <c r="O14" s="76">
        <f>IF(RES_hh_fec_in!O14=0,0,1000*11630*RES_hh_fec_in!O14/RES_hh_num_in!O14)</f>
        <v>13.463065569156239</v>
      </c>
      <c r="P14" s="76">
        <f>IF(RES_hh_fec_in!P14=0,0,1000*11630*RES_hh_fec_in!P14/RES_hh_num_in!P14)</f>
        <v>13.04622558566404</v>
      </c>
      <c r="Q14" s="76">
        <f>IF(RES_hh_fec_in!Q14=0,0,1000*11630*RES_hh_fec_in!Q14/RES_hh_num_in!Q14)</f>
        <v>13.00443036994578</v>
      </c>
      <c r="R14" s="76">
        <f>IF(RES_hh_fec_in!R14=0,0,1000*11630*RES_hh_fec_in!R14/RES_hh_num_in!R14)</f>
        <v>12.377173597860951</v>
      </c>
      <c r="S14" s="76">
        <f>IF(RES_hh_fec_in!S14=0,0,1000*11630*RES_hh_fec_in!S14/RES_hh_num_in!S14)</f>
        <v>13.148654073251192</v>
      </c>
      <c r="T14" s="76">
        <f>IF(RES_hh_fec_in!T14=0,0,1000*11630*RES_hh_fec_in!T14/RES_hh_num_in!T14)</f>
        <v>12.327121860785462</v>
      </c>
      <c r="U14" s="76">
        <f>IF(RES_hh_fec_in!U14=0,0,1000*11630*RES_hh_fec_in!U14/RES_hh_num_in!U14)</f>
        <v>11.767633047413961</v>
      </c>
      <c r="V14" s="76">
        <f>IF(RES_hh_fec_in!V14=0,0,1000*11630*RES_hh_fec_in!V14/RES_hh_num_in!V14)</f>
        <v>11.492444823623503</v>
      </c>
      <c r="W14" s="76">
        <f>IF(RES_hh_fec_in!W14=0,0,1000*11630*RES_hh_fec_in!W14/RES_hh_num_in!W14)</f>
        <v>11.969008964697688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38.488525490822575</v>
      </c>
      <c r="D15" s="69">
        <f t="shared" si="0"/>
        <v>50.76032096532942</v>
      </c>
      <c r="E15" s="69">
        <f t="shared" si="0"/>
        <v>65.838292255455826</v>
      </c>
      <c r="F15" s="69">
        <f t="shared" si="0"/>
        <v>19.85619397209059</v>
      </c>
      <c r="G15" s="69">
        <f t="shared" si="0"/>
        <v>30.45735206630096</v>
      </c>
      <c r="H15" s="69">
        <f t="shared" si="0"/>
        <v>39.137073893074799</v>
      </c>
      <c r="I15" s="69">
        <f t="shared" si="0"/>
        <v>89.689146624096139</v>
      </c>
      <c r="J15" s="69">
        <f t="shared" si="0"/>
        <v>27.394306588530867</v>
      </c>
      <c r="K15" s="69">
        <f t="shared" si="0"/>
        <v>25.1195360972328</v>
      </c>
      <c r="L15" s="69">
        <f t="shared" si="0"/>
        <v>69.634908304282234</v>
      </c>
      <c r="M15" s="69">
        <f t="shared" si="0"/>
        <v>22.476861696915758</v>
      </c>
      <c r="N15" s="69">
        <f t="shared" si="0"/>
        <v>77.949301591385279</v>
      </c>
      <c r="O15" s="69">
        <f t="shared" si="0"/>
        <v>9.139254667833228</v>
      </c>
      <c r="P15" s="69">
        <f t="shared" si="0"/>
        <v>38.070414104459879</v>
      </c>
      <c r="Q15" s="69">
        <f t="shared" si="0"/>
        <v>100.56652162636789</v>
      </c>
      <c r="R15" s="69">
        <f t="shared" si="0"/>
        <v>51.944484114123739</v>
      </c>
      <c r="S15" s="69">
        <f t="shared" si="0"/>
        <v>69.498484136178106</v>
      </c>
      <c r="T15" s="69">
        <f t="shared" si="0"/>
        <v>59.695280996718957</v>
      </c>
      <c r="U15" s="69">
        <f t="shared" si="0"/>
        <v>39.60800115952771</v>
      </c>
      <c r="V15" s="69">
        <f t="shared" si="0"/>
        <v>9.6139745773677134</v>
      </c>
      <c r="W15" s="69">
        <f t="shared" si="0"/>
        <v>2.7056769026877272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38.488525490822575</v>
      </c>
      <c r="D16" s="72">
        <f>IF(RES_hh_fec_in!D16=0,0,1000*11630*RES_hh_fec_in!D16/RES_hh_num_in!D$3)</f>
        <v>50.76032096532942</v>
      </c>
      <c r="E16" s="72">
        <f>IF(RES_hh_fec_in!E16=0,0,1000*11630*RES_hh_fec_in!E16/RES_hh_num_in!E$3)</f>
        <v>65.838292255455826</v>
      </c>
      <c r="F16" s="72">
        <f>IF(RES_hh_fec_in!F16=0,0,1000*11630*RES_hh_fec_in!F16/RES_hh_num_in!F$3)</f>
        <v>19.85619397209059</v>
      </c>
      <c r="G16" s="72">
        <f>IF(RES_hh_fec_in!G16=0,0,1000*11630*RES_hh_fec_in!G16/RES_hh_num_in!G$3)</f>
        <v>30.45735206630096</v>
      </c>
      <c r="H16" s="72">
        <f>IF(RES_hh_fec_in!H16=0,0,1000*11630*RES_hh_fec_in!H16/RES_hh_num_in!H$3)</f>
        <v>39.137073893074799</v>
      </c>
      <c r="I16" s="72">
        <f>IF(RES_hh_fec_in!I16=0,0,1000*11630*RES_hh_fec_in!I16/RES_hh_num_in!I$3)</f>
        <v>89.689146624096139</v>
      </c>
      <c r="J16" s="72">
        <f>IF(RES_hh_fec_in!J16=0,0,1000*11630*RES_hh_fec_in!J16/RES_hh_num_in!J$3)</f>
        <v>27.394306588530867</v>
      </c>
      <c r="K16" s="72">
        <f>IF(RES_hh_fec_in!K16=0,0,1000*11630*RES_hh_fec_in!K16/RES_hh_num_in!K$3)</f>
        <v>25.1195360972328</v>
      </c>
      <c r="L16" s="72">
        <f>IF(RES_hh_fec_in!L16=0,0,1000*11630*RES_hh_fec_in!L16/RES_hh_num_in!L$3)</f>
        <v>69.634908304282234</v>
      </c>
      <c r="M16" s="72">
        <f>IF(RES_hh_fec_in!M16=0,0,1000*11630*RES_hh_fec_in!M16/RES_hh_num_in!M$3)</f>
        <v>22.476861696915758</v>
      </c>
      <c r="N16" s="72">
        <f>IF(RES_hh_fec_in!N16=0,0,1000*11630*RES_hh_fec_in!N16/RES_hh_num_in!N$3)</f>
        <v>77.949301591385279</v>
      </c>
      <c r="O16" s="72">
        <f>IF(RES_hh_fec_in!O16=0,0,1000*11630*RES_hh_fec_in!O16/RES_hh_num_in!O$3)</f>
        <v>9.139254667833228</v>
      </c>
      <c r="P16" s="72">
        <f>IF(RES_hh_fec_in!P16=0,0,1000*11630*RES_hh_fec_in!P16/RES_hh_num_in!P$3)</f>
        <v>38.070414104459879</v>
      </c>
      <c r="Q16" s="72">
        <f>IF(RES_hh_fec_in!Q16=0,0,1000*11630*RES_hh_fec_in!Q16/RES_hh_num_in!Q$3)</f>
        <v>100.56652162636789</v>
      </c>
      <c r="R16" s="72">
        <f>IF(RES_hh_fec_in!R16=0,0,1000*11630*RES_hh_fec_in!R16/RES_hh_num_in!R$3)</f>
        <v>51.944484114123739</v>
      </c>
      <c r="S16" s="72">
        <f>IF(RES_hh_fec_in!S16=0,0,1000*11630*RES_hh_fec_in!S16/RES_hh_num_in!S$3)</f>
        <v>69.498484136178106</v>
      </c>
      <c r="T16" s="72">
        <f>IF(RES_hh_fec_in!T16=0,0,1000*11630*RES_hh_fec_in!T16/RES_hh_num_in!T$3)</f>
        <v>59.695280996718957</v>
      </c>
      <c r="U16" s="72">
        <f>IF(RES_hh_fec_in!U16=0,0,1000*11630*RES_hh_fec_in!U16/RES_hh_num_in!U$3)</f>
        <v>39.60800115952771</v>
      </c>
      <c r="V16" s="72">
        <f>IF(RES_hh_fec_in!V16=0,0,1000*11630*RES_hh_fec_in!V16/RES_hh_num_in!V$3)</f>
        <v>9.6139745773677134</v>
      </c>
      <c r="W16" s="72">
        <f>IF(RES_hh_fec_in!W16=0,0,1000*11630*RES_hh_fec_in!W16/RES_hh_num_in!W$3)</f>
        <v>2.7056769026877272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1076.5630778576101</v>
      </c>
      <c r="D17" s="69">
        <f>IF(RES_hh_fec_in!D17=0,0,1000*11630*RES_hh_fec_in!D17/RES_hh_num_in!D17)</f>
        <v>1348.5063444155801</v>
      </c>
      <c r="E17" s="69">
        <f>IF(RES_hh_fec_in!E17=0,0,1000*11630*RES_hh_fec_in!E17/RES_hh_num_in!E17)</f>
        <v>1467.8465430840524</v>
      </c>
      <c r="F17" s="69">
        <f>IF(RES_hh_fec_in!F17=0,0,1000*11630*RES_hh_fec_in!F17/RES_hh_num_in!F17)</f>
        <v>1088.1014354604379</v>
      </c>
      <c r="G17" s="69">
        <f>IF(RES_hh_fec_in!G17=0,0,1000*11630*RES_hh_fec_in!G17/RES_hh_num_in!G17)</f>
        <v>1652.2351592272607</v>
      </c>
      <c r="H17" s="69">
        <f>IF(RES_hh_fec_in!H17=0,0,1000*11630*RES_hh_fec_in!H17/RES_hh_num_in!H17)</f>
        <v>1448.2393513004351</v>
      </c>
      <c r="I17" s="69">
        <f>IF(RES_hh_fec_in!I17=0,0,1000*11630*RES_hh_fec_in!I17/RES_hh_num_in!I17)</f>
        <v>1469.5315776531679</v>
      </c>
      <c r="J17" s="69">
        <f>IF(RES_hh_fec_in!J17=0,0,1000*11630*RES_hh_fec_in!J17/RES_hh_num_in!J17)</f>
        <v>1249.9205228762087</v>
      </c>
      <c r="K17" s="69">
        <f>IF(RES_hh_fec_in!K17=0,0,1000*11630*RES_hh_fec_in!K17/RES_hh_num_in!K17)</f>
        <v>1304.0035649763752</v>
      </c>
      <c r="L17" s="69">
        <f>IF(RES_hh_fec_in!L17=0,0,1000*11630*RES_hh_fec_in!L17/RES_hh_num_in!L17)</f>
        <v>1228.6746771141482</v>
      </c>
      <c r="M17" s="69">
        <f>IF(RES_hh_fec_in!M17=0,0,1000*11630*RES_hh_fec_in!M17/RES_hh_num_in!M17)</f>
        <v>1277.7792960561355</v>
      </c>
      <c r="N17" s="69">
        <f>IF(RES_hh_fec_in!N17=0,0,1000*11630*RES_hh_fec_in!N17/RES_hh_num_in!N17)</f>
        <v>1306.5010883385207</v>
      </c>
      <c r="O17" s="69">
        <f>IF(RES_hh_fec_in!O17=0,0,1000*11630*RES_hh_fec_in!O17/RES_hh_num_in!O17)</f>
        <v>1269.7927374968217</v>
      </c>
      <c r="P17" s="69">
        <f>IF(RES_hh_fec_in!P17=0,0,1000*11630*RES_hh_fec_in!P17/RES_hh_num_in!P17)</f>
        <v>1334.7492101925611</v>
      </c>
      <c r="Q17" s="69">
        <f>IF(RES_hh_fec_in!Q17=0,0,1000*11630*RES_hh_fec_in!Q17/RES_hh_num_in!Q17)</f>
        <v>1297.4072968805644</v>
      </c>
      <c r="R17" s="69">
        <f>IF(RES_hh_fec_in!R17=0,0,1000*11630*RES_hh_fec_in!R17/RES_hh_num_in!R17)</f>
        <v>1241.6447480372201</v>
      </c>
      <c r="S17" s="69">
        <f>IF(RES_hh_fec_in!S17=0,0,1000*11630*RES_hh_fec_in!S17/RES_hh_num_in!S17)</f>
        <v>1341.1203201137816</v>
      </c>
      <c r="T17" s="69">
        <f>IF(RES_hh_fec_in!T17=0,0,1000*11630*RES_hh_fec_in!T17/RES_hh_num_in!T17)</f>
        <v>1289.1874481099146</v>
      </c>
      <c r="U17" s="69">
        <f>IF(RES_hh_fec_in!U17=0,0,1000*11630*RES_hh_fec_in!U17/RES_hh_num_in!U17)</f>
        <v>1268.2843814594751</v>
      </c>
      <c r="V17" s="69">
        <f>IF(RES_hh_fec_in!V17=0,0,1000*11630*RES_hh_fec_in!V17/RES_hh_num_in!V17)</f>
        <v>1281.7473112719522</v>
      </c>
      <c r="W17" s="69">
        <f>IF(RES_hh_fec_in!W17=0,0,1000*11630*RES_hh_fec_in!W17/RES_hh_num_in!W17)</f>
        <v>1398.860938373917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1297.1849432960071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1390.1469116112262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858.96144724988631</v>
      </c>
      <c r="J18" s="72">
        <f>IF(RES_hh_fec_in!J18=0,0,1000*11630*RES_hh_fec_in!J18/RES_hh_num_in!J18)</f>
        <v>2145.779549970699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1249.2134543365423</v>
      </c>
      <c r="N18" s="72">
        <f>IF(RES_hh_fec_in!N18=0,0,1000*11630*RES_hh_fec_in!N18/RES_hh_num_in!N18)</f>
        <v>1228.1187583479518</v>
      </c>
      <c r="O18" s="72">
        <f>IF(RES_hh_fec_in!O18=0,0,1000*11630*RES_hh_fec_in!O18/RES_hh_num_in!O18)</f>
        <v>816.91924294639784</v>
      </c>
      <c r="P18" s="72">
        <f>IF(RES_hh_fec_in!P18=0,0,1000*11630*RES_hh_fec_in!P18/RES_hh_num_in!P18)</f>
        <v>1622.6626022023761</v>
      </c>
      <c r="Q18" s="72">
        <f>IF(RES_hh_fec_in!Q18=0,0,1000*11630*RES_hh_fec_in!Q18/RES_hh_num_in!Q18)</f>
        <v>1717.5006112421788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1355.5768442002861</v>
      </c>
      <c r="V18" s="72">
        <f>IF(RES_hh_fec_in!V18=0,0,1000*11630*RES_hh_fec_in!V18/RES_hh_num_in!V18)</f>
        <v>1368.3201817600254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1260.2117406905156</v>
      </c>
      <c r="D19" s="72">
        <f>IF(RES_hh_fec_in!D19=0,0,1000*11630*RES_hh_fec_in!D19/RES_hh_num_in!D19)</f>
        <v>1399.0189694232831</v>
      </c>
      <c r="E19" s="72">
        <f>IF(RES_hh_fec_in!E19=0,0,1000*11630*RES_hh_fec_in!E19/RES_hh_num_in!E19)</f>
        <v>1673.7236533534835</v>
      </c>
      <c r="F19" s="72">
        <f>IF(RES_hh_fec_in!F19=0,0,1000*11630*RES_hh_fec_in!F19/RES_hh_num_in!F19)</f>
        <v>1151.3304099226666</v>
      </c>
      <c r="G19" s="72">
        <f>IF(RES_hh_fec_in!G19=0,0,1000*11630*RES_hh_fec_in!G19/RES_hh_num_in!G19)</f>
        <v>2127.1169725758036</v>
      </c>
      <c r="H19" s="72">
        <f>IF(RES_hh_fec_in!H19=0,0,1000*11630*RES_hh_fec_in!H19/RES_hh_num_in!H19)</f>
        <v>1242.1483894211353</v>
      </c>
      <c r="I19" s="72">
        <f>IF(RES_hh_fec_in!I19=0,0,1000*11630*RES_hh_fec_in!I19/RES_hh_num_in!I19)</f>
        <v>1953.8153171762519</v>
      </c>
      <c r="J19" s="72">
        <f>IF(RES_hh_fec_in!J19=0,0,1000*11630*RES_hh_fec_in!J19/RES_hh_num_in!J19)</f>
        <v>1138.67467795739</v>
      </c>
      <c r="K19" s="72">
        <f>IF(RES_hh_fec_in!K19=0,0,1000*11630*RES_hh_fec_in!K19/RES_hh_num_in!K19)</f>
        <v>1659.4015610340271</v>
      </c>
      <c r="L19" s="72">
        <f>IF(RES_hh_fec_in!L19=0,0,1000*11630*RES_hh_fec_in!L19/RES_hh_num_in!L19)</f>
        <v>1408.5320473201016</v>
      </c>
      <c r="M19" s="72">
        <f>IF(RES_hh_fec_in!M19=0,0,1000*11630*RES_hh_fec_in!M19/RES_hh_num_in!M19)</f>
        <v>1441.0085568636359</v>
      </c>
      <c r="N19" s="72">
        <f>IF(RES_hh_fec_in!N19=0,0,1000*11630*RES_hh_fec_in!N19/RES_hh_num_in!N19)</f>
        <v>1292.9894111334522</v>
      </c>
      <c r="O19" s="72">
        <f>IF(RES_hh_fec_in!O19=0,0,1000*11630*RES_hh_fec_in!O19/RES_hh_num_in!O19)</f>
        <v>1332.4959195013137</v>
      </c>
      <c r="P19" s="72">
        <f>IF(RES_hh_fec_in!P19=0,0,1000*11630*RES_hh_fec_in!P19/RES_hh_num_in!P19)</f>
        <v>1237.4304823784653</v>
      </c>
      <c r="Q19" s="72">
        <f>IF(RES_hh_fec_in!Q19=0,0,1000*11630*RES_hh_fec_in!Q19/RES_hh_num_in!Q19)</f>
        <v>1254.1788300048443</v>
      </c>
      <c r="R19" s="72">
        <f>IF(RES_hh_fec_in!R19=0,0,1000*11630*RES_hh_fec_in!R19/RES_hh_num_in!R19)</f>
        <v>1172.472848269827</v>
      </c>
      <c r="S19" s="72">
        <f>IF(RES_hh_fec_in!S19=0,0,1000*11630*RES_hh_fec_in!S19/RES_hh_num_in!S19)</f>
        <v>1207.6739958688961</v>
      </c>
      <c r="T19" s="72">
        <f>IF(RES_hh_fec_in!T19=0,0,1000*11630*RES_hh_fec_in!T19/RES_hh_num_in!T19)</f>
        <v>1177.038892739231</v>
      </c>
      <c r="U19" s="72">
        <f>IF(RES_hh_fec_in!U19=0,0,1000*11630*RES_hh_fec_in!U19/RES_hh_num_in!U19)</f>
        <v>1207.6606470101074</v>
      </c>
      <c r="V19" s="72">
        <f>IF(RES_hh_fec_in!V19=0,0,1000*11630*RES_hh_fec_in!V19/RES_hh_num_in!V19)</f>
        <v>1110.3180365770879</v>
      </c>
      <c r="W19" s="72">
        <f>IF(RES_hh_fec_in!W19=0,0,1000*11630*RES_hh_fec_in!W19/RES_hh_num_in!W19)</f>
        <v>1226.4449386041556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1248.2651721874749</v>
      </c>
      <c r="D21" s="72">
        <f>IF(RES_hh_fec_in!D21=0,0,1000*11630*RES_hh_fec_in!D21/RES_hh_num_in!D21)</f>
        <v>1452.4462576611822</v>
      </c>
      <c r="E21" s="72">
        <f>IF(RES_hh_fec_in!E21=0,0,1000*11630*RES_hh_fec_in!E21/RES_hh_num_in!E21)</f>
        <v>1564.4172188314826</v>
      </c>
      <c r="F21" s="72">
        <f>IF(RES_hh_fec_in!F21=0,0,1000*11630*RES_hh_fec_in!F21/RES_hh_num_in!F21)</f>
        <v>1110.3764090144707</v>
      </c>
      <c r="G21" s="72">
        <f>IF(RES_hh_fec_in!G21=0,0,1000*11630*RES_hh_fec_in!G21/RES_hh_num_in!G21)</f>
        <v>1416.8639720196329</v>
      </c>
      <c r="H21" s="72">
        <f>IF(RES_hh_fec_in!H21=0,0,1000*11630*RES_hh_fec_in!H21/RES_hh_num_in!H21)</f>
        <v>1631.0691507985052</v>
      </c>
      <c r="I21" s="72">
        <f>IF(RES_hh_fec_in!I21=0,0,1000*11630*RES_hh_fec_in!I21/RES_hh_num_in!I21)</f>
        <v>1575.8130668544104</v>
      </c>
      <c r="J21" s="72">
        <f>IF(RES_hh_fec_in!J21=0,0,1000*11630*RES_hh_fec_in!J21/RES_hh_num_in!J21)</f>
        <v>1330.4865040267571</v>
      </c>
      <c r="K21" s="72">
        <f>IF(RES_hh_fec_in!K21=0,0,1000*11630*RES_hh_fec_in!K21/RES_hh_num_in!K21)</f>
        <v>1414.1226115097413</v>
      </c>
      <c r="L21" s="72">
        <f>IF(RES_hh_fec_in!L21=0,0,1000*11630*RES_hh_fec_in!L21/RES_hh_num_in!L21)</f>
        <v>1331.1921271642516</v>
      </c>
      <c r="M21" s="72">
        <f>IF(RES_hh_fec_in!M21=0,0,1000*11630*RES_hh_fec_in!M21/RES_hh_num_in!M21)</f>
        <v>1383.079886916946</v>
      </c>
      <c r="N21" s="72">
        <f>IF(RES_hh_fec_in!N21=0,0,1000*11630*RES_hh_fec_in!N21/RES_hh_num_in!N21)</f>
        <v>1427.1110830101663</v>
      </c>
      <c r="O21" s="72">
        <f>IF(RES_hh_fec_in!O21=0,0,1000*11630*RES_hh_fec_in!O21/RES_hh_num_in!O21)</f>
        <v>1385.0341188312875</v>
      </c>
      <c r="P21" s="72">
        <f>IF(RES_hh_fec_in!P21=0,0,1000*11630*RES_hh_fec_in!P21/RES_hh_num_in!P21)</f>
        <v>1254.8574360982902</v>
      </c>
      <c r="Q21" s="72">
        <f>IF(RES_hh_fec_in!Q21=0,0,1000*11630*RES_hh_fec_in!Q21/RES_hh_num_in!Q21)</f>
        <v>1265.9718998303406</v>
      </c>
      <c r="R21" s="72">
        <f>IF(RES_hh_fec_in!R21=0,0,1000*11630*RES_hh_fec_in!R21/RES_hh_num_in!R21)</f>
        <v>1239.4585643125847</v>
      </c>
      <c r="S21" s="72">
        <f>IF(RES_hh_fec_in!S21=0,0,1000*11630*RES_hh_fec_in!S21/RES_hh_num_in!S21)</f>
        <v>1327.0409271016242</v>
      </c>
      <c r="T21" s="72">
        <f>IF(RES_hh_fec_in!T21=0,0,1000*11630*RES_hh_fec_in!T21/RES_hh_num_in!T21)</f>
        <v>1285.933495453882</v>
      </c>
      <c r="U21" s="72">
        <f>IF(RES_hh_fec_in!U21=0,0,1000*11630*RES_hh_fec_in!U21/RES_hh_num_in!U21)</f>
        <v>1224.2973353125017</v>
      </c>
      <c r="V21" s="72">
        <f>IF(RES_hh_fec_in!V21=0,0,1000*11630*RES_hh_fec_in!V21/RES_hh_num_in!V21)</f>
        <v>1259.1662143249162</v>
      </c>
      <c r="W21" s="72">
        <f>IF(RES_hh_fec_in!W21=0,0,1000*11630*RES_hh_fec_in!W21/RES_hh_num_in!W21)</f>
        <v>1407.8352700352496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1274.7297925377297</v>
      </c>
      <c r="D22" s="72">
        <f>IF(RES_hh_fec_in!D22=0,0,1000*11630*RES_hh_fec_in!D22/RES_hh_num_in!D22)</f>
        <v>1209.0577726107056</v>
      </c>
      <c r="E22" s="72">
        <f>IF(RES_hh_fec_in!E22=0,0,1000*11630*RES_hh_fec_in!E22/RES_hh_num_in!E22)</f>
        <v>1319.3359414697102</v>
      </c>
      <c r="F22" s="72">
        <f>IF(RES_hh_fec_in!F22=0,0,1000*11630*RES_hh_fec_in!F22/RES_hh_num_in!F22)</f>
        <v>1178.6825915546642</v>
      </c>
      <c r="G22" s="72">
        <f>IF(RES_hh_fec_in!G22=0,0,1000*11630*RES_hh_fec_in!G22/RES_hh_num_in!G22)</f>
        <v>1410.8818632455188</v>
      </c>
      <c r="H22" s="72">
        <f>IF(RES_hh_fec_in!H22=0,0,1000*11630*RES_hh_fec_in!H22/RES_hh_num_in!H22)</f>
        <v>1305.4401021521162</v>
      </c>
      <c r="I22" s="72">
        <f>IF(RES_hh_fec_in!I22=0,0,1000*11630*RES_hh_fec_in!I22/RES_hh_num_in!I22)</f>
        <v>1460.4320058868914</v>
      </c>
      <c r="J22" s="72">
        <f>IF(RES_hh_fec_in!J22=0,0,1000*11630*RES_hh_fec_in!J22/RES_hh_num_in!J22)</f>
        <v>1354.8005396754929</v>
      </c>
      <c r="K22" s="72">
        <f>IF(RES_hh_fec_in!K22=0,0,1000*11630*RES_hh_fec_in!K22/RES_hh_num_in!K22)</f>
        <v>1289.0900814593185</v>
      </c>
      <c r="L22" s="72">
        <f>IF(RES_hh_fec_in!L22=0,0,1000*11630*RES_hh_fec_in!L22/RES_hh_num_in!L22)</f>
        <v>1293.2383710434444</v>
      </c>
      <c r="M22" s="72">
        <f>IF(RES_hh_fec_in!M22=0,0,1000*11630*RES_hh_fec_in!M22/RES_hh_num_in!M22)</f>
        <v>1218.1658051870788</v>
      </c>
      <c r="N22" s="72">
        <f>IF(RES_hh_fec_in!N22=0,0,1000*11630*RES_hh_fec_in!N22/RES_hh_num_in!N22)</f>
        <v>1262.8036757802927</v>
      </c>
      <c r="O22" s="72">
        <f>IF(RES_hh_fec_in!O22=0,0,1000*11630*RES_hh_fec_in!O22/RES_hh_num_in!O22)</f>
        <v>1266.7065681684371</v>
      </c>
      <c r="P22" s="72">
        <f>IF(RES_hh_fec_in!P22=0,0,1000*11630*RES_hh_fec_in!P22/RES_hh_num_in!P22)</f>
        <v>1330.6425814325962</v>
      </c>
      <c r="Q22" s="72">
        <f>IF(RES_hh_fec_in!Q22=0,0,1000*11630*RES_hh_fec_in!Q22/RES_hh_num_in!Q22)</f>
        <v>1285.3073810963283</v>
      </c>
      <c r="R22" s="72">
        <f>IF(RES_hh_fec_in!R22=0,0,1000*11630*RES_hh_fec_in!R22/RES_hh_num_in!R22)</f>
        <v>1292.7696440695549</v>
      </c>
      <c r="S22" s="72">
        <f>IF(RES_hh_fec_in!S22=0,0,1000*11630*RES_hh_fec_in!S22/RES_hh_num_in!S22)</f>
        <v>1337.232485464825</v>
      </c>
      <c r="T22" s="72">
        <f>IF(RES_hh_fec_in!T22=0,0,1000*11630*RES_hh_fec_in!T22/RES_hh_num_in!T22)</f>
        <v>1311.7939474504942</v>
      </c>
      <c r="U22" s="72">
        <f>IF(RES_hh_fec_in!U22=0,0,1000*11630*RES_hh_fec_in!U22/RES_hh_num_in!U22)</f>
        <v>1321.6619466720626</v>
      </c>
      <c r="V22" s="72">
        <f>IF(RES_hh_fec_in!V22=0,0,1000*11630*RES_hh_fec_in!V22/RES_hh_num_in!V22)</f>
        <v>1315.3129272340602</v>
      </c>
      <c r="W22" s="72">
        <f>IF(RES_hh_fec_in!W22=0,0,1000*11630*RES_hh_fec_in!W22/RES_hh_num_in!W22)</f>
        <v>1412.7549081335535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538.29992649012706</v>
      </c>
      <c r="D23" s="72">
        <f>IF(RES_hh_fec_in!D23=0,0,1000*11630*RES_hh_fec_in!D23/RES_hh_num_in!D23)</f>
        <v>1147.4965634388184</v>
      </c>
      <c r="E23" s="72">
        <f>IF(RES_hh_fec_in!E23=0,0,1000*11630*RES_hh_fec_in!E23/RES_hh_num_in!E23)</f>
        <v>1036.267557934018</v>
      </c>
      <c r="F23" s="72">
        <f>IF(RES_hh_fec_in!F23=0,0,1000*11630*RES_hh_fec_in!F23/RES_hh_num_in!F23)</f>
        <v>660.92383306433214</v>
      </c>
      <c r="G23" s="72">
        <f>IF(RES_hh_fec_in!G23=0,0,1000*11630*RES_hh_fec_in!G23/RES_hh_num_in!G23)</f>
        <v>903.17292052619473</v>
      </c>
      <c r="H23" s="72">
        <f>IF(RES_hh_fec_in!H23=0,0,1000*11630*RES_hh_fec_in!H23/RES_hh_num_in!H23)</f>
        <v>943.97065466374443</v>
      </c>
      <c r="I23" s="72">
        <f>IF(RES_hh_fec_in!I23=0,0,1000*11630*RES_hh_fec_in!I23/RES_hh_num_in!I23)</f>
        <v>1060.6617108338639</v>
      </c>
      <c r="J23" s="72">
        <f>IF(RES_hh_fec_in!J23=0,0,1000*11630*RES_hh_fec_in!J23/RES_hh_num_in!J23)</f>
        <v>806.31606706718901</v>
      </c>
      <c r="K23" s="72">
        <f>IF(RES_hh_fec_in!K23=0,0,1000*11630*RES_hh_fec_in!K23/RES_hh_num_in!K23)</f>
        <v>963.44141826588691</v>
      </c>
      <c r="L23" s="72">
        <f>IF(RES_hh_fec_in!L23=0,0,1000*11630*RES_hh_fec_in!L23/RES_hh_num_in!L23)</f>
        <v>1103.8072919679244</v>
      </c>
      <c r="M23" s="72">
        <f>IF(RES_hh_fec_in!M23=0,0,1000*11630*RES_hh_fec_in!M23/RES_hh_num_in!M23)</f>
        <v>944.53673043512288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1069.9732979974196</v>
      </c>
      <c r="T23" s="72">
        <f>IF(RES_hh_fec_in!T23=0,0,1000*11630*RES_hh_fec_in!T23/RES_hh_num_in!T23)</f>
        <v>1211.1233750665085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1800.6630756321706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936.15159797038928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1192.1276761000115</v>
      </c>
      <c r="J24" s="72">
        <f>IF(RES_hh_fec_in!J24=0,0,1000*11630*RES_hh_fec_in!J24/RES_hh_num_in!J24)</f>
        <v>929.87017501493733</v>
      </c>
      <c r="K24" s="72">
        <f>IF(RES_hh_fec_in!K24=0,0,1000*11630*RES_hh_fec_in!K24/RES_hh_num_in!K24)</f>
        <v>1050.7156897041941</v>
      </c>
      <c r="L24" s="72">
        <f>IF(RES_hh_fec_in!L24=0,0,1000*11630*RES_hh_fec_in!L24/RES_hh_num_in!L24)</f>
        <v>1001.408407516211</v>
      </c>
      <c r="M24" s="72">
        <f>IF(RES_hh_fec_in!M24=0,0,1000*11630*RES_hh_fec_in!M24/RES_hh_num_in!M24)</f>
        <v>1083.4101572506002</v>
      </c>
      <c r="N24" s="72">
        <f>IF(RES_hh_fec_in!N24=0,0,1000*11630*RES_hh_fec_in!N24/RES_hh_num_in!N24)</f>
        <v>1009.3109592603066</v>
      </c>
      <c r="O24" s="72">
        <f>IF(RES_hh_fec_in!O24=0,0,1000*11630*RES_hh_fec_in!O24/RES_hh_num_in!O24)</f>
        <v>1067.8763145326295</v>
      </c>
      <c r="P24" s="72">
        <f>IF(RES_hh_fec_in!P24=0,0,1000*11630*RES_hh_fec_in!P24/RES_hh_num_in!P24)</f>
        <v>1034.6710811960547</v>
      </c>
      <c r="Q24" s="72">
        <f>IF(RES_hh_fec_in!Q24=0,0,1000*11630*RES_hh_fec_in!Q24/RES_hh_num_in!Q24)</f>
        <v>1070.1037219119228</v>
      </c>
      <c r="R24" s="72">
        <f>IF(RES_hh_fec_in!R24=0,0,1000*11630*RES_hh_fec_in!R24/RES_hh_num_in!R24)</f>
        <v>1077.6660528879945</v>
      </c>
      <c r="S24" s="72">
        <f>IF(RES_hh_fec_in!S24=0,0,1000*11630*RES_hh_fec_in!S24/RES_hh_num_in!S24)</f>
        <v>1143.4027596712144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1162.0194151838509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809.79877662361639</v>
      </c>
      <c r="D25" s="74">
        <f>IF(RES_hh_fec_in!D25=0,0,1000*11630*RES_hh_fec_in!D25/RES_hh_num_in!D25)</f>
        <v>880.7030547676668</v>
      </c>
      <c r="E25" s="74">
        <f>IF(RES_hh_fec_in!E25=0,0,1000*11630*RES_hh_fec_in!E25/RES_hh_num_in!E25)</f>
        <v>1385.2500519890295</v>
      </c>
      <c r="F25" s="74">
        <f>IF(RES_hh_fec_in!F25=0,0,1000*11630*RES_hh_fec_in!F25/RES_hh_num_in!F25)</f>
        <v>616.26023388984106</v>
      </c>
      <c r="G25" s="74">
        <f>IF(RES_hh_fec_in!G25=0,0,1000*11630*RES_hh_fec_in!G25/RES_hh_num_in!G25)</f>
        <v>1039.3440382921185</v>
      </c>
      <c r="H25" s="74">
        <f>IF(RES_hh_fec_in!H25=0,0,1000*11630*RES_hh_fec_in!H25/RES_hh_num_in!H25)</f>
        <v>1777.7296903362433</v>
      </c>
      <c r="I25" s="74">
        <f>IF(RES_hh_fec_in!I25=0,0,1000*11630*RES_hh_fec_in!I25/RES_hh_num_in!I25)</f>
        <v>1585.0456358048991</v>
      </c>
      <c r="J25" s="74">
        <f>IF(RES_hh_fec_in!J25=0,0,1000*11630*RES_hh_fec_in!J25/RES_hh_num_in!J25)</f>
        <v>1177.5844770838944</v>
      </c>
      <c r="K25" s="74">
        <f>IF(RES_hh_fec_in!K25=0,0,1000*11630*RES_hh_fec_in!K25/RES_hh_num_in!K25)</f>
        <v>1606.9638071373595</v>
      </c>
      <c r="L25" s="74">
        <f>IF(RES_hh_fec_in!L25=0,0,1000*11630*RES_hh_fec_in!L25/RES_hh_num_in!L25)</f>
        <v>1253.5289382486835</v>
      </c>
      <c r="M25" s="74">
        <f>IF(RES_hh_fec_in!M25=0,0,1000*11630*RES_hh_fec_in!M25/RES_hh_num_in!M25)</f>
        <v>1293.7554266004468</v>
      </c>
      <c r="N25" s="74">
        <f>IF(RES_hh_fec_in!N25=0,0,1000*11630*RES_hh_fec_in!N25/RES_hh_num_in!N25)</f>
        <v>1560.3550641433887</v>
      </c>
      <c r="O25" s="74">
        <f>IF(RES_hh_fec_in!O25=0,0,1000*11630*RES_hh_fec_in!O25/RES_hh_num_in!O25)</f>
        <v>1425.0791546082316</v>
      </c>
      <c r="P25" s="74">
        <f>IF(RES_hh_fec_in!P25=0,0,1000*11630*RES_hh_fec_in!P25/RES_hh_num_in!P25)</f>
        <v>1465.0353462946632</v>
      </c>
      <c r="Q25" s="74">
        <f>IF(RES_hh_fec_in!Q25=0,0,1000*11630*RES_hh_fec_in!Q25/RES_hh_num_in!Q25)</f>
        <v>1482.5324968728983</v>
      </c>
      <c r="R25" s="74">
        <f>IF(RES_hh_fec_in!R25=0,0,1000*11630*RES_hh_fec_in!R25/RES_hh_num_in!R25)</f>
        <v>1314.5495401862904</v>
      </c>
      <c r="S25" s="74">
        <f>IF(RES_hh_fec_in!S25=0,0,1000*11630*RES_hh_fec_in!S25/RES_hh_num_in!S25)</f>
        <v>1666.109692569916</v>
      </c>
      <c r="T25" s="74">
        <f>IF(RES_hh_fec_in!T25=0,0,1000*11630*RES_hh_fec_in!T25/RES_hh_num_in!T25)</f>
        <v>1421.9298175592121</v>
      </c>
      <c r="U25" s="74">
        <f>IF(RES_hh_fec_in!U25=0,0,1000*11630*RES_hh_fec_in!U25/RES_hh_num_in!U25)</f>
        <v>1360.8738107368313</v>
      </c>
      <c r="V25" s="74">
        <f>IF(RES_hh_fec_in!V25=0,0,1000*11630*RES_hh_fec_in!V25/RES_hh_num_in!V25)</f>
        <v>1436.2539599478669</v>
      </c>
      <c r="W25" s="74">
        <f>IF(RES_hh_fec_in!W25=0,0,1000*11630*RES_hh_fec_in!W25/RES_hh_num_in!W25)</f>
        <v>1550.1286137751454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569.05574119939411</v>
      </c>
      <c r="D27" s="69">
        <f>IF(RES_hh_fec_in!D27=0,0,1000*11630*RES_hh_fec_in!D27/RES_hh_num_in!D27)</f>
        <v>660.63085707855873</v>
      </c>
      <c r="E27" s="69">
        <f>IF(RES_hh_fec_in!E27=0,0,1000*11630*RES_hh_fec_in!E27/RES_hh_num_in!E27)</f>
        <v>794.89271952398599</v>
      </c>
      <c r="F27" s="69">
        <f>IF(RES_hh_fec_in!F27=0,0,1000*11630*RES_hh_fec_in!F27/RES_hh_num_in!F27)</f>
        <v>521.89038655581965</v>
      </c>
      <c r="G27" s="69">
        <f>IF(RES_hh_fec_in!G27=0,0,1000*11630*RES_hh_fec_in!G27/RES_hh_num_in!G27)</f>
        <v>1083.5043553483774</v>
      </c>
      <c r="H27" s="69">
        <f>IF(RES_hh_fec_in!H27=0,0,1000*11630*RES_hh_fec_in!H27/RES_hh_num_in!H27)</f>
        <v>688.73099776407787</v>
      </c>
      <c r="I27" s="69">
        <f>IF(RES_hh_fec_in!I27=0,0,1000*11630*RES_hh_fec_in!I27/RES_hh_num_in!I27)</f>
        <v>912.3248764040294</v>
      </c>
      <c r="J27" s="69">
        <f>IF(RES_hh_fec_in!J27=0,0,1000*11630*RES_hh_fec_in!J27/RES_hh_num_in!J27)</f>
        <v>480.66301674048958</v>
      </c>
      <c r="K27" s="69">
        <f>IF(RES_hh_fec_in!K27=0,0,1000*11630*RES_hh_fec_in!K27/RES_hh_num_in!K27)</f>
        <v>640.30486230395775</v>
      </c>
      <c r="L27" s="69">
        <f>IF(RES_hh_fec_in!L27=0,0,1000*11630*RES_hh_fec_in!L27/RES_hh_num_in!L27)</f>
        <v>506.30263436240443</v>
      </c>
      <c r="M27" s="69">
        <f>IF(RES_hh_fec_in!M27=0,0,1000*11630*RES_hh_fec_in!M27/RES_hh_num_in!M27)</f>
        <v>522.66940443922647</v>
      </c>
      <c r="N27" s="69">
        <f>IF(RES_hh_fec_in!N27=0,0,1000*11630*RES_hh_fec_in!N27/RES_hh_num_in!N27)</f>
        <v>484.12317850338871</v>
      </c>
      <c r="O27" s="69">
        <f>IF(RES_hh_fec_in!O27=0,0,1000*11630*RES_hh_fec_in!O27/RES_hh_num_in!O27)</f>
        <v>487.04817739859345</v>
      </c>
      <c r="P27" s="69">
        <f>IF(RES_hh_fec_in!P27=0,0,1000*11630*RES_hh_fec_in!P27/RES_hh_num_in!P27)</f>
        <v>503.43816761355663</v>
      </c>
      <c r="Q27" s="69">
        <f>IF(RES_hh_fec_in!Q27=0,0,1000*11630*RES_hh_fec_in!Q27/RES_hh_num_in!Q27)</f>
        <v>567.79130222449726</v>
      </c>
      <c r="R27" s="69">
        <f>IF(RES_hh_fec_in!R27=0,0,1000*11630*RES_hh_fec_in!R27/RES_hh_num_in!R27)</f>
        <v>573.15394658858361</v>
      </c>
      <c r="S27" s="69">
        <f>IF(RES_hh_fec_in!S27=0,0,1000*11630*RES_hh_fec_in!S27/RES_hh_num_in!S27)</f>
        <v>644.7970209493983</v>
      </c>
      <c r="T27" s="69">
        <f>IF(RES_hh_fec_in!T27=0,0,1000*11630*RES_hh_fec_in!T27/RES_hh_num_in!T27)</f>
        <v>658.10600931720387</v>
      </c>
      <c r="U27" s="69">
        <f>IF(RES_hh_fec_in!U27=0,0,1000*11630*RES_hh_fec_in!U27/RES_hh_num_in!U27)</f>
        <v>675.85271769239364</v>
      </c>
      <c r="V27" s="69">
        <f>IF(RES_hh_fec_in!V27=0,0,1000*11630*RES_hh_fec_in!V27/RES_hh_num_in!V27)</f>
        <v>622.28275888639223</v>
      </c>
      <c r="W27" s="69">
        <f>IF(RES_hh_fec_in!W27=0,0,1000*11630*RES_hh_fec_in!W27/RES_hh_num_in!W27)</f>
        <v>666.27511580737485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759.00167671286783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809.09734166239321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428.78724213071291</v>
      </c>
      <c r="J28" s="72">
        <f>IF(RES_hh_fec_in!J28=0,0,1000*11630*RES_hh_fec_in!J28/RES_hh_num_in!J28)</f>
        <v>896.55967275102796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516.29978864962982</v>
      </c>
      <c r="N28" s="72">
        <f>IF(RES_hh_fec_in!N28=0,0,1000*11630*RES_hh_fec_in!N28/RES_hh_num_in!N28)</f>
        <v>465.77983821388824</v>
      </c>
      <c r="O28" s="72">
        <f>IF(RES_hh_fec_in!O28=0,0,1000*11630*RES_hh_fec_in!O28/RES_hh_num_in!O28)</f>
        <v>314.66672160291853</v>
      </c>
      <c r="P28" s="72">
        <f>IF(RES_hh_fec_in!P28=0,0,1000*11630*RES_hh_fec_in!P28/RES_hh_num_in!P28)</f>
        <v>641.40286603629067</v>
      </c>
      <c r="Q28" s="72">
        <f>IF(RES_hh_fec_in!Q28=0,0,1000*11630*RES_hh_fec_in!Q28/RES_hh_num_in!Q28)</f>
        <v>712.7598032143128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709.80078331992286</v>
      </c>
      <c r="V28" s="72">
        <f>IF(RES_hh_fec_in!V28=0,0,1000*11630*RES_hh_fec_in!V28/RES_hh_num_in!V28)</f>
        <v>648.02653276758394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593.54334524474416</v>
      </c>
      <c r="D29" s="72">
        <f>IF(RES_hh_fec_in!D29=0,0,1000*11630*RES_hh_fec_in!D29/RES_hh_num_in!D29)</f>
        <v>662.32035484550454</v>
      </c>
      <c r="E29" s="72">
        <f>IF(RES_hh_fec_in!E29=0,0,1000*11630*RES_hh_fec_in!E29/RES_hh_num_in!E29)</f>
        <v>783.54223023520183</v>
      </c>
      <c r="F29" s="72">
        <f>IF(RES_hh_fec_in!F29=0,0,1000*11630*RES_hh_fec_in!F29/RES_hh_num_in!F29)</f>
        <v>521.32778837916737</v>
      </c>
      <c r="G29" s="72">
        <f>IF(RES_hh_fec_in!G29=0,0,1000*11630*RES_hh_fec_in!G29/RES_hh_num_in!G29)</f>
        <v>1152.5163019478998</v>
      </c>
      <c r="H29" s="72">
        <f>IF(RES_hh_fec_in!H29=0,0,1000*11630*RES_hh_fec_in!H29/RES_hh_num_in!H29)</f>
        <v>627.25189433099899</v>
      </c>
      <c r="I29" s="72">
        <f>IF(RES_hh_fec_in!I29=0,0,1000*11630*RES_hh_fec_in!I29/RES_hh_num_in!I29)</f>
        <v>930.41211668507458</v>
      </c>
      <c r="J29" s="72">
        <f>IF(RES_hh_fec_in!J29=0,0,1000*11630*RES_hh_fec_in!J29/RES_hh_num_in!J29)</f>
        <v>455.13879254943703</v>
      </c>
      <c r="K29" s="72">
        <f>IF(RES_hh_fec_in!K29=0,0,1000*11630*RES_hh_fec_in!K29/RES_hh_num_in!K29)</f>
        <v>652.49718361792782</v>
      </c>
      <c r="L29" s="72">
        <f>IF(RES_hh_fec_in!L29=0,0,1000*11630*RES_hh_fec_in!L29/RES_hh_num_in!L29)</f>
        <v>517.16667613610434</v>
      </c>
      <c r="M29" s="72">
        <f>IF(RES_hh_fec_in!M29=0,0,1000*11630*RES_hh_fec_in!M29/RES_hh_num_in!M29)</f>
        <v>522.88272424945228</v>
      </c>
      <c r="N29" s="72">
        <f>IF(RES_hh_fec_in!N29=0,0,1000*11630*RES_hh_fec_in!N29/RES_hh_num_in!N29)</f>
        <v>461.93164613531775</v>
      </c>
      <c r="O29" s="72">
        <f>IF(RES_hh_fec_in!O29=0,0,1000*11630*RES_hh_fec_in!O29/RES_hh_num_in!O29)</f>
        <v>489.52874506983807</v>
      </c>
      <c r="P29" s="72">
        <f>IF(RES_hh_fec_in!P29=0,0,1000*11630*RES_hh_fec_in!P29/RES_hh_num_in!P29)</f>
        <v>497.80997927898602</v>
      </c>
      <c r="Q29" s="72">
        <f>IF(RES_hh_fec_in!Q29=0,0,1000*11630*RES_hh_fec_in!Q29/RES_hh_num_in!Q29)</f>
        <v>567.64564214201368</v>
      </c>
      <c r="R29" s="72">
        <f>IF(RES_hh_fec_in!R29=0,0,1000*11630*RES_hh_fec_in!R29/RES_hh_num_in!R29)</f>
        <v>574.93607768561094</v>
      </c>
      <c r="S29" s="72">
        <f>IF(RES_hh_fec_in!S29=0,0,1000*11630*RES_hh_fec_in!S29/RES_hh_num_in!S29)</f>
        <v>647.44476672473206</v>
      </c>
      <c r="T29" s="72">
        <f>IF(RES_hh_fec_in!T29=0,0,1000*11630*RES_hh_fec_in!T29/RES_hh_num_in!T29)</f>
        <v>660.00325313409098</v>
      </c>
      <c r="U29" s="72">
        <f>IF(RES_hh_fec_in!U29=0,0,1000*11630*RES_hh_fec_in!U29/RES_hh_num_in!U29)</f>
        <v>694.39686404055897</v>
      </c>
      <c r="V29" s="72">
        <f>IF(RES_hh_fec_in!V29=0,0,1000*11630*RES_hh_fec_in!V29/RES_hh_num_in!V29)</f>
        <v>620.91801997198513</v>
      </c>
      <c r="W29" s="72">
        <f>IF(RES_hh_fec_in!W29=0,0,1000*11630*RES_hh_fec_in!W29/RES_hh_num_in!W29)</f>
        <v>652.91510171812513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561.34841809566421</v>
      </c>
      <c r="D30" s="72">
        <f>IF(RES_hh_fec_in!D30=0,0,1000*11630*RES_hh_fec_in!D30/RES_hh_num_in!D30)</f>
        <v>709.00031575753349</v>
      </c>
      <c r="E30" s="72">
        <f>IF(RES_hh_fec_in!E30=0,0,1000*11630*RES_hh_fec_in!E30/RES_hh_num_in!E30)</f>
        <v>837.81742962828889</v>
      </c>
      <c r="F30" s="72">
        <f>IF(RES_hh_fec_in!F30=0,0,1000*11630*RES_hh_fec_in!F30/RES_hh_num_in!F30)</f>
        <v>538.27118441440655</v>
      </c>
      <c r="G30" s="72">
        <f>IF(RES_hh_fec_in!G30=0,0,1000*11630*RES_hh_fec_in!G30/RES_hh_num_in!G30)</f>
        <v>1050.9542595962791</v>
      </c>
      <c r="H30" s="72">
        <f>IF(RES_hh_fec_in!H30=0,0,1000*11630*RES_hh_fec_in!H30/RES_hh_num_in!H30)</f>
        <v>746.09698185174966</v>
      </c>
      <c r="I30" s="72">
        <f>IF(RES_hh_fec_in!I30=0,0,1000*11630*RES_hh_fec_in!I30/RES_hh_num_in!I30)</f>
        <v>858.14440938979351</v>
      </c>
      <c r="J30" s="72">
        <f>IF(RES_hh_fec_in!J30=0,0,1000*11630*RES_hh_fec_in!J30/RES_hh_num_in!J30)</f>
        <v>459.94714632850685</v>
      </c>
      <c r="K30" s="72">
        <f>IF(RES_hh_fec_in!K30=0,0,1000*11630*RES_hh_fec_in!K30/RES_hh_num_in!K30)</f>
        <v>620.09632563222704</v>
      </c>
      <c r="L30" s="72">
        <f>IF(RES_hh_fec_in!L30=0,0,1000*11630*RES_hh_fec_in!L30/RES_hh_num_in!L30)</f>
        <v>500.15625412808095</v>
      </c>
      <c r="M30" s="72">
        <f>IF(RES_hh_fec_in!M30=0,0,1000*11630*RES_hh_fec_in!M30/RES_hh_num_in!M30)</f>
        <v>526.13396830319061</v>
      </c>
      <c r="N30" s="72">
        <f>IF(RES_hh_fec_in!N30=0,0,1000*11630*RES_hh_fec_in!N30/RES_hh_num_in!N30)</f>
        <v>501.0613708316119</v>
      </c>
      <c r="O30" s="72">
        <f>IF(RES_hh_fec_in!O30=0,0,1000*11630*RES_hh_fec_in!O30/RES_hh_num_in!O30)</f>
        <v>504.87539828479697</v>
      </c>
      <c r="P30" s="72">
        <f>IF(RES_hh_fec_in!P30=0,0,1000*11630*RES_hh_fec_in!P30/RES_hh_num_in!P30)</f>
        <v>482.54397546691769</v>
      </c>
      <c r="Q30" s="72">
        <f>IF(RES_hh_fec_in!Q30=0,0,1000*11630*RES_hh_fec_in!Q30/RES_hh_num_in!Q30)</f>
        <v>566.07174481859238</v>
      </c>
      <c r="R30" s="72">
        <f>IF(RES_hh_fec_in!R30=0,0,1000*11630*RES_hh_fec_in!R30/RES_hh_num_in!R30)</f>
        <v>573.59333239703415</v>
      </c>
      <c r="S30" s="72">
        <f>IF(RES_hh_fec_in!S30=0,0,1000*11630*RES_hh_fec_in!S30/RES_hh_num_in!S30)</f>
        <v>650.0459846473691</v>
      </c>
      <c r="T30" s="72">
        <f>IF(RES_hh_fec_in!T30=0,0,1000*11630*RES_hh_fec_in!T30/RES_hh_num_in!T30)</f>
        <v>661.69652557169138</v>
      </c>
      <c r="U30" s="72">
        <f>IF(RES_hh_fec_in!U30=0,0,1000*11630*RES_hh_fec_in!U30/RES_hh_num_in!U30)</f>
        <v>660.39395852116229</v>
      </c>
      <c r="V30" s="72">
        <f>IF(RES_hh_fec_in!V30=0,0,1000*11630*RES_hh_fec_in!V30/RES_hh_num_in!V30)</f>
        <v>616.76478587531381</v>
      </c>
      <c r="W30" s="72">
        <f>IF(RES_hh_fec_in!W30=0,0,1000*11630*RES_hh_fec_in!W30/RES_hh_num_in!W30)</f>
        <v>678.23297350867949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552.03394036628242</v>
      </c>
      <c r="D31" s="72">
        <f>IF(RES_hh_fec_in!D31=0,0,1000*11630*RES_hh_fec_in!D31/RES_hh_num_in!D31)</f>
        <v>639.38487481616232</v>
      </c>
      <c r="E31" s="72">
        <f>IF(RES_hh_fec_in!E31=0,0,1000*11630*RES_hh_fec_in!E31/RES_hh_num_in!E31)</f>
        <v>725.56748755140802</v>
      </c>
      <c r="F31" s="72">
        <f>IF(RES_hh_fec_in!F31=0,0,1000*11630*RES_hh_fec_in!F31/RES_hh_num_in!F31)</f>
        <v>568.11781594704951</v>
      </c>
      <c r="G31" s="72">
        <f>IF(RES_hh_fec_in!G31=0,0,1000*11630*RES_hh_fec_in!G31/RES_hh_num_in!G31)</f>
        <v>1107.1280821520143</v>
      </c>
      <c r="H31" s="72">
        <f>IF(RES_hh_fec_in!H31=0,0,1000*11630*RES_hh_fec_in!H31/RES_hh_num_in!H31)</f>
        <v>718.90906216864141</v>
      </c>
      <c r="I31" s="72">
        <f>IF(RES_hh_fec_in!I31=0,0,1000*11630*RES_hh_fec_in!I31/RES_hh_num_in!I31)</f>
        <v>754.95482756490514</v>
      </c>
      <c r="J31" s="72">
        <f>IF(RES_hh_fec_in!J31=0,0,1000*11630*RES_hh_fec_in!J31/RES_hh_num_in!J31)</f>
        <v>565.49060751370473</v>
      </c>
      <c r="K31" s="72">
        <f>IF(RES_hh_fec_in!K31=0,0,1000*11630*RES_hh_fec_in!K31/RES_hh_num_in!K31)</f>
        <v>591.31861186205401</v>
      </c>
      <c r="L31" s="72">
        <f>IF(RES_hh_fec_in!L31=0,0,1000*11630*RES_hh_fec_in!L31/RES_hh_num_in!L31)</f>
        <v>555.6126259671762</v>
      </c>
      <c r="M31" s="72">
        <f>IF(RES_hh_fec_in!M31=0,0,1000*11630*RES_hh_fec_in!M31/RES_hh_num_in!M31)</f>
        <v>514.2903125909703</v>
      </c>
      <c r="N31" s="72">
        <f>IF(RES_hh_fec_in!N31=0,0,1000*11630*RES_hh_fec_in!N31/RES_hh_num_in!N31)</f>
        <v>499.5354720064409</v>
      </c>
      <c r="O31" s="72">
        <f>IF(RES_hh_fec_in!O31=0,0,1000*11630*RES_hh_fec_in!O31/RES_hh_num_in!O31)</f>
        <v>504.01335063776264</v>
      </c>
      <c r="P31" s="72">
        <f>IF(RES_hh_fec_in!P31=0,0,1000*11630*RES_hh_fec_in!P31/RES_hh_num_in!P31)</f>
        <v>540.53807376275267</v>
      </c>
      <c r="Q31" s="72">
        <f>IF(RES_hh_fec_in!Q31=0,0,1000*11630*RES_hh_fec_in!Q31/RES_hh_num_in!Q31)</f>
        <v>557.87035510557973</v>
      </c>
      <c r="R31" s="72">
        <f>IF(RES_hh_fec_in!R31=0,0,1000*11630*RES_hh_fec_in!R31/RES_hh_num_in!R31)</f>
        <v>593.91688200558053</v>
      </c>
      <c r="S31" s="72">
        <f>IF(RES_hh_fec_in!S31=0,0,1000*11630*RES_hh_fec_in!S31/RES_hh_num_in!S31)</f>
        <v>651.64232694629845</v>
      </c>
      <c r="T31" s="72">
        <f>IF(RES_hh_fec_in!T31=0,0,1000*11630*RES_hh_fec_in!T31/RES_hh_num_in!T31)</f>
        <v>666.22614662075159</v>
      </c>
      <c r="U31" s="72">
        <f>IF(RES_hh_fec_in!U31=0,0,1000*11630*RES_hh_fec_in!U31/RES_hh_num_in!U31)</f>
        <v>678.03428469116488</v>
      </c>
      <c r="V31" s="72">
        <f>IF(RES_hh_fec_in!V31=0,0,1000*11630*RES_hh_fec_in!V31/RES_hh_num_in!V31)</f>
        <v>665.22456059782178</v>
      </c>
      <c r="W31" s="72">
        <f>IF(RES_hh_fec_in!W31=0,0,1000*11630*RES_hh_fec_in!W31/RES_hh_num_in!W31)</f>
        <v>695.70714214308202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497.84314749539504</v>
      </c>
      <c r="D32" s="77">
        <f>IF(RES_hh_fec_in!D32=0,0,1000*11630*RES_hh_fec_in!D32/RES_hh_num_in!D32)</f>
        <v>416.37211684842464</v>
      </c>
      <c r="E32" s="77">
        <f>IF(RES_hh_fec_in!E32=0,0,1000*11630*RES_hh_fec_in!E32/RES_hh_num_in!E32)</f>
        <v>753.94072477992893</v>
      </c>
      <c r="F32" s="77">
        <f>IF(RES_hh_fec_in!F32=0,0,1000*11630*RES_hh_fec_in!F32/RES_hh_num_in!F32)</f>
        <v>377.78025473619067</v>
      </c>
      <c r="G32" s="77">
        <f>IF(RES_hh_fec_in!G32=0,0,1000*11630*RES_hh_fec_in!G32/RES_hh_num_in!G32)</f>
        <v>426.7042821327309</v>
      </c>
      <c r="H32" s="77">
        <f>IF(RES_hh_fec_in!H32=0,0,1000*11630*RES_hh_fec_in!H32/RES_hh_num_in!H32)</f>
        <v>834.46123465387927</v>
      </c>
      <c r="I32" s="77">
        <f>IF(RES_hh_fec_in!I32=0,0,1000*11630*RES_hh_fec_in!I32/RES_hh_num_in!I32)</f>
        <v>558.02054101524755</v>
      </c>
      <c r="J32" s="77">
        <f>IF(RES_hh_fec_in!J32=0,0,1000*11630*RES_hh_fec_in!J32/RES_hh_num_in!J32)</f>
        <v>342.95059416980143</v>
      </c>
      <c r="K32" s="77">
        <f>IF(RES_hh_fec_in!K32=0,0,1000*11630*RES_hh_fec_in!K32/RES_hh_num_in!K32)</f>
        <v>357.99907317225347</v>
      </c>
      <c r="L32" s="77">
        <f>IF(RES_hh_fec_in!L32=0,0,1000*11630*RES_hh_fec_in!L32/RES_hh_num_in!L32)</f>
        <v>367.32576677339381</v>
      </c>
      <c r="M32" s="77">
        <f>IF(RES_hh_fec_in!M32=0,0,1000*11630*RES_hh_fec_in!M32/RES_hh_num_in!M32)</f>
        <v>407.26569512211404</v>
      </c>
      <c r="N32" s="77">
        <f>IF(RES_hh_fec_in!N32=0,0,1000*11630*RES_hh_fec_in!N32/RES_hh_num_in!N32)</f>
        <v>586.39129431711069</v>
      </c>
      <c r="O32" s="77">
        <f>IF(RES_hh_fec_in!O32=0,0,1000*11630*RES_hh_fec_in!O32/RES_hh_num_in!O32)</f>
        <v>39.5299854694983</v>
      </c>
      <c r="P32" s="77">
        <f>IF(RES_hh_fec_in!P32=0,0,1000*11630*RES_hh_fec_in!P32/RES_hh_num_in!P32)</f>
        <v>275.32673403180348</v>
      </c>
      <c r="Q32" s="77">
        <f>IF(RES_hh_fec_in!Q32=0,0,1000*11630*RES_hh_fec_in!Q32/RES_hh_num_in!Q32)</f>
        <v>536.10631848365904</v>
      </c>
      <c r="R32" s="77">
        <f>IF(RES_hh_fec_in!R32=0,0,1000*11630*RES_hh_fec_in!R32/RES_hh_num_in!R32)</f>
        <v>445.42855220561501</v>
      </c>
      <c r="S32" s="77">
        <f>IF(RES_hh_fec_in!S32=0,0,1000*11630*RES_hh_fec_in!S32/RES_hh_num_in!S32)</f>
        <v>452.83445074691815</v>
      </c>
      <c r="T32" s="77">
        <f>IF(RES_hh_fec_in!T32=0,0,1000*11630*RES_hh_fec_in!T32/RES_hh_num_in!T32)</f>
        <v>445.08747887814513</v>
      </c>
      <c r="U32" s="77">
        <f>IF(RES_hh_fec_in!U32=0,0,1000*11630*RES_hh_fec_in!U32/RES_hh_num_in!U32)</f>
        <v>444.70171751834408</v>
      </c>
      <c r="V32" s="77">
        <f>IF(RES_hh_fec_in!V32=0,0,1000*11630*RES_hh_fec_in!V32/RES_hh_num_in!V32)</f>
        <v>445.07461777139321</v>
      </c>
      <c r="W32" s="77">
        <f>IF(RES_hh_fec_in!W32=0,0,1000*11630*RES_hh_fec_in!W32/RES_hh_num_in!W32)</f>
        <v>452.15382664738445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5957.5636859916385</v>
      </c>
      <c r="D3" s="65">
        <f>IF(RES_hh_tes_in!D3=0,0,1000*11630*RES_hh_tes_in!D3/RES_hh_num_in!D3)</f>
        <v>6086.1176105059512</v>
      </c>
      <c r="E3" s="65">
        <f>IF(RES_hh_tes_in!E3=0,0,1000*11630*RES_hh_tes_in!E3/RES_hh_num_in!E3)</f>
        <v>6541.6473771678839</v>
      </c>
      <c r="F3" s="65">
        <f>IF(RES_hh_tes_in!F3=0,0,1000*11630*RES_hh_tes_in!F3/RES_hh_num_in!F3)</f>
        <v>7242.061773432546</v>
      </c>
      <c r="G3" s="65">
        <f>IF(RES_hh_tes_in!G3=0,0,1000*11630*RES_hh_tes_in!G3/RES_hh_num_in!G3)</f>
        <v>7046.5377363451271</v>
      </c>
      <c r="H3" s="65">
        <f>IF(RES_hh_tes_in!H3=0,0,1000*11630*RES_hh_tes_in!H3/RES_hh_num_in!H3)</f>
        <v>6842.6795485696648</v>
      </c>
      <c r="I3" s="65">
        <f>IF(RES_hh_tes_in!I3=0,0,1000*11630*RES_hh_tes_in!I3/RES_hh_num_in!I3)</f>
        <v>6778.5894575529401</v>
      </c>
      <c r="J3" s="65">
        <f>IF(RES_hh_tes_in!J3=0,0,1000*11630*RES_hh_tes_in!J3/RES_hh_num_in!J3)</f>
        <v>7666.3618084515792</v>
      </c>
      <c r="K3" s="65">
        <f>IF(RES_hh_tes_in!K3=0,0,1000*11630*RES_hh_tes_in!K3/RES_hh_num_in!K3)</f>
        <v>7588.099605084315</v>
      </c>
      <c r="L3" s="65">
        <f>IF(RES_hh_tes_in!L3=0,0,1000*11630*RES_hh_tes_in!L3/RES_hh_num_in!L3)</f>
        <v>7859.4105291575197</v>
      </c>
      <c r="M3" s="65">
        <f>IF(RES_hh_tes_in!M3=0,0,1000*11630*RES_hh_tes_in!M3/RES_hh_num_in!M3)</f>
        <v>7705.3292879172814</v>
      </c>
      <c r="N3" s="65">
        <f>IF(RES_hh_tes_in!N3=0,0,1000*11630*RES_hh_tes_in!N3/RES_hh_num_in!N3)</f>
        <v>7929.9982984930812</v>
      </c>
      <c r="O3" s="65">
        <f>IF(RES_hh_tes_in!O3=0,0,1000*11630*RES_hh_tes_in!O3/RES_hh_num_in!O3)</f>
        <v>7289.2777372885494</v>
      </c>
      <c r="P3" s="65">
        <f>IF(RES_hh_tes_in!P3=0,0,1000*11630*RES_hh_tes_in!P3/RES_hh_num_in!P3)</f>
        <v>7112.1129903276151</v>
      </c>
      <c r="Q3" s="65">
        <f>IF(RES_hh_tes_in!Q3=0,0,1000*11630*RES_hh_tes_in!Q3/RES_hh_num_in!Q3)</f>
        <v>7143.7109861596664</v>
      </c>
      <c r="R3" s="65">
        <f>IF(RES_hh_tes_in!R3=0,0,1000*11630*RES_hh_tes_in!R3/RES_hh_num_in!R3)</f>
        <v>6855.948056450341</v>
      </c>
      <c r="S3" s="65">
        <f>IF(RES_hh_tes_in!S3=0,0,1000*11630*RES_hh_tes_in!S3/RES_hh_num_in!S3)</f>
        <v>7133.8379915906407</v>
      </c>
      <c r="T3" s="65">
        <f>IF(RES_hh_tes_in!T3=0,0,1000*11630*RES_hh_tes_in!T3/RES_hh_num_in!T3)</f>
        <v>6992.9793314593444</v>
      </c>
      <c r="U3" s="65">
        <f>IF(RES_hh_tes_in!U3=0,0,1000*11630*RES_hh_tes_in!U3/RES_hh_num_in!U3)</f>
        <v>6749.4310614108317</v>
      </c>
      <c r="V3" s="65">
        <f>IF(RES_hh_tes_in!V3=0,0,1000*11630*RES_hh_tes_in!V3/RES_hh_num_in!V3)</f>
        <v>6523.6170856323324</v>
      </c>
      <c r="W3" s="65">
        <f>IF(RES_hh_tes_in!W3=0,0,1000*11630*RES_hh_tes_in!W3/RES_hh_num_in!W3)</f>
        <v>6804.495595381647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4883.8933077216416</v>
      </c>
      <c r="D4" s="69">
        <f>IF(RES_hh_tes_in!D4=0,0,1000*11630*RES_hh_tes_in!D4/RES_hh_num_in!D4)</f>
        <v>4882.7953983294519</v>
      </c>
      <c r="E4" s="69">
        <f>IF(RES_hh_tes_in!E4=0,0,1000*11630*RES_hh_tes_in!E4/RES_hh_num_in!E4)</f>
        <v>5138.5121032742245</v>
      </c>
      <c r="F4" s="69">
        <f>IF(RES_hh_tes_in!F4=0,0,1000*11630*RES_hh_tes_in!F4/RES_hh_num_in!F4)</f>
        <v>6289.7199651838073</v>
      </c>
      <c r="G4" s="69">
        <f>IF(RES_hh_tes_in!G4=0,0,1000*11630*RES_hh_tes_in!G4/RES_hh_num_in!G4)</f>
        <v>5439.4688012211063</v>
      </c>
      <c r="H4" s="69">
        <f>IF(RES_hh_tes_in!H4=0,0,1000*11630*RES_hh_tes_in!H4/RES_hh_num_in!H4)</f>
        <v>5517.7737019096294</v>
      </c>
      <c r="I4" s="69">
        <f>IF(RES_hh_tes_in!I4=0,0,1000*11630*RES_hh_tes_in!I4/RES_hh_num_in!I4)</f>
        <v>5119.2457910255716</v>
      </c>
      <c r="J4" s="69">
        <f>IF(RES_hh_tes_in!J4=0,0,1000*11630*RES_hh_tes_in!J4/RES_hh_num_in!J4)</f>
        <v>6536.8568558896577</v>
      </c>
      <c r="K4" s="69">
        <f>IF(RES_hh_tes_in!K4=0,0,1000*11630*RES_hh_tes_in!K4/RES_hh_num_in!K4)</f>
        <v>6310.0775251603618</v>
      </c>
      <c r="L4" s="69">
        <f>IF(RES_hh_tes_in!L4=0,0,1000*11630*RES_hh_tes_in!L4/RES_hh_num_in!L4)</f>
        <v>6579.0265964935415</v>
      </c>
      <c r="M4" s="69">
        <f>IF(RES_hh_tes_in!M4=0,0,1000*11630*RES_hh_tes_in!M4/RES_hh_num_in!M4)</f>
        <v>6500.4968794201259</v>
      </c>
      <c r="N4" s="69">
        <f>IF(RES_hh_tes_in!N4=0,0,1000*11630*RES_hh_tes_in!N4/RES_hh_num_in!N4)</f>
        <v>6559.1821224157375</v>
      </c>
      <c r="O4" s="69">
        <f>IF(RES_hh_tes_in!O4=0,0,1000*11630*RES_hh_tes_in!O4/RES_hh_num_in!O4)</f>
        <v>6097.7531807961441</v>
      </c>
      <c r="P4" s="69">
        <f>IF(RES_hh_tes_in!P4=0,0,1000*11630*RES_hh_tes_in!P4/RES_hh_num_in!P4)</f>
        <v>5787.9958635548455</v>
      </c>
      <c r="Q4" s="69">
        <f>IF(RES_hh_tes_in!Q4=0,0,1000*11630*RES_hh_tes_in!Q4/RES_hh_num_in!Q4)</f>
        <v>5555.945585993014</v>
      </c>
      <c r="R4" s="69">
        <f>IF(RES_hh_tes_in!R4=0,0,1000*11630*RES_hh_tes_in!R4/RES_hh_num_in!R4)</f>
        <v>5427.4692128623228</v>
      </c>
      <c r="S4" s="69">
        <f>IF(RES_hh_tes_in!S4=0,0,1000*11630*RES_hh_tes_in!S4/RES_hh_num_in!S4)</f>
        <v>5505.8351288523918</v>
      </c>
      <c r="T4" s="69">
        <f>IF(RES_hh_tes_in!T4=0,0,1000*11630*RES_hh_tes_in!T4/RES_hh_num_in!T4)</f>
        <v>5404.5205569668615</v>
      </c>
      <c r="U4" s="69">
        <f>IF(RES_hh_tes_in!U4=0,0,1000*11630*RES_hh_tes_in!U4/RES_hh_num_in!U4)</f>
        <v>5210.5616307057207</v>
      </c>
      <c r="V4" s="69">
        <f>IF(RES_hh_tes_in!V4=0,0,1000*11630*RES_hh_tes_in!V4/RES_hh_num_in!V4)</f>
        <v>5099.7232180106466</v>
      </c>
      <c r="W4" s="69">
        <f>IF(RES_hh_tes_in!W4=0,0,1000*11630*RES_hh_tes_in!W4/RES_hh_num_in!W4)</f>
        <v>5266.9985947565829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5577.3047309221056</v>
      </c>
      <c r="E5" s="72">
        <f>IF(RES_hh_tes_in!E5=0,0,1000*11630*RES_hh_tes_in!E5/RES_hh_num_in!E5)</f>
        <v>0</v>
      </c>
      <c r="F5" s="72">
        <f>IF(RES_hh_tes_in!F5=0,0,1000*11630*RES_hh_tes_in!F5/RES_hh_num_in!F5)</f>
        <v>8977.0813226736991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3235.7303139121973</v>
      </c>
      <c r="J5" s="72">
        <f>IF(RES_hh_tes_in!J5=0,0,1000*11630*RES_hh_tes_in!J5/RES_hh_num_in!J5)</f>
        <v>11561.986688797957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6419.6323267400621</v>
      </c>
      <c r="N5" s="72">
        <f>IF(RES_hh_tes_in!N5=0,0,1000*11630*RES_hh_tes_in!N5/RES_hh_num_in!N5)</f>
        <v>6185.3660137313718</v>
      </c>
      <c r="O5" s="72">
        <f>IF(RES_hh_tes_in!O5=0,0,1000*11630*RES_hh_tes_in!O5/RES_hh_num_in!O5)</f>
        <v>3783.2372215624964</v>
      </c>
      <c r="P5" s="72">
        <f>IF(RES_hh_tes_in!P5=0,0,1000*11630*RES_hh_tes_in!P5/RES_hh_num_in!P5)</f>
        <v>6679.9376338890715</v>
      </c>
      <c r="Q5" s="72">
        <f>IF(RES_hh_tes_in!Q5=0,0,1000*11630*RES_hh_tes_in!Q5/RES_hh_num_in!Q5)</f>
        <v>6811.2822303380372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5196.6802031086663</v>
      </c>
      <c r="V5" s="72">
        <f>IF(RES_hh_tes_in!V5=0,0,1000*11630*RES_hh_tes_in!V5/RES_hh_num_in!V5)</f>
        <v>5148.0835446298288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4863.0813416817427</v>
      </c>
      <c r="D6" s="72">
        <f>IF(RES_hh_tes_in!D6=0,0,1000*11630*RES_hh_tes_in!D6/RES_hh_num_in!D6)</f>
        <v>4880.5506228317117</v>
      </c>
      <c r="E6" s="72">
        <f>IF(RES_hh_tes_in!E6=0,0,1000*11630*RES_hh_tes_in!E6/RES_hh_num_in!E6)</f>
        <v>5260.069517046195</v>
      </c>
      <c r="F6" s="72">
        <f>IF(RES_hh_tes_in!F6=0,0,1000*11630*RES_hh_tes_in!F6/RES_hh_num_in!F6)</f>
        <v>5964.2090899993318</v>
      </c>
      <c r="G6" s="72">
        <f>IF(RES_hh_tes_in!G6=0,0,1000*11630*RES_hh_tes_in!G6/RES_hh_num_in!G6)</f>
        <v>5371.82051882216</v>
      </c>
      <c r="H6" s="72">
        <f>IF(RES_hh_tes_in!H6=0,0,1000*11630*RES_hh_tes_in!H6/RES_hh_num_in!H6)</f>
        <v>5582.7251310318643</v>
      </c>
      <c r="I6" s="72">
        <f>IF(RES_hh_tes_in!I6=0,0,1000*11630*RES_hh_tes_in!I6/RES_hh_num_in!I6)</f>
        <v>5217.4696931697517</v>
      </c>
      <c r="J6" s="72">
        <f>IF(RES_hh_tes_in!J6=0,0,1000*11630*RES_hh_tes_in!J6/RES_hh_num_in!J6)</f>
        <v>6385.0112822935771</v>
      </c>
      <c r="K6" s="72">
        <f>IF(RES_hh_tes_in!K6=0,0,1000*11630*RES_hh_tes_in!K6/RES_hh_num_in!K6)</f>
        <v>6302.5287768935414</v>
      </c>
      <c r="L6" s="72">
        <f>IF(RES_hh_tes_in!L6=0,0,1000*11630*RES_hh_tes_in!L6/RES_hh_num_in!L6)</f>
        <v>6557.7930133118743</v>
      </c>
      <c r="M6" s="72">
        <f>IF(RES_hh_tes_in!M6=0,0,1000*11630*RES_hh_tes_in!M6/RES_hh_num_in!M6)</f>
        <v>6360.8691601731216</v>
      </c>
      <c r="N6" s="72">
        <f>IF(RES_hh_tes_in!N6=0,0,1000*11630*RES_hh_tes_in!N6/RES_hh_num_in!N6)</f>
        <v>6550.7269180606845</v>
      </c>
      <c r="O6" s="72">
        <f>IF(RES_hh_tes_in!O6=0,0,1000*11630*RES_hh_tes_in!O6/RES_hh_num_in!O6)</f>
        <v>6136.4102525322087</v>
      </c>
      <c r="P6" s="72">
        <f>IF(RES_hh_tes_in!P6=0,0,1000*11630*RES_hh_tes_in!P6/RES_hh_num_in!P6)</f>
        <v>5704.2663443746178</v>
      </c>
      <c r="Q6" s="72">
        <f>IF(RES_hh_tes_in!Q6=0,0,1000*11630*RES_hh_tes_in!Q6/RES_hh_num_in!Q6)</f>
        <v>5796.844233825871</v>
      </c>
      <c r="R6" s="72">
        <f>IF(RES_hh_tes_in!R6=0,0,1000*11630*RES_hh_tes_in!R6/RES_hh_num_in!R6)</f>
        <v>6035.2661074971948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5591.0077555868656</v>
      </c>
      <c r="V6" s="72">
        <f>IF(RES_hh_tes_in!V6=0,0,1000*11630*RES_hh_tes_in!V6/RES_hh_num_in!V6)</f>
        <v>5014.3298123785053</v>
      </c>
      <c r="W6" s="72">
        <f>IF(RES_hh_tes_in!W6=0,0,1000*11630*RES_hh_tes_in!W6/RES_hh_num_in!W6)</f>
        <v>5193.2615553752612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3392.1221417447196</v>
      </c>
      <c r="F7" s="72">
        <f>IF(RES_hh_tes_in!F7=0,0,1000*11630*RES_hh_tes_in!F7/RES_hh_num_in!F7)</f>
        <v>8259.7108229329697</v>
      </c>
      <c r="G7" s="72">
        <f>IF(RES_hh_tes_in!G7=0,0,1000*11630*RES_hh_tes_in!G7/RES_hh_num_in!G7)</f>
        <v>5101.1863670947641</v>
      </c>
      <c r="H7" s="72">
        <f>IF(RES_hh_tes_in!H7=0,0,1000*11630*RES_hh_tes_in!H7/RES_hh_num_in!H7)</f>
        <v>5172.0233812069973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4708.184876527931</v>
      </c>
      <c r="P7" s="72">
        <f>IF(RES_hh_tes_in!P7=0,0,1000*11630*RES_hh_tes_in!P7/RES_hh_num_in!P7)</f>
        <v>6032.5095222565869</v>
      </c>
      <c r="Q7" s="72">
        <f>IF(RES_hh_tes_in!Q7=0,0,1000*11630*RES_hh_tes_in!Q7/RES_hh_num_in!Q7)</f>
        <v>6670.5953885000326</v>
      </c>
      <c r="R7" s="72">
        <f>IF(RES_hh_tes_in!R7=0,0,1000*11630*RES_hh_tes_in!R7/RES_hh_num_in!R7)</f>
        <v>0</v>
      </c>
      <c r="S7" s="72">
        <f>IF(RES_hh_tes_in!S7=0,0,1000*11630*RES_hh_tes_in!S7/RES_hh_num_in!S7)</f>
        <v>5053.2214107385989</v>
      </c>
      <c r="T7" s="72">
        <f>IF(RES_hh_tes_in!T7=0,0,1000*11630*RES_hh_tes_in!T7/RES_hh_num_in!T7)</f>
        <v>5308.3600526162891</v>
      </c>
      <c r="U7" s="72">
        <f>IF(RES_hh_tes_in!U7=0,0,1000*11630*RES_hh_tes_in!U7/RES_hh_num_in!U7)</f>
        <v>6116.5623339207868</v>
      </c>
      <c r="V7" s="72">
        <f>IF(RES_hh_tes_in!V7=0,0,1000*11630*RES_hh_tes_in!V7/RES_hh_num_in!V7)</f>
        <v>4930.2004861822043</v>
      </c>
      <c r="W7" s="72">
        <f>IF(RES_hh_tes_in!W7=0,0,1000*11630*RES_hh_tes_in!W7/RES_hh_num_in!W7)</f>
        <v>5187.5505876106563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4625.2236894557045</v>
      </c>
      <c r="D8" s="72">
        <f>IF(RES_hh_tes_in!D8=0,0,1000*11630*RES_hh_tes_in!D8/RES_hh_num_in!D8)</f>
        <v>5128.1451127900864</v>
      </c>
      <c r="E8" s="72">
        <f>IF(RES_hh_tes_in!E8=0,0,1000*11630*RES_hh_tes_in!E8/RES_hh_num_in!E8)</f>
        <v>5371.3673423406908</v>
      </c>
      <c r="F8" s="72">
        <f>IF(RES_hh_tes_in!F8=0,0,1000*11630*RES_hh_tes_in!F8/RES_hh_num_in!F8)</f>
        <v>5977.4865307105238</v>
      </c>
      <c r="G8" s="72">
        <f>IF(RES_hh_tes_in!G8=0,0,1000*11630*RES_hh_tes_in!G8/RES_hh_num_in!G8)</f>
        <v>5066.2039210613648</v>
      </c>
      <c r="H8" s="72">
        <f>IF(RES_hh_tes_in!H8=0,0,1000*11630*RES_hh_tes_in!H8/RES_hh_num_in!H8)</f>
        <v>6079.9353061528091</v>
      </c>
      <c r="I8" s="72">
        <f>IF(RES_hh_tes_in!I8=0,0,1000*11630*RES_hh_tes_in!I8/RES_hh_num_in!I8)</f>
        <v>5036.6366494827062</v>
      </c>
      <c r="J8" s="72">
        <f>IF(RES_hh_tes_in!J8=0,0,1000*11630*RES_hh_tes_in!J8/RES_hh_num_in!J8)</f>
        <v>6286.5093220621575</v>
      </c>
      <c r="K8" s="72">
        <f>IF(RES_hh_tes_in!K8=0,0,1000*11630*RES_hh_tes_in!K8/RES_hh_num_in!K8)</f>
        <v>6129.30124904285</v>
      </c>
      <c r="L8" s="72">
        <f>IF(RES_hh_tes_in!L8=0,0,1000*11630*RES_hh_tes_in!L8/RES_hh_num_in!L8)</f>
        <v>6387.4494091940642</v>
      </c>
      <c r="M8" s="72">
        <f>IF(RES_hh_tes_in!M8=0,0,1000*11630*RES_hh_tes_in!M8/RES_hh_num_in!M8)</f>
        <v>6425.8969555326712</v>
      </c>
      <c r="N8" s="72">
        <f>IF(RES_hh_tes_in!N8=0,0,1000*11630*RES_hh_tes_in!N8/RES_hh_num_in!N8)</f>
        <v>6746.8152925104705</v>
      </c>
      <c r="O8" s="72">
        <f>IF(RES_hh_tes_in!O8=0,0,1000*11630*RES_hh_tes_in!O8/RES_hh_num_in!O8)</f>
        <v>6301.3258076490374</v>
      </c>
      <c r="P8" s="72">
        <f>IF(RES_hh_tes_in!P8=0,0,1000*11630*RES_hh_tes_in!P8/RES_hh_num_in!P8)</f>
        <v>5498.5366943870749</v>
      </c>
      <c r="Q8" s="72">
        <f>IF(RES_hh_tes_in!Q8=0,0,1000*11630*RES_hh_tes_in!Q8/RES_hh_num_in!Q8)</f>
        <v>5506.8114854922451</v>
      </c>
      <c r="R8" s="72">
        <f>IF(RES_hh_tes_in!R8=0,0,1000*11630*RES_hh_tes_in!R8/RES_hh_num_in!R8)</f>
        <v>5394.7675894892527</v>
      </c>
      <c r="S8" s="72">
        <f>IF(RES_hh_tes_in!S8=0,0,1000*11630*RES_hh_tes_in!S8/RES_hh_num_in!S8)</f>
        <v>5521.7534927192237</v>
      </c>
      <c r="T8" s="72">
        <f>IF(RES_hh_tes_in!T8=0,0,1000*11630*RES_hh_tes_in!T8/RES_hh_num_in!T8)</f>
        <v>5408.0509381537568</v>
      </c>
      <c r="U8" s="72">
        <f>IF(RES_hh_tes_in!U8=0,0,1000*11630*RES_hh_tes_in!U8/RES_hh_num_in!U8)</f>
        <v>5035.3635976365267</v>
      </c>
      <c r="V8" s="72">
        <f>IF(RES_hh_tes_in!V8=0,0,1000*11630*RES_hh_tes_in!V8/RES_hh_num_in!V8)</f>
        <v>5055.9548578615386</v>
      </c>
      <c r="W8" s="72">
        <f>IF(RES_hh_tes_in!W8=0,0,1000*11630*RES_hh_tes_in!W8/RES_hh_num_in!W8)</f>
        <v>5353.7034269445639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4520.2058947080805</v>
      </c>
      <c r="D9" s="72">
        <f>IF(RES_hh_tes_in!D9=0,0,1000*11630*RES_hh_tes_in!D9/RES_hh_num_in!D9)</f>
        <v>4515.0382839643034</v>
      </c>
      <c r="E9" s="72">
        <f>IF(RES_hh_tes_in!E9=0,0,1000*11630*RES_hh_tes_in!E9/RES_hh_num_in!E9)</f>
        <v>5116.2488941788761</v>
      </c>
      <c r="F9" s="72">
        <f>IF(RES_hh_tes_in!F9=0,0,1000*11630*RES_hh_tes_in!F9/RES_hh_num_in!F9)</f>
        <v>6018.4729982550671</v>
      </c>
      <c r="G9" s="72">
        <f>IF(RES_hh_tes_in!G9=0,0,1000*11630*RES_hh_tes_in!G9/RES_hh_num_in!G9)</f>
        <v>5543.4823462576214</v>
      </c>
      <c r="H9" s="72">
        <f>IF(RES_hh_tes_in!H9=0,0,1000*11630*RES_hh_tes_in!H9/RES_hh_num_in!H9)</f>
        <v>5212.0432474805339</v>
      </c>
      <c r="I9" s="72">
        <f>IF(RES_hh_tes_in!I9=0,0,1000*11630*RES_hh_tes_in!I9/RES_hh_num_in!I9)</f>
        <v>5044.9917475220318</v>
      </c>
      <c r="J9" s="72">
        <f>IF(RES_hh_tes_in!J9=0,0,1000*11630*RES_hh_tes_in!J9/RES_hh_num_in!J9)</f>
        <v>6563.9671965969364</v>
      </c>
      <c r="K9" s="72">
        <f>IF(RES_hh_tes_in!K9=0,0,1000*11630*RES_hh_tes_in!K9/RES_hh_num_in!K9)</f>
        <v>6318.7134995460392</v>
      </c>
      <c r="L9" s="72">
        <f>IF(RES_hh_tes_in!L9=0,0,1000*11630*RES_hh_tes_in!L9/RES_hh_num_in!L9)</f>
        <v>6713.5766978357387</v>
      </c>
      <c r="M9" s="72">
        <f>IF(RES_hh_tes_in!M9=0,0,1000*11630*RES_hh_tes_in!M9/RES_hh_num_in!M9)</f>
        <v>6165.7511949438767</v>
      </c>
      <c r="N9" s="72">
        <f>IF(RES_hh_tes_in!N9=0,0,1000*11630*RES_hh_tes_in!N9/RES_hh_num_in!N9)</f>
        <v>6475.5268286725468</v>
      </c>
      <c r="O9" s="72">
        <f>IF(RES_hh_tes_in!O9=0,0,1000*11630*RES_hh_tes_in!O9/RES_hh_num_in!O9)</f>
        <v>6041.3864602194308</v>
      </c>
      <c r="P9" s="72">
        <f>IF(RES_hh_tes_in!P9=0,0,1000*11630*RES_hh_tes_in!P9/RES_hh_num_in!P9)</f>
        <v>5821.0907613327927</v>
      </c>
      <c r="Q9" s="72">
        <f>IF(RES_hh_tes_in!Q9=0,0,1000*11630*RES_hh_tes_in!Q9/RES_hh_num_in!Q9)</f>
        <v>5508.6823510006243</v>
      </c>
      <c r="R9" s="72">
        <f>IF(RES_hh_tes_in!R9=0,0,1000*11630*RES_hh_tes_in!R9/RES_hh_num_in!R9)</f>
        <v>5441.0524641174461</v>
      </c>
      <c r="S9" s="72">
        <f>IF(RES_hh_tes_in!S9=0,0,1000*11630*RES_hh_tes_in!S9/RES_hh_num_in!S9)</f>
        <v>5521.4483346377219</v>
      </c>
      <c r="T9" s="72">
        <f>IF(RES_hh_tes_in!T9=0,0,1000*11630*RES_hh_tes_in!T9/RES_hh_num_in!T9)</f>
        <v>5355.1556703942642</v>
      </c>
      <c r="U9" s="72">
        <f>IF(RES_hh_tes_in!U9=0,0,1000*11630*RES_hh_tes_in!U9/RES_hh_num_in!U9)</f>
        <v>5267.7509856230181</v>
      </c>
      <c r="V9" s="72">
        <f>IF(RES_hh_tes_in!V9=0,0,1000*11630*RES_hh_tes_in!V9/RES_hh_num_in!V9)</f>
        <v>5093.8224354182357</v>
      </c>
      <c r="W9" s="72">
        <f>IF(RES_hh_tes_in!W9=0,0,1000*11630*RES_hh_tes_in!W9/RES_hh_num_in!W9)</f>
        <v>5139.2969653341643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3151.3762001557025</v>
      </c>
      <c r="D10" s="72">
        <f>IF(RES_hh_tes_in!D10=0,0,1000*11630*RES_hh_tes_in!D10/RES_hh_num_in!D10)</f>
        <v>6449.3930627105219</v>
      </c>
      <c r="E10" s="72">
        <f>IF(RES_hh_tes_in!E10=0,0,1000*11630*RES_hh_tes_in!E10/RES_hh_num_in!E10)</f>
        <v>5617.430936063849</v>
      </c>
      <c r="F10" s="72">
        <f>IF(RES_hh_tes_in!F10=0,0,1000*11630*RES_hh_tes_in!F10/RES_hh_num_in!F10)</f>
        <v>5580.831710152811</v>
      </c>
      <c r="G10" s="72">
        <f>IF(RES_hh_tes_in!G10=0,0,1000*11630*RES_hh_tes_in!G10/RES_hh_num_in!G10)</f>
        <v>4978.3021634854149</v>
      </c>
      <c r="H10" s="72">
        <f>IF(RES_hh_tes_in!H10=0,0,1000*11630*RES_hh_tes_in!H10/RES_hh_num_in!H10)</f>
        <v>5402.6660225537025</v>
      </c>
      <c r="I10" s="72">
        <f>IF(RES_hh_tes_in!I10=0,0,1000*11630*RES_hh_tes_in!I10/RES_hh_num_in!I10)</f>
        <v>5134.9439807538338</v>
      </c>
      <c r="J10" s="72">
        <f>IF(RES_hh_tes_in!J10=0,0,1000*11630*RES_hh_tes_in!J10/RES_hh_num_in!J10)</f>
        <v>5680.3200325020434</v>
      </c>
      <c r="K10" s="72">
        <f>IF(RES_hh_tes_in!K10=0,0,1000*11630*RES_hh_tes_in!K10/RES_hh_num_in!K10)</f>
        <v>6135.9460952410864</v>
      </c>
      <c r="L10" s="72">
        <f>IF(RES_hh_tes_in!L10=0,0,1000*11630*RES_hh_tes_in!L10/RES_hh_num_in!L10)</f>
        <v>7705.9837365006724</v>
      </c>
      <c r="M10" s="72">
        <f>IF(RES_hh_tes_in!M10=0,0,1000*11630*RES_hh_tes_in!M10/RES_hh_num_in!M10)</f>
        <v>6311.8047252459055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5418.864339928582</v>
      </c>
      <c r="T10" s="72">
        <f>IF(RES_hh_tes_in!T10=0,0,1000*11630*RES_hh_tes_in!T10/RES_hh_num_in!T10)</f>
        <v>6068.5546518329475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7888.7143818551331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5149.6117321721003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5491.2573590466582</v>
      </c>
      <c r="J11" s="72">
        <f>IF(RES_hh_tes_in!J11=0,0,1000*11630*RES_hh_tes_in!J11/RES_hh_num_in!J11)</f>
        <v>6259.9432152467089</v>
      </c>
      <c r="K11" s="72">
        <f>IF(RES_hh_tes_in!K11=0,0,1000*11630*RES_hh_tes_in!K11/RES_hh_num_in!K11)</f>
        <v>6387.5338716572751</v>
      </c>
      <c r="L11" s="72">
        <f>IF(RES_hh_tes_in!L11=0,0,1000*11630*RES_hh_tes_in!L11/RES_hh_num_in!L11)</f>
        <v>6638.7914076738953</v>
      </c>
      <c r="M11" s="72">
        <f>IF(RES_hh_tes_in!M11=0,0,1000*11630*RES_hh_tes_in!M11/RES_hh_num_in!M11)</f>
        <v>6795.7439577003643</v>
      </c>
      <c r="N11" s="72">
        <f>IF(RES_hh_tes_in!N11=0,0,1000*11630*RES_hh_tes_in!N11/RES_hh_num_in!N11)</f>
        <v>6241.9234399433271</v>
      </c>
      <c r="O11" s="72">
        <f>IF(RES_hh_tes_in!O11=0,0,1000*11630*RES_hh_tes_in!O11/RES_hh_num_in!O11)</f>
        <v>6094.0285981439747</v>
      </c>
      <c r="P11" s="72">
        <f>IF(RES_hh_tes_in!P11=0,0,1000*11630*RES_hh_tes_in!P11/RES_hh_num_in!P11)</f>
        <v>5533.3220504103019</v>
      </c>
      <c r="Q11" s="72">
        <f>IF(RES_hh_tes_in!Q11=0,0,1000*11630*RES_hh_tes_in!Q11/RES_hh_num_in!Q11)</f>
        <v>5567.2412602064787</v>
      </c>
      <c r="R11" s="72">
        <f>IF(RES_hh_tes_in!R11=0,0,1000*11630*RES_hh_tes_in!R11/RES_hh_num_in!R11)</f>
        <v>5552.0046155655809</v>
      </c>
      <c r="S11" s="72">
        <f>IF(RES_hh_tes_in!S11=0,0,1000*11630*RES_hh_tes_in!S11/RES_hh_num_in!S11)</f>
        <v>5584.3940604153704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5131.5443589928327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0</v>
      </c>
      <c r="V12" s="72">
        <f>IF(RES_hh_tes_in!V12=0,0,1000*11630*RES_hh_tes_in!V12/RES_hh_num_in!V12)</f>
        <v>0</v>
      </c>
      <c r="W12" s="72">
        <f>IF(RES_hh_tes_in!W12=0,0,1000*11630*RES_hh_tes_in!W12/RES_hh_num_in!W12)</f>
        <v>0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5142.6660638678668</v>
      </c>
      <c r="E13" s="74">
        <f>IF(RES_hh_tes_in!E13=0,0,1000*11630*RES_hh_tes_in!E13/RES_hh_num_in!E13)</f>
        <v>5363.0700084847122</v>
      </c>
      <c r="F13" s="74">
        <f>IF(RES_hh_tes_in!F13=0,0,1000*11630*RES_hh_tes_in!F13/RES_hh_num_in!F13)</f>
        <v>4887.181779643236</v>
      </c>
      <c r="G13" s="74">
        <f>IF(RES_hh_tes_in!G13=0,0,1000*11630*RES_hh_tes_in!G13/RES_hh_num_in!G13)</f>
        <v>5758.9239482611511</v>
      </c>
      <c r="H13" s="74">
        <f>IF(RES_hh_tes_in!H13=0,0,1000*11630*RES_hh_tes_in!H13/RES_hh_num_in!H13)</f>
        <v>4273.1127624492483</v>
      </c>
      <c r="I13" s="74">
        <f>IF(RES_hh_tes_in!I13=0,0,1000*11630*RES_hh_tes_in!I13/RES_hh_num_in!I13)</f>
        <v>4932.8210453803395</v>
      </c>
      <c r="J13" s="74">
        <f>IF(RES_hh_tes_in!J13=0,0,1000*11630*RES_hh_tes_in!J13/RES_hh_num_in!J13)</f>
        <v>5475.1598381813192</v>
      </c>
      <c r="K13" s="74">
        <f>IF(RES_hh_tes_in!K13=0,0,1000*11630*RES_hh_tes_in!K13/RES_hh_num_in!K13)</f>
        <v>6858.2516032122085</v>
      </c>
      <c r="L13" s="74">
        <f>IF(RES_hh_tes_in!L13=0,0,1000*11630*RES_hh_tes_in!L13/RES_hh_num_in!L13)</f>
        <v>6613.2303216690507</v>
      </c>
      <c r="M13" s="74">
        <f>IF(RES_hh_tes_in!M13=0,0,1000*11630*RES_hh_tes_in!M13/RES_hh_num_in!M13)</f>
        <v>6569.2322300041888</v>
      </c>
      <c r="N13" s="74">
        <f>IF(RES_hh_tes_in!N13=0,0,1000*11630*RES_hh_tes_in!N13/RES_hh_num_in!N13)</f>
        <v>5860.1603223824441</v>
      </c>
      <c r="O13" s="74">
        <f>IF(RES_hh_tes_in!O13=0,0,1000*11630*RES_hh_tes_in!O13/RES_hh_num_in!O13)</f>
        <v>6286.2111178005762</v>
      </c>
      <c r="P13" s="74">
        <f>IF(RES_hh_tes_in!P13=0,0,1000*11630*RES_hh_tes_in!P13/RES_hh_num_in!P13)</f>
        <v>5715.3362226501986</v>
      </c>
      <c r="Q13" s="74">
        <f>IF(RES_hh_tes_in!Q13=0,0,1000*11630*RES_hh_tes_in!Q13/RES_hh_num_in!Q13)</f>
        <v>5699.4673104753601</v>
      </c>
      <c r="R13" s="74">
        <f>IF(RES_hh_tes_in!R13=0,0,1000*11630*RES_hh_tes_in!R13/RES_hh_num_in!R13)</f>
        <v>4346.5729983954288</v>
      </c>
      <c r="S13" s="74">
        <f>IF(RES_hh_tes_in!S13=0,0,1000*11630*RES_hh_tes_in!S13/RES_hh_num_in!S13)</f>
        <v>4347.3693033966902</v>
      </c>
      <c r="T13" s="74">
        <f>IF(RES_hh_tes_in!T13=0,0,1000*11630*RES_hh_tes_in!T13/RES_hh_num_in!T13)</f>
        <v>5709.5155057121474</v>
      </c>
      <c r="U13" s="74">
        <f>IF(RES_hh_tes_in!U13=0,0,1000*11630*RES_hh_tes_in!U13/RES_hh_num_in!U13)</f>
        <v>5678.7627660612588</v>
      </c>
      <c r="V13" s="74">
        <f>IF(RES_hh_tes_in!V13=0,0,1000*11630*RES_hh_tes_in!V13/RES_hh_num_in!V13)</f>
        <v>5479.6262970596172</v>
      </c>
      <c r="W13" s="74">
        <f>IF(RES_hh_tes_in!W13=0,0,1000*11630*RES_hh_tes_in!W13/RES_hh_num_in!W13)</f>
        <v>5659.8877280813613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11.946621725961899</v>
      </c>
      <c r="D14" s="76">
        <f>IF(RES_hh_tes_in!D14=0,0,1000*11630*RES_hh_tes_in!D14/RES_hh_num_in!D14)</f>
        <v>15.321022289792213</v>
      </c>
      <c r="E14" s="76">
        <f>IF(RES_hh_tes_in!E14=0,0,1000*11630*RES_hh_tes_in!E14/RES_hh_num_in!E14)</f>
        <v>13.717829686342798</v>
      </c>
      <c r="F14" s="76">
        <f>IF(RES_hh_tes_in!F14=0,0,1000*11630*RES_hh_tes_in!F14/RES_hh_num_in!F14)</f>
        <v>17.874686253509768</v>
      </c>
      <c r="G14" s="76">
        <f>IF(RES_hh_tes_in!G14=0,0,1000*11630*RES_hh_tes_in!G14/RES_hh_num_in!G14)</f>
        <v>12.181014796863456</v>
      </c>
      <c r="H14" s="76">
        <f>IF(RES_hh_tes_in!H14=0,0,1000*11630*RES_hh_tes_in!H14/RES_hh_num_in!H14)</f>
        <v>13.8350304668368</v>
      </c>
      <c r="I14" s="76">
        <f>IF(RES_hh_tes_in!I14=0,0,1000*11630*RES_hh_tes_in!I14/RES_hh_num_in!I14)</f>
        <v>7.3996363540706787</v>
      </c>
      <c r="J14" s="76">
        <f>IF(RES_hh_tes_in!J14=0,0,1000*11630*RES_hh_tes_in!J14/RES_hh_num_in!J14)</f>
        <v>12.380208233837521</v>
      </c>
      <c r="K14" s="76">
        <f>IF(RES_hh_tes_in!K14=0,0,1000*11630*RES_hh_tes_in!K14/RES_hh_num_in!K14)</f>
        <v>12.223530737232135</v>
      </c>
      <c r="L14" s="76">
        <f>IF(RES_hh_tes_in!L14=0,0,1000*11630*RES_hh_tes_in!L14/RES_hh_num_in!L14)</f>
        <v>13.976762215611471</v>
      </c>
      <c r="M14" s="76">
        <f>IF(RES_hh_tes_in!M14=0,0,1000*11630*RES_hh_tes_in!M14/RES_hh_num_in!M14)</f>
        <v>15.757883352474796</v>
      </c>
      <c r="N14" s="76">
        <f>IF(RES_hh_tes_in!N14=0,0,1000*11630*RES_hh_tes_in!N14/RES_hh_num_in!N14)</f>
        <v>13.753396417248197</v>
      </c>
      <c r="O14" s="76">
        <f>IF(RES_hh_tes_in!O14=0,0,1000*11630*RES_hh_tes_in!O14/RES_hh_num_in!O14)</f>
        <v>13.463065569156239</v>
      </c>
      <c r="P14" s="76">
        <f>IF(RES_hh_tes_in!P14=0,0,1000*11630*RES_hh_tes_in!P14/RES_hh_num_in!P14)</f>
        <v>13.04622558566404</v>
      </c>
      <c r="Q14" s="76">
        <f>IF(RES_hh_tes_in!Q14=0,0,1000*11630*RES_hh_tes_in!Q14/RES_hh_num_in!Q14)</f>
        <v>13.00443036994578</v>
      </c>
      <c r="R14" s="76">
        <f>IF(RES_hh_tes_in!R14=0,0,1000*11630*RES_hh_tes_in!R14/RES_hh_num_in!R14)</f>
        <v>12.377173597860951</v>
      </c>
      <c r="S14" s="76">
        <f>IF(RES_hh_tes_in!S14=0,0,1000*11630*RES_hh_tes_in!S14/RES_hh_num_in!S14)</f>
        <v>13.148654073251192</v>
      </c>
      <c r="T14" s="76">
        <f>IF(RES_hh_tes_in!T14=0,0,1000*11630*RES_hh_tes_in!T14/RES_hh_num_in!T14)</f>
        <v>12.327121860785462</v>
      </c>
      <c r="U14" s="76">
        <f>IF(RES_hh_tes_in!U14=0,0,1000*11630*RES_hh_tes_in!U14/RES_hh_num_in!U14)</f>
        <v>11.767633047413961</v>
      </c>
      <c r="V14" s="76">
        <f>IF(RES_hh_tes_in!V14=0,0,1000*11630*RES_hh_tes_in!V14/RES_hh_num_in!V14)</f>
        <v>11.492444823623503</v>
      </c>
      <c r="W14" s="76">
        <f>IF(RES_hh_tes_in!W14=0,0,1000*11630*RES_hh_tes_in!W14/RES_hh_num_in!W14)</f>
        <v>11.969008964697688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79.96119670801221</v>
      </c>
      <c r="D15" s="69">
        <f t="shared" si="0"/>
        <v>108.66315998809415</v>
      </c>
      <c r="E15" s="69">
        <f t="shared" si="0"/>
        <v>145.1441357379116</v>
      </c>
      <c r="F15" s="69">
        <f t="shared" si="0"/>
        <v>45.043138472373165</v>
      </c>
      <c r="G15" s="69">
        <f t="shared" si="0"/>
        <v>71.056640642647508</v>
      </c>
      <c r="H15" s="69">
        <f t="shared" si="0"/>
        <v>93.852513170022291</v>
      </c>
      <c r="I15" s="69">
        <f t="shared" si="0"/>
        <v>220.97355204511945</v>
      </c>
      <c r="J15" s="69">
        <f t="shared" si="0"/>
        <v>69.326786845366314</v>
      </c>
      <c r="K15" s="69">
        <f t="shared" si="0"/>
        <v>65.292842069761122</v>
      </c>
      <c r="L15" s="69">
        <f t="shared" si="0"/>
        <v>185.89995535867806</v>
      </c>
      <c r="M15" s="69">
        <f t="shared" si="0"/>
        <v>61.893776436780101</v>
      </c>
      <c r="N15" s="69">
        <f t="shared" si="0"/>
        <v>222.56626852435593</v>
      </c>
      <c r="O15" s="69">
        <f t="shared" si="0"/>
        <v>27.203923326672864</v>
      </c>
      <c r="P15" s="69">
        <f t="shared" si="0"/>
        <v>118.32986423907791</v>
      </c>
      <c r="Q15" s="69">
        <f t="shared" si="0"/>
        <v>323.95132038601122</v>
      </c>
      <c r="R15" s="69">
        <f t="shared" si="0"/>
        <v>171.01191841535845</v>
      </c>
      <c r="S15" s="69">
        <f t="shared" si="0"/>
        <v>232.72759222978803</v>
      </c>
      <c r="T15" s="69">
        <f t="shared" si="0"/>
        <v>202.71627578087097</v>
      </c>
      <c r="U15" s="69">
        <f t="shared" si="0"/>
        <v>136.20406446564826</v>
      </c>
      <c r="V15" s="69">
        <f t="shared" si="0"/>
        <v>33.481578288489352</v>
      </c>
      <c r="W15" s="69">
        <f t="shared" si="0"/>
        <v>9.5387797057800796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79.96119670801221</v>
      </c>
      <c r="D16" s="72">
        <f>IF(RES_hh_tes_in!D16=0,0,1000*11630*RES_hh_tes_in!D16/RES_hh_num_in!D$3)</f>
        <v>108.66315998809415</v>
      </c>
      <c r="E16" s="72">
        <f>IF(RES_hh_tes_in!E16=0,0,1000*11630*RES_hh_tes_in!E16/RES_hh_num_in!E$3)</f>
        <v>145.1441357379116</v>
      </c>
      <c r="F16" s="72">
        <f>IF(RES_hh_tes_in!F16=0,0,1000*11630*RES_hh_tes_in!F16/RES_hh_num_in!F$3)</f>
        <v>45.043138472373165</v>
      </c>
      <c r="G16" s="72">
        <f>IF(RES_hh_tes_in!G16=0,0,1000*11630*RES_hh_tes_in!G16/RES_hh_num_in!G$3)</f>
        <v>71.056640642647508</v>
      </c>
      <c r="H16" s="72">
        <f>IF(RES_hh_tes_in!H16=0,0,1000*11630*RES_hh_tes_in!H16/RES_hh_num_in!H$3)</f>
        <v>93.852513170022291</v>
      </c>
      <c r="I16" s="72">
        <f>IF(RES_hh_tes_in!I16=0,0,1000*11630*RES_hh_tes_in!I16/RES_hh_num_in!I$3)</f>
        <v>220.97355204511945</v>
      </c>
      <c r="J16" s="72">
        <f>IF(RES_hh_tes_in!J16=0,0,1000*11630*RES_hh_tes_in!J16/RES_hh_num_in!J$3)</f>
        <v>69.326786845366314</v>
      </c>
      <c r="K16" s="72">
        <f>IF(RES_hh_tes_in!K16=0,0,1000*11630*RES_hh_tes_in!K16/RES_hh_num_in!K$3)</f>
        <v>65.292842069761122</v>
      </c>
      <c r="L16" s="72">
        <f>IF(RES_hh_tes_in!L16=0,0,1000*11630*RES_hh_tes_in!L16/RES_hh_num_in!L$3)</f>
        <v>185.89995535867806</v>
      </c>
      <c r="M16" s="72">
        <f>IF(RES_hh_tes_in!M16=0,0,1000*11630*RES_hh_tes_in!M16/RES_hh_num_in!M$3)</f>
        <v>61.893776436780101</v>
      </c>
      <c r="N16" s="72">
        <f>IF(RES_hh_tes_in!N16=0,0,1000*11630*RES_hh_tes_in!N16/RES_hh_num_in!N$3)</f>
        <v>222.56626852435593</v>
      </c>
      <c r="O16" s="72">
        <f>IF(RES_hh_tes_in!O16=0,0,1000*11630*RES_hh_tes_in!O16/RES_hh_num_in!O$3)</f>
        <v>27.203923326672864</v>
      </c>
      <c r="P16" s="72">
        <f>IF(RES_hh_tes_in!P16=0,0,1000*11630*RES_hh_tes_in!P16/RES_hh_num_in!P$3)</f>
        <v>118.32986423907791</v>
      </c>
      <c r="Q16" s="72">
        <f>IF(RES_hh_tes_in!Q16=0,0,1000*11630*RES_hh_tes_in!Q16/RES_hh_num_in!Q$3)</f>
        <v>323.95132038601122</v>
      </c>
      <c r="R16" s="72">
        <f>IF(RES_hh_tes_in!R16=0,0,1000*11630*RES_hh_tes_in!R16/RES_hh_num_in!R$3)</f>
        <v>171.01191841535845</v>
      </c>
      <c r="S16" s="72">
        <f>IF(RES_hh_tes_in!S16=0,0,1000*11630*RES_hh_tes_in!S16/RES_hh_num_in!S$3)</f>
        <v>232.72759222978803</v>
      </c>
      <c r="T16" s="72">
        <f>IF(RES_hh_tes_in!T16=0,0,1000*11630*RES_hh_tes_in!T16/RES_hh_num_in!T$3)</f>
        <v>202.71627578087097</v>
      </c>
      <c r="U16" s="72">
        <f>IF(RES_hh_tes_in!U16=0,0,1000*11630*RES_hh_tes_in!U16/RES_hh_num_in!U$3)</f>
        <v>136.20406446564826</v>
      </c>
      <c r="V16" s="72">
        <f>IF(RES_hh_tes_in!V16=0,0,1000*11630*RES_hh_tes_in!V16/RES_hh_num_in!V$3)</f>
        <v>33.481578288489352</v>
      </c>
      <c r="W16" s="72">
        <f>IF(RES_hh_tes_in!W16=0,0,1000*11630*RES_hh_tes_in!W16/RES_hh_num_in!W$3)</f>
        <v>9.5387797057800796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655.42353647902166</v>
      </c>
      <c r="D17" s="69">
        <f>IF(RES_hh_tes_in!D17=0,0,1000*11630*RES_hh_tes_in!D17/RES_hh_num_in!D17)</f>
        <v>708.34589664013822</v>
      </c>
      <c r="E17" s="69">
        <f>IF(RES_hh_tes_in!E17=0,0,1000*11630*RES_hh_tes_in!E17/RES_hh_num_in!E17)</f>
        <v>788.09258497145856</v>
      </c>
      <c r="F17" s="69">
        <f>IF(RES_hh_tes_in!F17=0,0,1000*11630*RES_hh_tes_in!F17/RES_hh_num_in!F17)</f>
        <v>602.58563006311442</v>
      </c>
      <c r="G17" s="69">
        <f>IF(RES_hh_tes_in!G17=0,0,1000*11630*RES_hh_tes_in!G17/RES_hh_num_in!G17)</f>
        <v>905.223129130914</v>
      </c>
      <c r="H17" s="69">
        <f>IF(RES_hh_tes_in!H17=0,0,1000*11630*RES_hh_tes_in!H17/RES_hh_num_in!H17)</f>
        <v>827.58045963710708</v>
      </c>
      <c r="I17" s="69">
        <f>IF(RES_hh_tes_in!I17=0,0,1000*11630*RES_hh_tes_in!I17/RES_hh_num_in!I17)</f>
        <v>908.99808640849506</v>
      </c>
      <c r="J17" s="69">
        <f>IF(RES_hh_tes_in!J17=0,0,1000*11630*RES_hh_tes_in!J17/RES_hh_num_in!J17)</f>
        <v>781.74358224185016</v>
      </c>
      <c r="K17" s="69">
        <f>IF(RES_hh_tes_in!K17=0,0,1000*11630*RES_hh_tes_in!K17/RES_hh_num_in!K17)</f>
        <v>840.69655785053396</v>
      </c>
      <c r="L17" s="69">
        <f>IF(RES_hh_tes_in!L17=0,0,1000*11630*RES_hh_tes_in!L17/RES_hh_num_in!L17)</f>
        <v>797.77956211185017</v>
      </c>
      <c r="M17" s="69">
        <f>IF(RES_hh_tes_in!M17=0,0,1000*11630*RES_hh_tes_in!M17/RES_hh_num_in!M17)</f>
        <v>838.44068969678142</v>
      </c>
      <c r="N17" s="69">
        <f>IF(RES_hh_tes_in!N17=0,0,1000*11630*RES_hh_tes_in!N17/RES_hh_num_in!N17)</f>
        <v>865.90688146047819</v>
      </c>
      <c r="O17" s="69">
        <f>IF(RES_hh_tes_in!O17=0,0,1000*11630*RES_hh_tes_in!O17/RES_hh_num_in!O17)</f>
        <v>881.34860009624651</v>
      </c>
      <c r="P17" s="69">
        <f>IF(RES_hh_tes_in!P17=0,0,1000*11630*RES_hh_tes_in!P17/RES_hh_num_in!P17)</f>
        <v>913.39128973659126</v>
      </c>
      <c r="Q17" s="69">
        <f>IF(RES_hh_tes_in!Q17=0,0,1000*11630*RES_hh_tes_in!Q17/RES_hh_num_in!Q17)</f>
        <v>932.79222551179078</v>
      </c>
      <c r="R17" s="69">
        <f>IF(RES_hh_tes_in!R17=0,0,1000*11630*RES_hh_tes_in!R17/RES_hh_num_in!R17)</f>
        <v>921.96547169263181</v>
      </c>
      <c r="S17" s="69">
        <f>IF(RES_hh_tes_in!S17=0,0,1000*11630*RES_hh_tes_in!S17/RES_hh_num_in!S17)</f>
        <v>1015.0873638687008</v>
      </c>
      <c r="T17" s="69">
        <f>IF(RES_hh_tes_in!T17=0,0,1000*11630*RES_hh_tes_in!T17/RES_hh_num_in!T17)</f>
        <v>996.22270976471077</v>
      </c>
      <c r="U17" s="69">
        <f>IF(RES_hh_tes_in!U17=0,0,1000*11630*RES_hh_tes_in!U17/RES_hh_num_in!U17)</f>
        <v>1000.5862951565155</v>
      </c>
      <c r="V17" s="69">
        <f>IF(RES_hh_tes_in!V17=0,0,1000*11630*RES_hh_tes_in!V17/RES_hh_num_in!V17)</f>
        <v>1017.8674228528735</v>
      </c>
      <c r="W17" s="69">
        <f>IF(RES_hh_tes_in!W17=0,0,1000*11630*RES_hh_tes_in!W17/RES_hh_num_in!W17)</f>
        <v>1125.9290144097495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809.20347952485042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879.41397372464633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555.76873693640039</v>
      </c>
      <c r="J18" s="72">
        <f>IF(RES_hh_tes_in!J18=0,0,1000*11630*RES_hh_tes_in!J18/RES_hh_num_in!J18)</f>
        <v>1399.3721588106973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834.92263596286227</v>
      </c>
      <c r="N18" s="72">
        <f>IF(RES_hh_tes_in!N18=0,0,1000*11630*RES_hh_tes_in!N18/RES_hh_num_in!N18)</f>
        <v>827.42804337686346</v>
      </c>
      <c r="O18" s="72">
        <f>IF(RES_hh_tes_in!O18=0,0,1000*11630*RES_hh_tes_in!O18/RES_hh_num_in!O18)</f>
        <v>554.59203359852449</v>
      </c>
      <c r="P18" s="72">
        <f>IF(RES_hh_tes_in!P18=0,0,1000*11630*RES_hh_tes_in!P18/RES_hh_num_in!P18)</f>
        <v>1110.3335513635511</v>
      </c>
      <c r="Q18" s="72">
        <f>IF(RES_hh_tes_in!Q18=0,0,1000*11630*RES_hh_tes_in!Q18/RES_hh_num_in!Q18)</f>
        <v>1188.7216774212125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1026.6571207070001</v>
      </c>
      <c r="V18" s="72">
        <f>IF(RES_hh_tes_in!V18=0,0,1000*11630*RES_hh_tes_in!V18/RES_hh_num_in!V18)</f>
        <v>1054.3248766924182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642.77171845811529</v>
      </c>
      <c r="D19" s="72">
        <f>IF(RES_hh_tes_in!D19=0,0,1000*11630*RES_hh_tes_in!D19/RES_hh_num_in!D19)</f>
        <v>718.06687380763992</v>
      </c>
      <c r="E19" s="72">
        <f>IF(RES_hh_tes_in!E19=0,0,1000*11630*RES_hh_tes_in!E19/RES_hh_num_in!E19)</f>
        <v>865.33292513228878</v>
      </c>
      <c r="F19" s="72">
        <f>IF(RES_hh_tes_in!F19=0,0,1000*11630*RES_hh_tes_in!F19/RES_hh_num_in!F19)</f>
        <v>599.64654942030666</v>
      </c>
      <c r="G19" s="72">
        <f>IF(RES_hh_tes_in!G19=0,0,1000*11630*RES_hh_tes_in!G19/RES_hh_num_in!G19)</f>
        <v>1117.0296420741793</v>
      </c>
      <c r="H19" s="72">
        <f>IF(RES_hh_tes_in!H19=0,0,1000*11630*RES_hh_tes_in!H19/RES_hh_num_in!H19)</f>
        <v>658.19625498972596</v>
      </c>
      <c r="I19" s="72">
        <f>IF(RES_hh_tes_in!I19=0,0,1000*11630*RES_hh_tes_in!I19/RES_hh_num_in!I19)</f>
        <v>1045.6324134171407</v>
      </c>
      <c r="J19" s="72">
        <f>IF(RES_hh_tes_in!J19=0,0,1000*11630*RES_hh_tes_in!J19/RES_hh_num_in!J19)</f>
        <v>616.50927305272421</v>
      </c>
      <c r="K19" s="72">
        <f>IF(RES_hh_tes_in!K19=0,0,1000*11630*RES_hh_tes_in!K19/RES_hh_num_in!K19)</f>
        <v>911.01289973596045</v>
      </c>
      <c r="L19" s="72">
        <f>IF(RES_hh_tes_in!L19=0,0,1000*11630*RES_hh_tes_in!L19/RES_hh_num_in!L19)</f>
        <v>785.949544806571</v>
      </c>
      <c r="M19" s="72">
        <f>IF(RES_hh_tes_in!M19=0,0,1000*11630*RES_hh_tes_in!M19/RES_hh_num_in!M19)</f>
        <v>831.32115286546275</v>
      </c>
      <c r="N19" s="72">
        <f>IF(RES_hh_tes_in!N19=0,0,1000*11630*RES_hh_tes_in!N19/RES_hh_num_in!N19)</f>
        <v>786.69413240403389</v>
      </c>
      <c r="O19" s="72">
        <f>IF(RES_hh_tes_in!O19=0,0,1000*11630*RES_hh_tes_in!O19/RES_hh_num_in!O19)</f>
        <v>872.55705766220365</v>
      </c>
      <c r="P19" s="72">
        <f>IF(RES_hh_tes_in!P19=0,0,1000*11630*RES_hh_tes_in!P19/RES_hh_num_in!P19)</f>
        <v>880.26309937562417</v>
      </c>
      <c r="Q19" s="72">
        <f>IF(RES_hh_tes_in!Q19=0,0,1000*11630*RES_hh_tes_in!Q19/RES_hh_num_in!Q19)</f>
        <v>956.55515826863325</v>
      </c>
      <c r="R19" s="72">
        <f>IF(RES_hh_tes_in!R19=0,0,1000*11630*RES_hh_tes_in!R19/RES_hh_num_in!R19)</f>
        <v>934.85521167936668</v>
      </c>
      <c r="S19" s="72">
        <f>IF(RES_hh_tes_in!S19=0,0,1000*11630*RES_hh_tes_in!S19/RES_hh_num_in!S19)</f>
        <v>1003.2372339468346</v>
      </c>
      <c r="T19" s="72">
        <f>IF(RES_hh_tes_in!T19=0,0,1000*11630*RES_hh_tes_in!T19/RES_hh_num_in!T19)</f>
        <v>1013.3734726495692</v>
      </c>
      <c r="U19" s="72">
        <f>IF(RES_hh_tes_in!U19=0,0,1000*11630*RES_hh_tes_in!U19/RES_hh_num_in!U19)</f>
        <v>1070.1632989742748</v>
      </c>
      <c r="V19" s="72">
        <f>IF(RES_hh_tes_in!V19=0,0,1000*11630*RES_hh_tes_in!V19/RES_hh_num_in!V19)</f>
        <v>1004.1843610531239</v>
      </c>
      <c r="W19" s="72">
        <f>IF(RES_hh_tes_in!W19=0,0,1000*11630*RES_hh_tes_in!W19/RES_hh_num_in!W19)</f>
        <v>1119.7484710418887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635.30833747618362</v>
      </c>
      <c r="D21" s="72">
        <f>IF(RES_hh_tes_in!D21=0,0,1000*11630*RES_hh_tes_in!D21/RES_hh_num_in!D21)</f>
        <v>749.89892437156038</v>
      </c>
      <c r="E21" s="72">
        <f>IF(RES_hh_tes_in!E21=0,0,1000*11630*RES_hh_tes_in!E21/RES_hh_num_in!E21)</f>
        <v>819.70132044411548</v>
      </c>
      <c r="F21" s="72">
        <f>IF(RES_hh_tes_in!F21=0,0,1000*11630*RES_hh_tes_in!F21/RES_hh_num_in!F21)</f>
        <v>590.37956441609538</v>
      </c>
      <c r="G21" s="72">
        <f>IF(RES_hh_tes_in!G21=0,0,1000*11630*RES_hh_tes_in!G21/RES_hh_num_in!G21)</f>
        <v>764.69623200074113</v>
      </c>
      <c r="H21" s="72">
        <f>IF(RES_hh_tes_in!H21=0,0,1000*11630*RES_hh_tes_in!H21/RES_hh_num_in!H21)</f>
        <v>893.80426626806866</v>
      </c>
      <c r="I21" s="72">
        <f>IF(RES_hh_tes_in!I21=0,0,1000*11630*RES_hh_tes_in!I21/RES_hh_num_in!I21)</f>
        <v>877.05873833692942</v>
      </c>
      <c r="J21" s="72">
        <f>IF(RES_hh_tes_in!J21=0,0,1000*11630*RES_hh_tes_in!J21/RES_hh_num_in!J21)</f>
        <v>752.65762914283573</v>
      </c>
      <c r="K21" s="72">
        <f>IF(RES_hh_tes_in!K21=0,0,1000*11630*RES_hh_tes_in!K21/RES_hh_num_in!K21)</f>
        <v>813.9000300261921</v>
      </c>
      <c r="L21" s="72">
        <f>IF(RES_hh_tes_in!L21=0,0,1000*11630*RES_hh_tes_in!L21/RES_hh_num_in!L21)</f>
        <v>780.30437918825362</v>
      </c>
      <c r="M21" s="72">
        <f>IF(RES_hh_tes_in!M21=0,0,1000*11630*RES_hh_tes_in!M21/RES_hh_num_in!M21)</f>
        <v>832.9284950776298</v>
      </c>
      <c r="N21" s="72">
        <f>IF(RES_hh_tes_in!N21=0,0,1000*11630*RES_hh_tes_in!N21/RES_hh_num_in!N21)</f>
        <v>892.17587746268737</v>
      </c>
      <c r="O21" s="72">
        <f>IF(RES_hh_tes_in!O21=0,0,1000*11630*RES_hh_tes_in!O21/RES_hh_num_in!O21)</f>
        <v>908.63204217810119</v>
      </c>
      <c r="P21" s="72">
        <f>IF(RES_hh_tes_in!P21=0,0,1000*11630*RES_hh_tes_in!P21/RES_hh_num_in!P21)</f>
        <v>868.31404306669731</v>
      </c>
      <c r="Q21" s="72">
        <f>IF(RES_hh_tes_in!Q21=0,0,1000*11630*RES_hh_tes_in!Q21/RES_hh_num_in!Q21)</f>
        <v>916.42118625952071</v>
      </c>
      <c r="R21" s="72">
        <f>IF(RES_hh_tes_in!R21=0,0,1000*11630*RES_hh_tes_in!R21/RES_hh_num_in!R21)</f>
        <v>923.24673226925142</v>
      </c>
      <c r="S21" s="72">
        <f>IF(RES_hh_tes_in!S21=0,0,1000*11630*RES_hh_tes_in!S21/RES_hh_num_in!S21)</f>
        <v>1013.9024553157269</v>
      </c>
      <c r="T21" s="72">
        <f>IF(RES_hh_tes_in!T21=0,0,1000*11630*RES_hh_tes_in!T21/RES_hh_num_in!T21)</f>
        <v>1004.122053328625</v>
      </c>
      <c r="U21" s="72">
        <f>IF(RES_hh_tes_in!U21=0,0,1000*11630*RES_hh_tes_in!U21/RES_hh_num_in!U21)</f>
        <v>973.04642227245847</v>
      </c>
      <c r="V21" s="72">
        <f>IF(RES_hh_tes_in!V21=0,0,1000*11630*RES_hh_tes_in!V21/RES_hh_num_in!V21)</f>
        <v>1013.8945593423196</v>
      </c>
      <c r="W21" s="72">
        <f>IF(RES_hh_tes_in!W21=0,0,1000*11630*RES_hh_tes_in!W21/RES_hh_num_in!W21)</f>
        <v>1141.1841460761918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669.30941712985918</v>
      </c>
      <c r="D22" s="72">
        <f>IF(RES_hh_tes_in!D22=0,0,1000*11630*RES_hh_tes_in!D22/RES_hh_num_in!D22)</f>
        <v>651.52377417217531</v>
      </c>
      <c r="E22" s="72">
        <f>IF(RES_hh_tes_in!E22=0,0,1000*11630*RES_hh_tes_in!E22/RES_hh_num_in!E22)</f>
        <v>729.34140896038537</v>
      </c>
      <c r="F22" s="72">
        <f>IF(RES_hh_tes_in!F22=0,0,1000*11630*RES_hh_tes_in!F22/RES_hh_num_in!F22)</f>
        <v>668.15721675407269</v>
      </c>
      <c r="G22" s="72">
        <f>IF(RES_hh_tes_in!G22=0,0,1000*11630*RES_hh_tes_in!G22/RES_hh_num_in!G22)</f>
        <v>819.76566971756904</v>
      </c>
      <c r="H22" s="72">
        <f>IF(RES_hh_tes_in!H22=0,0,1000*11630*RES_hh_tes_in!H22/RES_hh_num_in!H22)</f>
        <v>777.10534148298234</v>
      </c>
      <c r="I22" s="72">
        <f>IF(RES_hh_tes_in!I22=0,0,1000*11630*RES_hh_tes_in!I22/RES_hh_num_in!I22)</f>
        <v>890.28175949680076</v>
      </c>
      <c r="J22" s="72">
        <f>IF(RES_hh_tes_in!J22=0,0,1000*11630*RES_hh_tes_in!J22/RES_hh_num_in!J22)</f>
        <v>845.31946250180579</v>
      </c>
      <c r="K22" s="72">
        <f>IF(RES_hh_tes_in!K22=0,0,1000*11630*RES_hh_tes_in!K22/RES_hh_num_in!K22)</f>
        <v>822.7608907386948</v>
      </c>
      <c r="L22" s="72">
        <f>IF(RES_hh_tes_in!L22=0,0,1000*11630*RES_hh_tes_in!L22/RES_hh_num_in!L22)</f>
        <v>843.79314284800614</v>
      </c>
      <c r="M22" s="72">
        <f>IF(RES_hh_tes_in!M22=0,0,1000*11630*RES_hh_tes_in!M22/RES_hh_num_in!M22)</f>
        <v>810.75952178817624</v>
      </c>
      <c r="N22" s="72">
        <f>IF(RES_hh_tes_in!N22=0,0,1000*11630*RES_hh_tes_in!N22/RES_hh_num_in!N22)</f>
        <v>854.8817104145927</v>
      </c>
      <c r="O22" s="72">
        <f>IF(RES_hh_tes_in!O22=0,0,1000*11630*RES_hh_tes_in!O22/RES_hh_num_in!O22)</f>
        <v>869.47463937986402</v>
      </c>
      <c r="P22" s="72">
        <f>IF(RES_hh_tes_in!P22=0,0,1000*11630*RES_hh_tes_in!P22/RES_hh_num_in!P22)</f>
        <v>924.35682885495726</v>
      </c>
      <c r="Q22" s="72">
        <f>IF(RES_hh_tes_in!Q22=0,0,1000*11630*RES_hh_tes_in!Q22/RES_hh_num_in!Q22)</f>
        <v>905.50898085405845</v>
      </c>
      <c r="R22" s="72">
        <f>IF(RES_hh_tes_in!R22=0,0,1000*11630*RES_hh_tes_in!R22/RES_hh_num_in!R22)</f>
        <v>929.51930125621595</v>
      </c>
      <c r="S22" s="72">
        <f>IF(RES_hh_tes_in!S22=0,0,1000*11630*RES_hh_tes_in!S22/RES_hh_num_in!S22)</f>
        <v>983.22951283858492</v>
      </c>
      <c r="T22" s="72">
        <f>IF(RES_hh_tes_in!T22=0,0,1000*11630*RES_hh_tes_in!T22/RES_hh_num_in!T22)</f>
        <v>985.95594948782673</v>
      </c>
      <c r="U22" s="72">
        <f>IF(RES_hh_tes_in!U22=0,0,1000*11630*RES_hh_tes_in!U22/RES_hh_num_in!U22)</f>
        <v>1013.2618605344757</v>
      </c>
      <c r="V22" s="72">
        <f>IF(RES_hh_tes_in!V22=0,0,1000*11630*RES_hh_tes_in!V22/RES_hh_num_in!V22)</f>
        <v>1024.9857691041011</v>
      </c>
      <c r="W22" s="72">
        <f>IF(RES_hh_tes_in!W22=0,0,1000*11630*RES_hh_tes_in!W22/RES_hh_num_in!W22)</f>
        <v>1115.2537005916736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443.48829071626517</v>
      </c>
      <c r="D23" s="72">
        <f>IF(RES_hh_tes_in!D23=0,0,1000*11630*RES_hh_tes_in!D23/RES_hh_num_in!D23)</f>
        <v>950.94903127131238</v>
      </c>
      <c r="E23" s="72">
        <f>IF(RES_hh_tes_in!E23=0,0,1000*11630*RES_hh_tes_in!E23/RES_hh_num_in!E23)</f>
        <v>863.79618348910446</v>
      </c>
      <c r="F23" s="72">
        <f>IF(RES_hh_tes_in!F23=0,0,1000*11630*RES_hh_tes_in!F23/RES_hh_num_in!F23)</f>
        <v>554.12747204898369</v>
      </c>
      <c r="G23" s="72">
        <f>IF(RES_hh_tes_in!G23=0,0,1000*11630*RES_hh_tes_in!G23/RES_hh_num_in!G23)</f>
        <v>761.61219880327496</v>
      </c>
      <c r="H23" s="72">
        <f>IF(RES_hh_tes_in!H23=0,0,1000*11630*RES_hh_tes_in!H23/RES_hh_num_in!H23)</f>
        <v>800.59365018813219</v>
      </c>
      <c r="I23" s="72">
        <f>IF(RES_hh_tes_in!I23=0,0,1000*11630*RES_hh_tes_in!I23/RES_hh_num_in!I23)</f>
        <v>904.70581811617387</v>
      </c>
      <c r="J23" s="72">
        <f>IF(RES_hh_tes_in!J23=0,0,1000*11630*RES_hh_tes_in!J23/RES_hh_num_in!J23)</f>
        <v>691.6705435235674</v>
      </c>
      <c r="K23" s="72">
        <f>IF(RES_hh_tes_in!K23=0,0,1000*11630*RES_hh_tes_in!K23/RES_hh_num_in!K23)</f>
        <v>831.13157602544584</v>
      </c>
      <c r="L23" s="72">
        <f>IF(RES_hh_tes_in!L23=0,0,1000*11630*RES_hh_tes_in!L23/RES_hh_num_in!L23)</f>
        <v>957.58087996570566</v>
      </c>
      <c r="M23" s="72">
        <f>IF(RES_hh_tes_in!M23=0,0,1000*11630*RES_hh_tes_in!M23/RES_hh_num_in!M23)</f>
        <v>824.04517497516713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962.72780769703638</v>
      </c>
      <c r="T23" s="72">
        <f>IF(RES_hh_tes_in!T23=0,0,1000*11630*RES_hh_tes_in!T23/RES_hh_num_in!T23)</f>
        <v>1093.9177388596429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1643.2501971407976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703.68240699768762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929.79694742437403</v>
      </c>
      <c r="J24" s="72">
        <f>IF(RES_hh_tes_in!J24=0,0,1000*11630*RES_hh_tes_in!J24/RES_hh_num_in!J24)</f>
        <v>730.06889259503475</v>
      </c>
      <c r="K24" s="72">
        <f>IF(RES_hh_tes_in!K24=0,0,1000*11630*RES_hh_tes_in!K24/RES_hh_num_in!K24)</f>
        <v>830.70995151037698</v>
      </c>
      <c r="L24" s="72">
        <f>IF(RES_hh_tes_in!L24=0,0,1000*11630*RES_hh_tes_in!L24/RES_hh_num_in!L24)</f>
        <v>797.54156563861716</v>
      </c>
      <c r="M24" s="72">
        <f>IF(RES_hh_tes_in!M24=0,0,1000*11630*RES_hh_tes_in!M24/RES_hh_num_in!M24)</f>
        <v>871.55972142999758</v>
      </c>
      <c r="N24" s="72">
        <f>IF(RES_hh_tes_in!N24=0,0,1000*11630*RES_hh_tes_in!N24/RES_hh_num_in!N24)</f>
        <v>822.9282388594961</v>
      </c>
      <c r="O24" s="72">
        <f>IF(RES_hh_tes_in!O24=0,0,1000*11630*RES_hh_tes_in!O24/RES_hh_num_in!O24)</f>
        <v>885.88940924141423</v>
      </c>
      <c r="P24" s="72">
        <f>IF(RES_hh_tes_in!P24=0,0,1000*11630*RES_hh_tes_in!P24/RES_hh_num_in!P24)</f>
        <v>875.52192424163024</v>
      </c>
      <c r="Q24" s="72">
        <f>IF(RES_hh_tes_in!Q24=0,0,1000*11630*RES_hh_tes_in!Q24/RES_hh_num_in!Q24)</f>
        <v>922.26742366695021</v>
      </c>
      <c r="R24" s="72">
        <f>IF(RES_hh_tes_in!R24=0,0,1000*11630*RES_hh_tes_in!R24/RES_hh_num_in!R24)</f>
        <v>941.7206882621432</v>
      </c>
      <c r="S24" s="72">
        <f>IF(RES_hh_tes_in!S24=0,0,1000*11630*RES_hh_tes_in!S24/RES_hh_num_in!S24)</f>
        <v>1012.5167271325952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1077.4815002897542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462.25230746861575</v>
      </c>
      <c r="D25" s="74">
        <f>IF(RES_hh_tes_in!D25=0,0,1000*11630*RES_hh_tes_in!D25/RES_hh_num_in!D25)</f>
        <v>504.09199763265923</v>
      </c>
      <c r="E25" s="74">
        <f>IF(RES_hh_tes_in!E25=0,0,1000*11630*RES_hh_tes_in!E25/RES_hh_num_in!E25)</f>
        <v>795.19541912710451</v>
      </c>
      <c r="F25" s="74">
        <f>IF(RES_hh_tes_in!F25=0,0,1000*11630*RES_hh_tes_in!F25/RES_hh_num_in!F25)</f>
        <v>354.80003893419985</v>
      </c>
      <c r="G25" s="74">
        <f>IF(RES_hh_tes_in!G25=0,0,1000*11630*RES_hh_tes_in!G25/RES_hh_num_in!G25)</f>
        <v>600.25014479562674</v>
      </c>
      <c r="H25" s="74">
        <f>IF(RES_hh_tes_in!H25=0,0,1000*11630*RES_hh_tes_in!H25/RES_hh_num_in!H25)</f>
        <v>1030.0611190163499</v>
      </c>
      <c r="I25" s="74">
        <f>IF(RES_hh_tes_in!I25=0,0,1000*11630*RES_hh_tes_in!I25/RES_hh_num_in!I25)</f>
        <v>921.62019909608239</v>
      </c>
      <c r="J25" s="74">
        <f>IF(RES_hh_tes_in!J25=0,0,1000*11630*RES_hh_tes_in!J25/RES_hh_num_in!J25)</f>
        <v>687.3476092415292</v>
      </c>
      <c r="K25" s="74">
        <f>IF(RES_hh_tes_in!K25=0,0,1000*11630*RES_hh_tes_in!K25/RES_hh_num_in!K25)</f>
        <v>942.08214109744097</v>
      </c>
      <c r="L25" s="74">
        <f>IF(RES_hh_tes_in!L25=0,0,1000*11630*RES_hh_tes_in!L25/RES_hh_num_in!L25)</f>
        <v>738.51475189312987</v>
      </c>
      <c r="M25" s="74">
        <f>IF(RES_hh_tes_in!M25=0,0,1000*11630*RES_hh_tes_in!M25/RES_hh_num_in!M25)</f>
        <v>769.0053777362341</v>
      </c>
      <c r="N25" s="74">
        <f>IF(RES_hh_tes_in!N25=0,0,1000*11630*RES_hh_tes_in!N25/RES_hh_num_in!N25)</f>
        <v>940.70696235126775</v>
      </c>
      <c r="O25" s="74">
        <f>IF(RES_hh_tes_in!O25=0,0,1000*11630*RES_hh_tes_in!O25/RES_hh_num_in!O25)</f>
        <v>877.45987458045693</v>
      </c>
      <c r="P25" s="74">
        <f>IF(RES_hh_tes_in!P25=0,0,1000*11630*RES_hh_tes_in!P25/RES_hh_num_in!P25)</f>
        <v>926.54618507302644</v>
      </c>
      <c r="Q25" s="74">
        <f>IF(RES_hh_tes_in!Q25=0,0,1000*11630*RES_hh_tes_in!Q25/RES_hh_num_in!Q25)</f>
        <v>961.92389547611424</v>
      </c>
      <c r="R25" s="74">
        <f>IF(RES_hh_tes_in!R25=0,0,1000*11630*RES_hh_tes_in!R25/RES_hh_num_in!R25)</f>
        <v>868.38344195623733</v>
      </c>
      <c r="S25" s="74">
        <f>IF(RES_hh_tes_in!S25=0,0,1000*11630*RES_hh_tes_in!S25/RES_hh_num_in!S25)</f>
        <v>1120.0149823286254</v>
      </c>
      <c r="T25" s="74">
        <f>IF(RES_hh_tes_in!T25=0,0,1000*11630*RES_hh_tes_in!T25/RES_hh_num_in!T25)</f>
        <v>971.90807998686034</v>
      </c>
      <c r="U25" s="74">
        <f>IF(RES_hh_tes_in!U25=0,0,1000*11630*RES_hh_tes_in!U25/RES_hh_num_in!U25)</f>
        <v>944.59514370912677</v>
      </c>
      <c r="V25" s="74">
        <f>IF(RES_hh_tes_in!V25=0,0,1000*11630*RES_hh_tes_in!V25/RES_hh_num_in!V25)</f>
        <v>1010.439620229483</v>
      </c>
      <c r="W25" s="74">
        <f>IF(RES_hh_tes_in!W25=0,0,1000*11630*RES_hh_tes_in!W25/RES_hh_num_in!W25)</f>
        <v>1102.0419447317518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338.28564508296273</v>
      </c>
      <c r="D27" s="69">
        <f>IF(RES_hh_tes_in!D27=0,0,1000*11630*RES_hh_tes_in!D27/RES_hh_num_in!D27)</f>
        <v>386.31315554826779</v>
      </c>
      <c r="E27" s="69">
        <f>IF(RES_hh_tes_in!E27=0,0,1000*11630*RES_hh_tes_in!E27/RES_hh_num_in!E27)</f>
        <v>469.89855318429022</v>
      </c>
      <c r="F27" s="69">
        <f>IF(RES_hh_tes_in!F27=0,0,1000*11630*RES_hh_tes_in!F27/RES_hh_num_in!F27)</f>
        <v>304.71303971325148</v>
      </c>
      <c r="G27" s="69">
        <f>IF(RES_hh_tes_in!G27=0,0,1000*11630*RES_hh_tes_in!G27/RES_hh_num_in!G27)</f>
        <v>630.78916535045971</v>
      </c>
      <c r="H27" s="69">
        <f>IF(RES_hh_tes_in!H27=0,0,1000*11630*RES_hh_tes_in!H27/RES_hh_num_in!H27)</f>
        <v>403.47287385290673</v>
      </c>
      <c r="I27" s="69">
        <f>IF(RES_hh_tes_in!I27=0,0,1000*11630*RES_hh_tes_in!I27/RES_hh_num_in!I27)</f>
        <v>529.37202807375445</v>
      </c>
      <c r="J27" s="69">
        <f>IF(RES_hh_tes_in!J27=0,0,1000*11630*RES_hh_tes_in!J27/RES_hh_num_in!J27)</f>
        <v>278.4345834747038</v>
      </c>
      <c r="K27" s="69">
        <f>IF(RES_hh_tes_in!K27=0,0,1000*11630*RES_hh_tes_in!K27/RES_hh_num_in!K27)</f>
        <v>372.03268000365716</v>
      </c>
      <c r="L27" s="69">
        <f>IF(RES_hh_tes_in!L27=0,0,1000*11630*RES_hh_tes_in!L27/RES_hh_num_in!L27)</f>
        <v>296.70441519345007</v>
      </c>
      <c r="M27" s="69">
        <f>IF(RES_hh_tes_in!M27=0,0,1000*11630*RES_hh_tes_in!M27/RES_hh_num_in!M27)</f>
        <v>304.49794236359293</v>
      </c>
      <c r="N27" s="69">
        <f>IF(RES_hh_tes_in!N27=0,0,1000*11630*RES_hh_tes_in!N27/RES_hh_num_in!N27)</f>
        <v>282.34302609250983</v>
      </c>
      <c r="O27" s="69">
        <f>IF(RES_hh_tes_in!O27=0,0,1000*11630*RES_hh_tes_in!O27/RES_hh_num_in!O27)</f>
        <v>282.97203306948575</v>
      </c>
      <c r="P27" s="69">
        <f>IF(RES_hh_tes_in!P27=0,0,1000*11630*RES_hh_tes_in!P27/RES_hh_num_in!P27)</f>
        <v>292.39597279709938</v>
      </c>
      <c r="Q27" s="69">
        <f>IF(RES_hh_tes_in!Q27=0,0,1000*11630*RES_hh_tes_in!Q27/RES_hh_num_in!Q27)</f>
        <v>331.02185426885052</v>
      </c>
      <c r="R27" s="69">
        <f>IF(RES_hh_tes_in!R27=0,0,1000*11630*RES_hh_tes_in!R27/RES_hh_num_in!R27)</f>
        <v>335.5014534800265</v>
      </c>
      <c r="S27" s="69">
        <f>IF(RES_hh_tes_in!S27=0,0,1000*11630*RES_hh_tes_in!S27/RES_hh_num_in!S27)</f>
        <v>380.18790663975926</v>
      </c>
      <c r="T27" s="69">
        <f>IF(RES_hh_tes_in!T27=0,0,1000*11630*RES_hh_tes_in!T27/RES_hh_num_in!T27)</f>
        <v>389.519788946902</v>
      </c>
      <c r="U27" s="69">
        <f>IF(RES_hh_tes_in!U27=0,0,1000*11630*RES_hh_tes_in!U27/RES_hh_num_in!U27)</f>
        <v>402.079071082947</v>
      </c>
      <c r="V27" s="69">
        <f>IF(RES_hh_tes_in!V27=0,0,1000*11630*RES_hh_tes_in!V27/RES_hh_num_in!V27)</f>
        <v>372.5448664803223</v>
      </c>
      <c r="W27" s="69">
        <f>IF(RES_hh_tes_in!W27=0,0,1000*11630*RES_hh_tes_in!W27/RES_hh_num_in!W27)</f>
        <v>402.02920650953348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440.82180745629461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470.53891986305229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249.84677954349067</v>
      </c>
      <c r="J28" s="72">
        <f>IF(RES_hh_tes_in!J28=0,0,1000*11630*RES_hh_tes_in!J28/RES_hh_num_in!J28)</f>
        <v>522.73123728981852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301.4646987121082</v>
      </c>
      <c r="N28" s="72">
        <f>IF(RES_hh_tes_in!N28=0,0,1000*11630*RES_hh_tes_in!N28/RES_hh_num_in!N28)</f>
        <v>271.96636853286259</v>
      </c>
      <c r="O28" s="72">
        <f>IF(RES_hh_tes_in!O28=0,0,1000*11630*RES_hh_tes_in!O28/RES_hh_num_in!O28)</f>
        <v>183.73222400663221</v>
      </c>
      <c r="P28" s="72">
        <f>IF(RES_hh_tes_in!P28=0,0,1000*11630*RES_hh_tes_in!P28/RES_hh_num_in!P28)</f>
        <v>374.51171976739033</v>
      </c>
      <c r="Q28" s="72">
        <f>IF(RES_hh_tes_in!Q28=0,0,1000*11630*RES_hh_tes_in!Q28/RES_hh_num_in!Q28)</f>
        <v>416.17665560564507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419.64773162681166</v>
      </c>
      <c r="V28" s="72">
        <f>IF(RES_hh_tes_in!V28=0,0,1000*11630*RES_hh_tes_in!V28/RES_hh_num_in!V28)</f>
        <v>384.4650456582628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342.13720872478547</v>
      </c>
      <c r="D29" s="72">
        <f>IF(RES_hh_tes_in!D29=0,0,1000*11630*RES_hh_tes_in!D29/RES_hh_num_in!D29)</f>
        <v>382.2330156177818</v>
      </c>
      <c r="E29" s="72">
        <f>IF(RES_hh_tes_in!E29=0,0,1000*11630*RES_hh_tes_in!E29/RES_hh_num_in!E29)</f>
        <v>452.71711667438728</v>
      </c>
      <c r="F29" s="72">
        <f>IF(RES_hh_tes_in!F29=0,0,1000*11630*RES_hh_tes_in!F29/RES_hh_num_in!F29)</f>
        <v>301.56311860378639</v>
      </c>
      <c r="G29" s="72">
        <f>IF(RES_hh_tes_in!G29=0,0,1000*11630*RES_hh_tes_in!G29/RES_hh_num_in!G29)</f>
        <v>667.43667238318278</v>
      </c>
      <c r="H29" s="72">
        <f>IF(RES_hh_tes_in!H29=0,0,1000*11630*RES_hh_tes_in!H29/RES_hh_num_in!H29)</f>
        <v>363.6588103297816</v>
      </c>
      <c r="I29" s="72">
        <f>IF(RES_hh_tes_in!I29=0,0,1000*11630*RES_hh_tes_in!I29/RES_hh_num_in!I29)</f>
        <v>540.01866830446738</v>
      </c>
      <c r="J29" s="72">
        <f>IF(RES_hh_tes_in!J29=0,0,1000*11630*RES_hh_tes_in!J29/RES_hh_num_in!J29)</f>
        <v>264.45089395141878</v>
      </c>
      <c r="K29" s="72">
        <f>IF(RES_hh_tes_in!K29=0,0,1000*11630*RES_hh_tes_in!K29/RES_hh_num_in!K29)</f>
        <v>379.51531325262755</v>
      </c>
      <c r="L29" s="72">
        <f>IF(RES_hh_tes_in!L29=0,0,1000*11630*RES_hh_tes_in!L29/RES_hh_num_in!L29)</f>
        <v>301.10026995074935</v>
      </c>
      <c r="M29" s="72">
        <f>IF(RES_hh_tes_in!M29=0,0,1000*11630*RES_hh_tes_in!M29/RES_hh_num_in!M29)</f>
        <v>304.59032087515976</v>
      </c>
      <c r="N29" s="72">
        <f>IF(RES_hh_tes_in!N29=0,0,1000*11630*RES_hh_tes_in!N29/RES_hh_num_in!N29)</f>
        <v>269.08502001229499</v>
      </c>
      <c r="O29" s="72">
        <f>IF(RES_hh_tes_in!O29=0,0,1000*11630*RES_hh_tes_in!O29/RES_hh_num_in!O29)</f>
        <v>285.16091778029795</v>
      </c>
      <c r="P29" s="72">
        <f>IF(RES_hh_tes_in!P29=0,0,1000*11630*RES_hh_tes_in!P29/RES_hh_num_in!P29)</f>
        <v>289.98491304353274</v>
      </c>
      <c r="Q29" s="72">
        <f>IF(RES_hh_tes_in!Q29=0,0,1000*11630*RES_hh_tes_in!Q29/RES_hh_num_in!Q29)</f>
        <v>330.66567370647482</v>
      </c>
      <c r="R29" s="72">
        <f>IF(RES_hh_tes_in!R29=0,0,1000*11630*RES_hh_tes_in!R29/RES_hh_num_in!R29)</f>
        <v>336.03857903392742</v>
      </c>
      <c r="S29" s="72">
        <f>IF(RES_hh_tes_in!S29=0,0,1000*11630*RES_hh_tes_in!S29/RES_hh_num_in!S29)</f>
        <v>380.49205980885762</v>
      </c>
      <c r="T29" s="72">
        <f>IF(RES_hh_tes_in!T29=0,0,1000*11630*RES_hh_tes_in!T29/RES_hh_num_in!T29)</f>
        <v>390.33860124451917</v>
      </c>
      <c r="U29" s="72">
        <f>IF(RES_hh_tes_in!U29=0,0,1000*11630*RES_hh_tes_in!U29/RES_hh_num_in!U29)</f>
        <v>413.36695977558952</v>
      </c>
      <c r="V29" s="72">
        <f>IF(RES_hh_tes_in!V29=0,0,1000*11630*RES_hh_tes_in!V29/RES_hh_num_in!V29)</f>
        <v>371.86302914014055</v>
      </c>
      <c r="W29" s="72">
        <f>IF(RES_hh_tes_in!W29=0,0,1000*11630*RES_hh_tes_in!W29/RES_hh_num_in!W29)</f>
        <v>393.20409574185544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320.93329984474974</v>
      </c>
      <c r="D30" s="72">
        <f>IF(RES_hh_tes_in!D30=0,0,1000*11630*RES_hh_tes_in!D30/RES_hh_num_in!D30)</f>
        <v>405.98018664617888</v>
      </c>
      <c r="E30" s="72">
        <f>IF(RES_hh_tes_in!E30=0,0,1000*11630*RES_hh_tes_in!E30/RES_hh_num_in!E30)</f>
        <v>480.47784694998165</v>
      </c>
      <c r="F30" s="72">
        <f>IF(RES_hh_tes_in!F30=0,0,1000*11630*RES_hh_tes_in!F30/RES_hh_num_in!F30)</f>
        <v>309.16360485516424</v>
      </c>
      <c r="G30" s="72">
        <f>IF(RES_hh_tes_in!G30=0,0,1000*11630*RES_hh_tes_in!G30/RES_hh_num_in!G30)</f>
        <v>604.5393207925398</v>
      </c>
      <c r="H30" s="72">
        <f>IF(RES_hh_tes_in!H30=0,0,1000*11630*RES_hh_tes_in!H30/RES_hh_num_in!H30)</f>
        <v>429.81417620822884</v>
      </c>
      <c r="I30" s="72">
        <f>IF(RES_hh_tes_in!I30=0,0,1000*11630*RES_hh_tes_in!I30/RES_hh_num_in!I30)</f>
        <v>495.08521627241214</v>
      </c>
      <c r="J30" s="72">
        <f>IF(RES_hh_tes_in!J30=0,0,1000*11630*RES_hh_tes_in!J30/RES_hh_num_in!J30)</f>
        <v>265.73185479685827</v>
      </c>
      <c r="K30" s="72">
        <f>IF(RES_hh_tes_in!K30=0,0,1000*11630*RES_hh_tes_in!K30/RES_hh_num_in!K30)</f>
        <v>358.74566684414532</v>
      </c>
      <c r="L30" s="72">
        <f>IF(RES_hh_tes_in!L30=0,0,1000*11630*RES_hh_tes_in!L30/RES_hh_num_in!L30)</f>
        <v>289.73378061402104</v>
      </c>
      <c r="M30" s="72">
        <f>IF(RES_hh_tes_in!M30=0,0,1000*11630*RES_hh_tes_in!M30/RES_hh_num_in!M30)</f>
        <v>304.99590483237188</v>
      </c>
      <c r="N30" s="72">
        <f>IF(RES_hh_tes_in!N30=0,0,1000*11630*RES_hh_tes_in!N30/RES_hh_num_in!N30)</f>
        <v>290.46150862715422</v>
      </c>
      <c r="O30" s="72">
        <f>IF(RES_hh_tes_in!O30=0,0,1000*11630*RES_hh_tes_in!O30/RES_hh_num_in!O30)</f>
        <v>292.67247165980399</v>
      </c>
      <c r="P30" s="72">
        <f>IF(RES_hh_tes_in!P30=0,0,1000*11630*RES_hh_tes_in!P30/RES_hh_num_in!P30)</f>
        <v>279.72711378736108</v>
      </c>
      <c r="Q30" s="72">
        <f>IF(RES_hh_tes_in!Q30=0,0,1000*11630*RES_hh_tes_in!Q30/RES_hh_num_in!Q30)</f>
        <v>328.14753354129539</v>
      </c>
      <c r="R30" s="72">
        <f>IF(RES_hh_tes_in!R30=0,0,1000*11630*RES_hh_tes_in!R30/RES_hh_num_in!R30)</f>
        <v>333.97882044030712</v>
      </c>
      <c r="S30" s="72">
        <f>IF(RES_hh_tes_in!S30=0,0,1000*11630*RES_hh_tes_in!S30/RES_hh_num_in!S30)</f>
        <v>381.22010048286717</v>
      </c>
      <c r="T30" s="72">
        <f>IF(RES_hh_tes_in!T30=0,0,1000*11630*RES_hh_tes_in!T30/RES_hh_num_in!T30)</f>
        <v>391.2901143901093</v>
      </c>
      <c r="U30" s="72">
        <f>IF(RES_hh_tes_in!U30=0,0,1000*11630*RES_hh_tes_in!U30/RES_hh_num_in!U30)</f>
        <v>393.86641805565216</v>
      </c>
      <c r="V30" s="72">
        <f>IF(RES_hh_tes_in!V30=0,0,1000*11630*RES_hh_tes_in!V30/RES_hh_num_in!V30)</f>
        <v>370.75541274624521</v>
      </c>
      <c r="W30" s="72">
        <f>IF(RES_hh_tes_in!W30=0,0,1000*11630*RES_hh_tes_in!W30/RES_hh_num_in!W30)</f>
        <v>410.66864798845842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313.90150270686587</v>
      </c>
      <c r="D31" s="72">
        <f>IF(RES_hh_tes_in!D31=0,0,1000*11630*RES_hh_tes_in!D31/RES_hh_num_in!D31)</f>
        <v>363.66594911753594</v>
      </c>
      <c r="E31" s="72">
        <f>IF(RES_hh_tes_in!E31=0,0,1000*11630*RES_hh_tes_in!E31/RES_hh_num_in!E31)</f>
        <v>412.78997607582039</v>
      </c>
      <c r="F31" s="72">
        <f>IF(RES_hh_tes_in!F31=0,0,1000*11630*RES_hh_tes_in!F31/RES_hh_num_in!F31)</f>
        <v>323.29615596931205</v>
      </c>
      <c r="G31" s="72">
        <f>IF(RES_hh_tes_in!G31=0,0,1000*11630*RES_hh_tes_in!G31/RES_hh_num_in!G31)</f>
        <v>630.186814038335</v>
      </c>
      <c r="H31" s="72">
        <f>IF(RES_hh_tes_in!H31=0,0,1000*11630*RES_hh_tes_in!H31/RES_hh_num_in!H31)</f>
        <v>409.310965378655</v>
      </c>
      <c r="I31" s="72">
        <f>IF(RES_hh_tes_in!I31=0,0,1000*11630*RES_hh_tes_in!I31/RES_hh_num_in!I31)</f>
        <v>429.93888092112678</v>
      </c>
      <c r="J31" s="72">
        <f>IF(RES_hh_tes_in!J31=0,0,1000*11630*RES_hh_tes_in!J31/RES_hh_num_in!J31)</f>
        <v>322.11769833734098</v>
      </c>
      <c r="K31" s="72">
        <f>IF(RES_hh_tes_in!K31=0,0,1000*11630*RES_hh_tes_in!K31/RES_hh_num_in!K31)</f>
        <v>336.90713815155732</v>
      </c>
      <c r="L31" s="72">
        <f>IF(RES_hh_tes_in!L31=0,0,1000*11630*RES_hh_tes_in!L31/RES_hh_num_in!L31)</f>
        <v>316.63286914183658</v>
      </c>
      <c r="M31" s="72">
        <f>IF(RES_hh_tes_in!M31=0,0,1000*11630*RES_hh_tes_in!M31/RES_hh_num_in!M31)</f>
        <v>293.11866192222209</v>
      </c>
      <c r="N31" s="72">
        <f>IF(RES_hh_tes_in!N31=0,0,1000*11630*RES_hh_tes_in!N31/RES_hh_num_in!N31)</f>
        <v>284.70917213964339</v>
      </c>
      <c r="O31" s="72">
        <f>IF(RES_hh_tes_in!O31=0,0,1000*11630*RES_hh_tes_in!O31/RES_hh_num_in!O31)</f>
        <v>287.26132947282463</v>
      </c>
      <c r="P31" s="72">
        <f>IF(RES_hh_tes_in!P31=0,0,1000*11630*RES_hh_tes_in!P31/RES_hh_num_in!P31)</f>
        <v>308.07851717278351</v>
      </c>
      <c r="Q31" s="72">
        <f>IF(RES_hh_tes_in!Q31=0,0,1000*11630*RES_hh_tes_in!Q31/RES_hh_num_in!Q31)</f>
        <v>317.95701379402857</v>
      </c>
      <c r="R31" s="72">
        <f>IF(RES_hh_tes_in!R31=0,0,1000*11630*RES_hh_tes_in!R31/RES_hh_num_in!R31)</f>
        <v>338.75393394840466</v>
      </c>
      <c r="S31" s="72">
        <f>IF(RES_hh_tes_in!S31=0,0,1000*11630*RES_hh_tes_in!S31/RES_hh_num_in!S31)</f>
        <v>372.13157774268109</v>
      </c>
      <c r="T31" s="72">
        <f>IF(RES_hh_tes_in!T31=0,0,1000*11630*RES_hh_tes_in!T31/RES_hh_num_in!T31)</f>
        <v>380.99980572256806</v>
      </c>
      <c r="U31" s="72">
        <f>IF(RES_hh_tes_in!U31=0,0,1000*11630*RES_hh_tes_in!U31/RES_hh_num_in!U31)</f>
        <v>388.32169411693701</v>
      </c>
      <c r="V31" s="72">
        <f>IF(RES_hh_tes_in!V31=0,0,1000*11630*RES_hh_tes_in!V31/RES_hh_num_in!V31)</f>
        <v>381.50517080627299</v>
      </c>
      <c r="W31" s="72">
        <f>IF(RES_hh_tes_in!W31=0,0,1000*11630*RES_hh_tes_in!W31/RES_hh_num_in!W31)</f>
        <v>399.49025244735873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369.78642138606256</v>
      </c>
      <c r="D32" s="77">
        <f>IF(RES_hh_tes_in!D32=0,0,1000*11630*RES_hh_tes_in!D32/RES_hh_num_in!D32)</f>
        <v>309.8370069762928</v>
      </c>
      <c r="E32" s="77">
        <f>IF(RES_hh_tes_in!E32=0,0,1000*11630*RES_hh_tes_in!E32/RES_hh_num_in!E32)</f>
        <v>562.09520619000182</v>
      </c>
      <c r="F32" s="77">
        <f>IF(RES_hh_tes_in!F32=0,0,1000*11630*RES_hh_tes_in!F32/RES_hh_num_in!F32)</f>
        <v>282.18595490292972</v>
      </c>
      <c r="G32" s="77">
        <f>IF(RES_hh_tes_in!G32=0,0,1000*11630*RES_hh_tes_in!G32/RES_hh_num_in!G32)</f>
        <v>319.35364412161795</v>
      </c>
      <c r="H32" s="77">
        <f>IF(RES_hh_tes_in!H32=0,0,1000*11630*RES_hh_tes_in!H32/RES_hh_num_in!H32)</f>
        <v>625.78062108701567</v>
      </c>
      <c r="I32" s="77">
        <f>IF(RES_hh_tes_in!I32=0,0,1000*11630*RES_hh_tes_in!I32/RES_hh_num_in!I32)</f>
        <v>419.33875712664286</v>
      </c>
      <c r="J32" s="77">
        <f>IF(RES_hh_tes_in!J32=0,0,1000*11630*RES_hh_tes_in!J32/RES_hh_num_in!J32)</f>
        <v>258.2829943100374</v>
      </c>
      <c r="K32" s="77">
        <f>IF(RES_hh_tes_in!K32=0,0,1000*11630*RES_hh_tes_in!K32/RES_hh_num_in!K32)</f>
        <v>270.24973018956712</v>
      </c>
      <c r="L32" s="77">
        <f>IF(RES_hh_tes_in!L32=0,0,1000*11630*RES_hh_tes_in!L32/RES_hh_num_in!L32)</f>
        <v>277.98940869779068</v>
      </c>
      <c r="M32" s="77">
        <f>IF(RES_hh_tes_in!M32=0,0,1000*11630*RES_hh_tes_in!M32/RES_hh_num_in!M32)</f>
        <v>309.27015067267723</v>
      </c>
      <c r="N32" s="77">
        <f>IF(RES_hh_tes_in!N32=0,0,1000*11630*RES_hh_tes_in!N32/RES_hh_num_in!N32)</f>
        <v>447.30734953548927</v>
      </c>
      <c r="O32" s="77">
        <f>IF(RES_hh_tes_in!O32=0,0,1000*11630*RES_hh_tes_in!O32/RES_hh_num_in!O32)</f>
        <v>30.338051607793457</v>
      </c>
      <c r="P32" s="77">
        <f>IF(RES_hh_tes_in!P32=0,0,1000*11630*RES_hh_tes_in!P32/RES_hh_num_in!P32)</f>
        <v>212.97858722929666</v>
      </c>
      <c r="Q32" s="77">
        <f>IF(RES_hh_tes_in!Q32=0,0,1000*11630*RES_hh_tes_in!Q32/RES_hh_num_in!Q32)</f>
        <v>418.90478051581567</v>
      </c>
      <c r="R32" s="77">
        <f>IF(RES_hh_tes_in!R32=0,0,1000*11630*RES_hh_tes_in!R32/RES_hh_num_in!R32)</f>
        <v>352.79831741557086</v>
      </c>
      <c r="S32" s="77">
        <f>IF(RES_hh_tes_in!S32=0,0,1000*11630*RES_hh_tes_in!S32/RES_hh_num_in!S32)</f>
        <v>364.68816341572318</v>
      </c>
      <c r="T32" s="77">
        <f>IF(RES_hh_tes_in!T32=0,0,1000*11630*RES_hh_tes_in!T32/RES_hh_num_in!T32)</f>
        <v>364.81521234912213</v>
      </c>
      <c r="U32" s="77">
        <f>IF(RES_hh_tes_in!U32=0,0,1000*11630*RES_hh_tes_in!U32/RES_hh_num_in!U32)</f>
        <v>370.57289825725081</v>
      </c>
      <c r="V32" s="77">
        <f>IF(RES_hh_tes_in!V32=0,0,1000*11630*RES_hh_tes_in!V32/RES_hh_num_in!V32)</f>
        <v>375.94381218182656</v>
      </c>
      <c r="W32" s="77">
        <f>IF(RES_hh_tes_in!W32=0,0,1000*11630*RES_hh_tes_in!W32/RES_hh_num_in!W32)</f>
        <v>385.76792479338178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1039.8811319100823</v>
      </c>
      <c r="D3" s="65">
        <f>IF(RES_hh_emi_in!D3=0,0,1000000*RES_hh_emi_in!D3/RES_hh_num_in!D3)</f>
        <v>1403.5709353019354</v>
      </c>
      <c r="E3" s="65">
        <f>IF(RES_hh_emi_in!E3=0,0,1000000*RES_hh_emi_in!E3/RES_hh_num_in!E3)</f>
        <v>1155.7883455962701</v>
      </c>
      <c r="F3" s="65">
        <f>IF(RES_hh_emi_in!F3=0,0,1000000*RES_hh_emi_in!F3/RES_hh_num_in!F3)</f>
        <v>1303.7434843069398</v>
      </c>
      <c r="G3" s="65">
        <f>IF(RES_hh_emi_in!G3=0,0,1000000*RES_hh_emi_in!G3/RES_hh_num_in!G3)</f>
        <v>958.94033278677762</v>
      </c>
      <c r="H3" s="65">
        <f>IF(RES_hh_emi_in!H3=0,0,1000000*RES_hh_emi_in!H3/RES_hh_num_in!H3)</f>
        <v>1082.6054548507273</v>
      </c>
      <c r="I3" s="65">
        <f>IF(RES_hh_emi_in!I3=0,0,1000000*RES_hh_emi_in!I3/RES_hh_num_in!I3)</f>
        <v>412.55691241792249</v>
      </c>
      <c r="J3" s="65">
        <f>IF(RES_hh_emi_in!J3=0,0,1000000*RES_hh_emi_in!J3/RES_hh_num_in!J3)</f>
        <v>647.14790382815488</v>
      </c>
      <c r="K3" s="65">
        <f>IF(RES_hh_emi_in!K3=0,0,1000000*RES_hh_emi_in!K3/RES_hh_num_in!K3)</f>
        <v>681.41892661071597</v>
      </c>
      <c r="L3" s="65">
        <f>IF(RES_hh_emi_in!L3=0,0,1000000*RES_hh_emi_in!L3/RES_hh_num_in!L3)</f>
        <v>1061.7419276743699</v>
      </c>
      <c r="M3" s="65">
        <f>IF(RES_hh_emi_in!M3=0,0,1000000*RES_hh_emi_in!M3/RES_hh_num_in!M3)</f>
        <v>1302.1412068209058</v>
      </c>
      <c r="N3" s="65">
        <f>IF(RES_hh_emi_in!N3=0,0,1000000*RES_hh_emi_in!N3/RES_hh_num_in!N3)</f>
        <v>1315.9465932793171</v>
      </c>
      <c r="O3" s="65">
        <f>IF(RES_hh_emi_in!O3=0,0,1000000*RES_hh_emi_in!O3/RES_hh_num_in!O3)</f>
        <v>1010.9725679528769</v>
      </c>
      <c r="P3" s="65">
        <f>IF(RES_hh_emi_in!P3=0,0,1000000*RES_hh_emi_in!P3/RES_hh_num_in!P3)</f>
        <v>995.20705560314457</v>
      </c>
      <c r="Q3" s="65">
        <f>IF(RES_hh_emi_in!Q3=0,0,1000000*RES_hh_emi_in!Q3/RES_hh_num_in!Q3)</f>
        <v>1156.3187991165091</v>
      </c>
      <c r="R3" s="65">
        <f>IF(RES_hh_emi_in!R3=0,0,1000000*RES_hh_emi_in!R3/RES_hh_num_in!R3)</f>
        <v>994.02614891271537</v>
      </c>
      <c r="S3" s="65">
        <f>IF(RES_hh_emi_in!S3=0,0,1000000*RES_hh_emi_in!S3/RES_hh_num_in!S3)</f>
        <v>1073.9457823459406</v>
      </c>
      <c r="T3" s="65">
        <f>IF(RES_hh_emi_in!T3=0,0,1000000*RES_hh_emi_in!T3/RES_hh_num_in!T3)</f>
        <v>947.33489147560488</v>
      </c>
      <c r="U3" s="65">
        <f>IF(RES_hh_emi_in!U3=0,0,1000000*RES_hh_emi_in!U3/RES_hh_num_in!U3)</f>
        <v>928.34827290644216</v>
      </c>
      <c r="V3" s="65">
        <f>IF(RES_hh_emi_in!V3=0,0,1000000*RES_hh_emi_in!V3/RES_hh_num_in!V3)</f>
        <v>923.21895156669655</v>
      </c>
      <c r="W3" s="65">
        <f>IF(RES_hh_emi_in!W3=0,0,1000000*RES_hh_emi_in!W3/RES_hh_num_in!W3)</f>
        <v>1016.0096492253358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821.82030867173739</v>
      </c>
      <c r="D4" s="69">
        <f>IF(RES_hh_emi_in!D4=0,0,1000000*RES_hh_emi_in!D4/RES_hh_num_in!D4)</f>
        <v>1082.6935807083644</v>
      </c>
      <c r="E4" s="69">
        <f>IF(RES_hh_emi_in!E4=0,0,1000000*RES_hh_emi_in!E4/RES_hh_num_in!E4)</f>
        <v>831.82601355570705</v>
      </c>
      <c r="F4" s="69">
        <f>IF(RES_hh_emi_in!F4=0,0,1000000*RES_hh_emi_in!F4/RES_hh_num_in!F4)</f>
        <v>1117.9562459784104</v>
      </c>
      <c r="G4" s="69">
        <f>IF(RES_hh_emi_in!G4=0,0,1000000*RES_hh_emi_in!G4/RES_hh_num_in!G4)</f>
        <v>515.98271014268585</v>
      </c>
      <c r="H4" s="69">
        <f>IF(RES_hh_emi_in!H4=0,0,1000000*RES_hh_emi_in!H4/RES_hh_num_in!H4)</f>
        <v>831.1970453061474</v>
      </c>
      <c r="I4" s="69">
        <f>IF(RES_hh_emi_in!I4=0,0,1000000*RES_hh_emi_in!I4/RES_hh_num_in!I4)</f>
        <v>158.87579634676152</v>
      </c>
      <c r="J4" s="69">
        <f>IF(RES_hh_emi_in!J4=0,0,1000000*RES_hh_emi_in!J4/RES_hh_num_in!J4)</f>
        <v>483.54400891338736</v>
      </c>
      <c r="K4" s="69">
        <f>IF(RES_hh_emi_in!K4=0,0,1000000*RES_hh_emi_in!K4/RES_hh_num_in!K4)</f>
        <v>481.34194415411372</v>
      </c>
      <c r="L4" s="69">
        <f>IF(RES_hh_emi_in!L4=0,0,1000000*RES_hh_emi_in!L4/RES_hh_num_in!L4)</f>
        <v>854.54631984778075</v>
      </c>
      <c r="M4" s="69">
        <f>IF(RES_hh_emi_in!M4=0,0,1000000*RES_hh_emi_in!M4/RES_hh_num_in!M4)</f>
        <v>1035.1203401870866</v>
      </c>
      <c r="N4" s="69">
        <f>IF(RES_hh_emi_in!N4=0,0,1000000*RES_hh_emi_in!N4/RES_hh_num_in!N4)</f>
        <v>1059.8211640659374</v>
      </c>
      <c r="O4" s="69">
        <f>IF(RES_hh_emi_in!O4=0,0,1000000*RES_hh_emi_in!O4/RES_hh_num_in!O4)</f>
        <v>770.65613475573002</v>
      </c>
      <c r="P4" s="69">
        <f>IF(RES_hh_emi_in!P4=0,0,1000000*RES_hh_emi_in!P4/RES_hh_num_in!P4)</f>
        <v>743.66899199384454</v>
      </c>
      <c r="Q4" s="69">
        <f>IF(RES_hh_emi_in!Q4=0,0,1000000*RES_hh_emi_in!Q4/RES_hh_num_in!Q4)</f>
        <v>862.73602151850946</v>
      </c>
      <c r="R4" s="69">
        <f>IF(RES_hh_emi_in!R4=0,0,1000000*RES_hh_emi_in!R4/RES_hh_num_in!R4)</f>
        <v>732.63882171232251</v>
      </c>
      <c r="S4" s="69">
        <f>IF(RES_hh_emi_in!S4=0,0,1000000*RES_hh_emi_in!S4/RES_hh_num_in!S4)</f>
        <v>786.37424453033543</v>
      </c>
      <c r="T4" s="69">
        <f>IF(RES_hh_emi_in!T4=0,0,1000000*RES_hh_emi_in!T4/RES_hh_num_in!T4)</f>
        <v>681.9006048279806</v>
      </c>
      <c r="U4" s="69">
        <f>IF(RES_hh_emi_in!U4=0,0,1000000*RES_hh_emi_in!U4/RES_hh_num_in!U4)</f>
        <v>659.97848668643428</v>
      </c>
      <c r="V4" s="69">
        <f>IF(RES_hh_emi_in!V4=0,0,1000000*RES_hh_emi_in!V4/RES_hh_num_in!V4)</f>
        <v>674.30446363325188</v>
      </c>
      <c r="W4" s="69">
        <f>IF(RES_hh_emi_in!W4=0,0,1000000*RES_hh_emi_in!W4/RES_hh_num_in!W4)</f>
        <v>726.16016843498835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3542.2089131322882</v>
      </c>
      <c r="E5" s="72">
        <f>IF(RES_hh_emi_in!E5=0,0,1000000*RES_hh_emi_in!E5/RES_hh_num_in!E5)</f>
        <v>0</v>
      </c>
      <c r="F5" s="72">
        <f>IF(RES_hh_emi_in!F5=0,0,1000000*RES_hh_emi_in!F5/RES_hh_num_in!F5)</f>
        <v>5617.5202940519594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1940.4719033850265</v>
      </c>
      <c r="J5" s="72">
        <f>IF(RES_hh_emi_in!J5=0,0,1000000*RES_hh_emi_in!J5/RES_hh_num_in!J5)</f>
        <v>6405.1116172774709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3514.9024178656505</v>
      </c>
      <c r="N5" s="72">
        <f>IF(RES_hh_emi_in!N5=0,0,1000000*RES_hh_emi_in!N5/RES_hh_num_in!N5)</f>
        <v>3471.9635271901511</v>
      </c>
      <c r="O5" s="72">
        <f>IF(RES_hh_emi_in!O5=0,0,1000000*RES_hh_emi_in!O5/RES_hh_num_in!O5)</f>
        <v>2106.6107374063258</v>
      </c>
      <c r="P5" s="72">
        <f>IF(RES_hh_emi_in!P5=0,0,1000000*RES_hh_emi_in!P5/RES_hh_num_in!P5)</f>
        <v>3602.7023569988569</v>
      </c>
      <c r="Q5" s="72">
        <f>IF(RES_hh_emi_in!Q5=0,0,1000000*RES_hh_emi_in!Q5/RES_hh_num_in!Q5)</f>
        <v>3599.1036212435129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2454.8725106523966</v>
      </c>
      <c r="V5" s="72">
        <f>IF(RES_hh_emi_in!V5=0,0,1000000*RES_hh_emi_in!V5/RES_hh_num_in!V5)</f>
        <v>2369.2954554979228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2000.1459277862814</v>
      </c>
      <c r="D6" s="72">
        <f>IF(RES_hh_emi_in!D6=0,0,1000000*RES_hh_emi_in!D6/RES_hh_num_in!D6)</f>
        <v>1985.5297633953037</v>
      </c>
      <c r="E6" s="72">
        <f>IF(RES_hh_emi_in!E6=0,0,1000000*RES_hh_emi_in!E6/RES_hh_num_in!E6)</f>
        <v>2116.1491938300314</v>
      </c>
      <c r="F6" s="72">
        <f>IF(RES_hh_emi_in!F6=0,0,1000000*RES_hh_emi_in!F6/RES_hh_num_in!F6)</f>
        <v>2373.1891776835787</v>
      </c>
      <c r="G6" s="72">
        <f>IF(RES_hh_emi_in!G6=0,0,1000000*RES_hh_emi_in!G6/RES_hh_num_in!G6)</f>
        <v>2113.6989779834394</v>
      </c>
      <c r="H6" s="72">
        <f>IF(RES_hh_emi_in!H6=0,0,1000000*RES_hh_emi_in!H6/RES_hh_num_in!H6)</f>
        <v>2171.9736659042933</v>
      </c>
      <c r="I6" s="72">
        <f>IF(RES_hh_emi_in!I6=0,0,1000000*RES_hh_emi_in!I6/RES_hh_num_in!I6)</f>
        <v>2006.6353233122554</v>
      </c>
      <c r="J6" s="72">
        <f>IF(RES_hh_emi_in!J6=0,0,1000000*RES_hh_emi_in!J6/RES_hh_num_in!J6)</f>
        <v>2426.2841053623797</v>
      </c>
      <c r="K6" s="72">
        <f>IF(RES_hh_emi_in!K6=0,0,1000000*RES_hh_emi_in!K6/RES_hh_num_in!K6)</f>
        <v>2364.4466843712307</v>
      </c>
      <c r="L6" s="72">
        <f>IF(RES_hh_emi_in!L6=0,0,1000000*RES_hh_emi_in!L6/RES_hh_num_in!L6)</f>
        <v>2426.960346862048</v>
      </c>
      <c r="M6" s="72">
        <f>IF(RES_hh_emi_in!M6=0,0,1000000*RES_hh_emi_in!M6/RES_hh_num_in!M6)</f>
        <v>2304.321641454459</v>
      </c>
      <c r="N6" s="72">
        <f>IF(RES_hh_emi_in!N6=0,0,1000000*RES_hh_emi_in!N6/RES_hh_num_in!N6)</f>
        <v>2301.5626512392791</v>
      </c>
      <c r="O6" s="72">
        <f>IF(RES_hh_emi_in!O6=0,0,1000000*RES_hh_emi_in!O6/RES_hh_num_in!O6)</f>
        <v>2071.2666872566037</v>
      </c>
      <c r="P6" s="72">
        <f>IF(RES_hh_emi_in!P6=0,0,1000000*RES_hh_emi_in!P6/RES_hh_num_in!P6)</f>
        <v>1842.4310423215097</v>
      </c>
      <c r="Q6" s="72">
        <f>IF(RES_hh_emi_in!Q6=0,0,1000000*RES_hh_emi_in!Q6/RES_hh_num_in!Q6)</f>
        <v>1807.8668659654079</v>
      </c>
      <c r="R6" s="72">
        <f>IF(RES_hh_emi_in!R6=0,0,1000000*RES_hh_emi_in!R6/RES_hh_num_in!R6)</f>
        <v>1851.0967776542973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1669.5524425308911</v>
      </c>
      <c r="V6" s="72">
        <f>IF(RES_hh_emi_in!V6=0,0,1000000*RES_hh_emi_in!V6/RES_hh_num_in!V6)</f>
        <v>1488.807350009846</v>
      </c>
      <c r="W6" s="72">
        <f>IF(RES_hh_emi_in!W6=0,0,1000000*RES_hh_emi_in!W6/RES_hh_num_in!W6)</f>
        <v>1536.128204709385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1970.4982712036508</v>
      </c>
      <c r="F7" s="72">
        <f>IF(RES_hh_emi_in!F7=0,0,1000000*RES_hh_emi_in!F7/RES_hh_num_in!F7)</f>
        <v>4447.3986518933925</v>
      </c>
      <c r="G7" s="72">
        <f>IF(RES_hh_emi_in!G7=0,0,1000000*RES_hh_emi_in!G7/RES_hh_num_in!G7)</f>
        <v>2902.117450288456</v>
      </c>
      <c r="H7" s="72">
        <f>IF(RES_hh_emi_in!H7=0,0,1000000*RES_hh_emi_in!H7/RES_hh_num_in!H7)</f>
        <v>2834.7648571955119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2189.4154068434805</v>
      </c>
      <c r="P7" s="72">
        <f>IF(RES_hh_emi_in!P7=0,0,1000000*RES_hh_emi_in!P7/RES_hh_num_in!P7)</f>
        <v>2917.0604328115992</v>
      </c>
      <c r="Q7" s="72">
        <f>IF(RES_hh_emi_in!Q7=0,0,1000000*RES_hh_emi_in!Q7/RES_hh_num_in!Q7)</f>
        <v>3231.4698786956351</v>
      </c>
      <c r="R7" s="72">
        <f>IF(RES_hh_emi_in!R7=0,0,1000000*RES_hh_emi_in!R7/RES_hh_num_in!R7)</f>
        <v>0</v>
      </c>
      <c r="S7" s="72">
        <f>IF(RES_hh_emi_in!S7=0,0,1000000*RES_hh_emi_in!S7/RES_hh_num_in!S7)</f>
        <v>2290.3813885149248</v>
      </c>
      <c r="T7" s="72">
        <f>IF(RES_hh_emi_in!T7=0,0,1000000*RES_hh_emi_in!T7/RES_hh_num_in!T7)</f>
        <v>2474.0754346020394</v>
      </c>
      <c r="U7" s="72">
        <f>IF(RES_hh_emi_in!U7=0,0,1000000*RES_hh_emi_in!U7/RES_hh_num_in!U7)</f>
        <v>2958.4765856269478</v>
      </c>
      <c r="V7" s="72">
        <f>IF(RES_hh_emi_in!V7=0,0,1000000*RES_hh_emi_in!V7/RES_hh_num_in!V7)</f>
        <v>2351.0003809909117</v>
      </c>
      <c r="W7" s="72">
        <f>IF(RES_hh_emi_in!W7=0,0,1000000*RES_hh_emi_in!W7/RES_hh_num_in!W7)</f>
        <v>2332.488292739029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1779.1308216229427</v>
      </c>
      <c r="D8" s="72">
        <f>IF(RES_hh_emi_in!D8=0,0,1000000*RES_hh_emi_in!D8/RES_hh_num_in!D8)</f>
        <v>1938.3769345392232</v>
      </c>
      <c r="E8" s="72">
        <f>IF(RES_hh_emi_in!E8=0,0,1000000*RES_hh_emi_in!E8/RES_hh_num_in!E8)</f>
        <v>1995.689260354771</v>
      </c>
      <c r="F8" s="72">
        <f>IF(RES_hh_emi_in!F8=0,0,1000000*RES_hh_emi_in!F8/RES_hh_num_in!F8)</f>
        <v>2184.1015310430062</v>
      </c>
      <c r="G8" s="72">
        <f>IF(RES_hh_emi_in!G8=0,0,1000000*RES_hh_emi_in!G8/RES_hh_num_in!G8)</f>
        <v>1820.9840798372102</v>
      </c>
      <c r="H8" s="72">
        <f>IF(RES_hh_emi_in!H8=0,0,1000000*RES_hh_emi_in!H8/RES_hh_num_in!H8)</f>
        <v>2150.4040515698816</v>
      </c>
      <c r="I8" s="72">
        <f>IF(RES_hh_emi_in!I8=0,0,1000000*RES_hh_emi_in!I8/RES_hh_num_in!I8)</f>
        <v>1753.3251602651787</v>
      </c>
      <c r="J8" s="72">
        <f>IF(RES_hh_emi_in!J8=0,0,1000000*RES_hh_emi_in!J8/RES_hh_num_in!J8)</f>
        <v>2154.0187851469482</v>
      </c>
      <c r="K8" s="72">
        <f>IF(RES_hh_emi_in!K8=0,0,1000000*RES_hh_emi_in!K8/RES_hh_num_in!K8)</f>
        <v>2066.8882311193515</v>
      </c>
      <c r="L8" s="72">
        <f>IF(RES_hh_emi_in!L8=0,0,1000000*RES_hh_emi_in!L8/RES_hh_num_in!L8)</f>
        <v>2119.4906703323918</v>
      </c>
      <c r="M8" s="72">
        <f>IF(RES_hh_emi_in!M8=0,0,1000000*RES_hh_emi_in!M8/RES_hh_num_in!M8)</f>
        <v>2089.4836618455556</v>
      </c>
      <c r="N8" s="72">
        <f>IF(RES_hh_emi_in!N8=0,0,1000000*RES_hh_emi_in!N8/RES_hh_num_in!N8)</f>
        <v>2138.7440259731375</v>
      </c>
      <c r="O8" s="72">
        <f>IF(RES_hh_emi_in!O8=0,0,1000000*RES_hh_emi_in!O8/RES_hh_num_in!O8)</f>
        <v>1936.6712918799374</v>
      </c>
      <c r="P8" s="72">
        <f>IF(RES_hh_emi_in!P8=0,0,1000000*RES_hh_emi_in!P8/RES_hh_num_in!P8)</f>
        <v>1634.5892869090371</v>
      </c>
      <c r="Q8" s="72">
        <f>IF(RES_hh_emi_in!Q8=0,0,1000000*RES_hh_emi_in!Q8/RES_hh_num_in!Q8)</f>
        <v>1592.7366045792048</v>
      </c>
      <c r="R8" s="72">
        <f>IF(RES_hh_emi_in!R8=0,0,1000000*RES_hh_emi_in!R8/RES_hh_num_in!R8)</f>
        <v>1536.5581271019207</v>
      </c>
      <c r="S8" s="72">
        <f>IF(RES_hh_emi_in!S8=0,0,1000000*RES_hh_emi_in!S8/RES_hh_num_in!S8)</f>
        <v>1554.327059774311</v>
      </c>
      <c r="T8" s="72">
        <f>IF(RES_hh_emi_in!T8=0,0,1000000*RES_hh_emi_in!T8/RES_hh_num_in!T8)</f>
        <v>1508.1331455916115</v>
      </c>
      <c r="U8" s="72">
        <f>IF(RES_hh_emi_in!U8=0,0,1000000*RES_hh_emi_in!U8/RES_hh_num_in!U8)</f>
        <v>1393.2720268571538</v>
      </c>
      <c r="V8" s="72">
        <f>IF(RES_hh_emi_in!V8=0,0,1000000*RES_hh_emi_in!V8/RES_hh_num_in!V8)</f>
        <v>1389.4702359017481</v>
      </c>
      <c r="W8" s="72">
        <f>IF(RES_hh_emi_in!W8=0,0,1000000*RES_hh_emi_in!W8/RES_hh_num_in!W8)</f>
        <v>1464.200273673529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109.26774560915105</v>
      </c>
      <c r="D17" s="69">
        <f>IF(RES_hh_emi_in!D17=0,0,1000000*RES_hh_emi_in!D17/RES_hh_num_in!D17)</f>
        <v>191.1277691235403</v>
      </c>
      <c r="E17" s="69">
        <f>IF(RES_hh_emi_in!E17=0,0,1000000*RES_hh_emi_in!E17/RES_hh_num_in!E17)</f>
        <v>173.90364802087385</v>
      </c>
      <c r="F17" s="69">
        <f>IF(RES_hh_emi_in!F17=0,0,1000000*RES_hh_emi_in!F17/RES_hh_num_in!F17)</f>
        <v>86.519679690190316</v>
      </c>
      <c r="G17" s="69">
        <f>IF(RES_hh_emi_in!G17=0,0,1000000*RES_hh_emi_in!G17/RES_hh_num_in!G17)</f>
        <v>231.38832438822027</v>
      </c>
      <c r="H17" s="69">
        <f>IF(RES_hh_emi_in!H17=0,0,1000000*RES_hh_emi_in!H17/RES_hh_num_in!H17)</f>
        <v>130.66385425975133</v>
      </c>
      <c r="I17" s="69">
        <f>IF(RES_hh_emi_in!I17=0,0,1000000*RES_hh_emi_in!I17/RES_hh_num_in!I17)</f>
        <v>58.29300251774832</v>
      </c>
      <c r="J17" s="69">
        <f>IF(RES_hh_emi_in!J17=0,0,1000000*RES_hh_emi_in!J17/RES_hh_num_in!J17)</f>
        <v>77.765162678802838</v>
      </c>
      <c r="K17" s="69">
        <f>IF(RES_hh_emi_in!K17=0,0,1000000*RES_hh_emi_in!K17/RES_hh_num_in!K17)</f>
        <v>65.204279344122014</v>
      </c>
      <c r="L17" s="69">
        <f>IF(RES_hh_emi_in!L17=0,0,1000000*RES_hh_emi_in!L17/RES_hh_num_in!L17)</f>
        <v>108.96153758788834</v>
      </c>
      <c r="M17" s="69">
        <f>IF(RES_hh_emi_in!M17=0,0,1000000*RES_hh_emi_in!M17/RES_hh_num_in!M17)</f>
        <v>159.0667397413182</v>
      </c>
      <c r="N17" s="69">
        <f>IF(RES_hh_emi_in!N17=0,0,1000000*RES_hh_emi_in!N17/RES_hh_num_in!N17)</f>
        <v>159.7771890728954</v>
      </c>
      <c r="O17" s="69">
        <f>IF(RES_hh_emi_in!O17=0,0,1000000*RES_hh_emi_in!O17/RES_hh_num_in!O17)</f>
        <v>139.61162338888715</v>
      </c>
      <c r="P17" s="69">
        <f>IF(RES_hh_emi_in!P17=0,0,1000000*RES_hh_emi_in!P17/RES_hh_num_in!P17)</f>
        <v>147.56667976031042</v>
      </c>
      <c r="Q17" s="69">
        <f>IF(RES_hh_emi_in!Q17=0,0,1000000*RES_hh_emi_in!Q17/RES_hh_num_in!Q17)</f>
        <v>176.23030629709078</v>
      </c>
      <c r="R17" s="69">
        <f>IF(RES_hh_emi_in!R17=0,0,1000000*RES_hh_emi_in!R17/RES_hh_num_in!R17)</f>
        <v>147.01210371848487</v>
      </c>
      <c r="S17" s="69">
        <f>IF(RES_hh_emi_in!S17=0,0,1000000*RES_hh_emi_in!S17/RES_hh_num_in!S17)</f>
        <v>157.06129260892271</v>
      </c>
      <c r="T17" s="69">
        <f>IF(RES_hh_emi_in!T17=0,0,1000000*RES_hh_emi_in!T17/RES_hh_num_in!T17)</f>
        <v>138.37462865403614</v>
      </c>
      <c r="U17" s="69">
        <f>IF(RES_hh_emi_in!U17=0,0,1000000*RES_hh_emi_in!U17/RES_hh_num_in!U17)</f>
        <v>138.25361424112936</v>
      </c>
      <c r="V17" s="69">
        <f>IF(RES_hh_emi_in!V17=0,0,1000000*RES_hh_emi_in!V17/RES_hh_num_in!V17)</f>
        <v>131.70759963342786</v>
      </c>
      <c r="W17" s="69">
        <f>IF(RES_hh_emi_in!W17=0,0,1000000*RES_hh_emi_in!W17/RES_hh_num_in!W17)</f>
        <v>160.25453328246519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466.82334594322464</v>
      </c>
      <c r="E18" s="72">
        <f>IF(RES_hh_emi_in!E18=0,0,1000000*RES_hh_emi_in!E18/RES_hh_num_in!E18)</f>
        <v>0</v>
      </c>
      <c r="F18" s="72">
        <f>IF(RES_hh_emi_in!F18=0,0,1000000*RES_hh_emi_in!F18/RES_hh_num_in!F18)</f>
        <v>502.72285891468067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307.22011793327613</v>
      </c>
      <c r="J18" s="72">
        <f>IF(RES_hh_emi_in!J18=0,0,1000000*RES_hh_emi_in!J18/RES_hh_num_in!J18)</f>
        <v>716.77560427566129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426.64455579244077</v>
      </c>
      <c r="N18" s="72">
        <f>IF(RES_hh_emi_in!N18=0,0,1000000*RES_hh_emi_in!N18/RES_hh_num_in!N18)</f>
        <v>434.76350526941042</v>
      </c>
      <c r="O18" s="72">
        <f>IF(RES_hh_emi_in!O18=0,0,1000000*RES_hh_emi_in!O18/RES_hh_num_in!O18)</f>
        <v>289.88460367983504</v>
      </c>
      <c r="P18" s="72">
        <f>IF(RES_hh_emi_in!P18=0,0,1000000*RES_hh_emi_in!P18/RES_hh_num_in!P18)</f>
        <v>563.75589235047528</v>
      </c>
      <c r="Q18" s="72">
        <f>IF(RES_hh_emi_in!Q18=0,0,1000000*RES_hh_emi_in!Q18/RES_hh_num_in!Q18)</f>
        <v>593.76064478899843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472.55193795053032</v>
      </c>
      <c r="V18" s="72">
        <f>IF(RES_hh_emi_in!V18=0,0,1000000*RES_hh_emi_in!V18/RES_hh_num_in!V18)</f>
        <v>475.34862947914172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286.26969901525763</v>
      </c>
      <c r="D19" s="72">
        <f>IF(RES_hh_emi_in!D19=0,0,1000000*RES_hh_emi_in!D19/RES_hh_num_in!D19)</f>
        <v>317.80114909419302</v>
      </c>
      <c r="E19" s="72">
        <f>IF(RES_hh_emi_in!E19=0,0,1000000*RES_hh_emi_in!E19/RES_hh_num_in!E19)</f>
        <v>380.20306509577739</v>
      </c>
      <c r="F19" s="72">
        <f>IF(RES_hh_emi_in!F19=0,0,1000000*RES_hh_emi_in!F19/RES_hh_num_in!F19)</f>
        <v>261.53621591803295</v>
      </c>
      <c r="G19" s="72">
        <f>IF(RES_hh_emi_in!G19=0,0,1000000*RES_hh_emi_in!G19/RES_hh_num_in!G19)</f>
        <v>483.19589149031953</v>
      </c>
      <c r="H19" s="72">
        <f>IF(RES_hh_emi_in!H19=0,0,1000000*RES_hh_emi_in!H19/RES_hh_num_in!H19)</f>
        <v>282.16642814090511</v>
      </c>
      <c r="I19" s="72">
        <f>IF(RES_hh_emi_in!I19=0,0,1000000*RES_hh_emi_in!I19/RES_hh_num_in!I19)</f>
        <v>443.82868744975747</v>
      </c>
      <c r="J19" s="72">
        <f>IF(RES_hh_emi_in!J19=0,0,1000000*RES_hh_emi_in!J19/RES_hh_num_in!J19)</f>
        <v>258.66133984480081</v>
      </c>
      <c r="K19" s="72">
        <f>IF(RES_hh_emi_in!K19=0,0,1000000*RES_hh_emi_in!K19/RES_hh_num_in!K19)</f>
        <v>376.94965860448968</v>
      </c>
      <c r="L19" s="72">
        <f>IF(RES_hh_emi_in!L19=0,0,1000000*RES_hh_emi_in!L19/RES_hh_num_in!L19)</f>
        <v>319.96213986923431</v>
      </c>
      <c r="M19" s="72">
        <f>IF(RES_hh_emi_in!M19=0,0,1000000*RES_hh_emi_in!M19/RES_hh_num_in!M19)</f>
        <v>327.33950377714365</v>
      </c>
      <c r="N19" s="72">
        <f>IF(RES_hh_emi_in!N19=0,0,1000000*RES_hh_emi_in!N19/RES_hh_num_in!N19)</f>
        <v>293.71547463307513</v>
      </c>
      <c r="O19" s="72">
        <f>IF(RES_hh_emi_in!O19=0,0,1000000*RES_hh_emi_in!O19/RES_hh_num_in!O19)</f>
        <v>302.6897730739185</v>
      </c>
      <c r="P19" s="72">
        <f>IF(RES_hh_emi_in!P19=0,0,1000000*RES_hh_emi_in!P19/RES_hh_num_in!P19)</f>
        <v>281.09470837709222</v>
      </c>
      <c r="Q19" s="72">
        <f>IF(RES_hh_emi_in!Q19=0,0,1000000*RES_hh_emi_in!Q19/RES_hh_num_in!Q19)</f>
        <v>284.89926302390052</v>
      </c>
      <c r="R19" s="72">
        <f>IF(RES_hh_emi_in!R19=0,0,1000000*RES_hh_emi_in!R19/RES_hh_num_in!R19)</f>
        <v>266.33893221297393</v>
      </c>
      <c r="S19" s="72">
        <f>IF(RES_hh_emi_in!S19=0,0,1000000*RES_hh_emi_in!S19/RES_hh_num_in!S19)</f>
        <v>274.3352249015785</v>
      </c>
      <c r="T19" s="72">
        <f>IF(RES_hh_emi_in!T19=0,0,1000000*RES_hh_emi_in!T19/RES_hh_num_in!T19)</f>
        <v>267.3761548746437</v>
      </c>
      <c r="U19" s="72">
        <f>IF(RES_hh_emi_in!U19=0,0,1000000*RES_hh_emi_in!U19/RES_hh_num_in!U19)</f>
        <v>274.33219257481602</v>
      </c>
      <c r="V19" s="72">
        <f>IF(RES_hh_emi_in!V19=0,0,1000000*RES_hh_emi_in!V19/RES_hh_num_in!V19)</f>
        <v>252.21984518885137</v>
      </c>
      <c r="W19" s="72">
        <f>IF(RES_hh_emi_in!W19=0,0,1000000*RES_hh_emi_in!W19/RES_hh_num_in!W19)</f>
        <v>278.59923225332005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252.09963417498241</v>
      </c>
      <c r="D21" s="72">
        <f>IF(RES_hh_emi_in!D21=0,0,1000000*RES_hh_emi_in!D21/RES_hh_num_in!D21)</f>
        <v>293.33604619725241</v>
      </c>
      <c r="E21" s="72">
        <f>IF(RES_hh_emi_in!E21=0,0,1000000*RES_hh_emi_in!E21/RES_hh_num_in!E21)</f>
        <v>315.9497015152063</v>
      </c>
      <c r="F21" s="72">
        <f>IF(RES_hh_emi_in!F21=0,0,1000000*RES_hh_emi_in!F21/RES_hh_num_in!F21)</f>
        <v>224.25161956456253</v>
      </c>
      <c r="G21" s="72">
        <f>IF(RES_hh_emi_in!G21=0,0,1000000*RES_hh_emi_in!G21/RES_hh_num_in!G21)</f>
        <v>286.14984778908507</v>
      </c>
      <c r="H21" s="72">
        <f>IF(RES_hh_emi_in!H21=0,0,1000000*RES_hh_emi_in!H21/RES_hh_num_in!H21)</f>
        <v>329.41072569526619</v>
      </c>
      <c r="I21" s="72">
        <f>IF(RES_hh_emi_in!I21=0,0,1000000*RES_hh_emi_in!I21/RES_hh_num_in!I21)</f>
        <v>318.25120698191677</v>
      </c>
      <c r="J21" s="72">
        <f>IF(RES_hh_emi_in!J21=0,0,1000000*RES_hh_emi_in!J21/RES_hh_num_in!J21)</f>
        <v>268.70505435324384</v>
      </c>
      <c r="K21" s="72">
        <f>IF(RES_hh_emi_in!K21=0,0,1000000*RES_hh_emi_in!K21/RES_hh_num_in!K21)</f>
        <v>285.59620262050743</v>
      </c>
      <c r="L21" s="72">
        <f>IF(RES_hh_emi_in!L21=0,0,1000000*RES_hh_emi_in!L21/RES_hh_num_in!L21)</f>
        <v>268.84756200209233</v>
      </c>
      <c r="M21" s="72">
        <f>IF(RES_hh_emi_in!M21=0,0,1000000*RES_hh_emi_in!M21/RES_hh_num_in!M21)</f>
        <v>279.32681396174644</v>
      </c>
      <c r="N21" s="72">
        <f>IF(RES_hh_emi_in!N21=0,0,1000000*RES_hh_emi_in!N21/RES_hh_num_in!N21)</f>
        <v>288.21935432473322</v>
      </c>
      <c r="O21" s="72">
        <f>IF(RES_hh_emi_in!O21=0,0,1000000*RES_hh_emi_in!O21/RES_hh_num_in!O21)</f>
        <v>279.72149063916686</v>
      </c>
      <c r="P21" s="72">
        <f>IF(RES_hh_emi_in!P21=0,0,1000000*RES_hh_emi_in!P21/RES_hh_num_in!P21)</f>
        <v>253.43100779441073</v>
      </c>
      <c r="Q21" s="72">
        <f>IF(RES_hh_emi_in!Q21=0,0,1000000*RES_hh_emi_in!Q21/RES_hh_num_in!Q21)</f>
        <v>255.67568488973561</v>
      </c>
      <c r="R21" s="72">
        <f>IF(RES_hh_emi_in!R21=0,0,1000000*RES_hh_emi_in!R21/RES_hh_num_in!R21)</f>
        <v>250.32105164856964</v>
      </c>
      <c r="S21" s="72">
        <f>IF(RES_hh_emi_in!S21=0,0,1000000*RES_hh_emi_in!S21/RES_hh_num_in!S21)</f>
        <v>268.00918563744403</v>
      </c>
      <c r="T21" s="72">
        <f>IF(RES_hh_emi_in!T21=0,0,1000000*RES_hh_emi_in!T21/RES_hh_num_in!T21)</f>
        <v>259.70712874186603</v>
      </c>
      <c r="U21" s="72">
        <f>IF(RES_hh_emi_in!U21=0,0,1000000*RES_hh_emi_in!U21/RES_hh_num_in!U21)</f>
        <v>247.25908983971286</v>
      </c>
      <c r="V21" s="72">
        <f>IF(RES_hh_emi_in!V21=0,0,1000000*RES_hh_emi_in!V21/RES_hh_num_in!V21)</f>
        <v>254.30120864506009</v>
      </c>
      <c r="W21" s="72">
        <f>IF(RES_hh_emi_in!W21=0,0,1000000*RES_hh_emi_in!W21/RES_hh_num_in!W21)</f>
        <v>284.32641113631905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108.793077629194</v>
      </c>
      <c r="D27" s="69">
        <f>IF(RES_hh_emi_in!D27=0,0,1000000*RES_hh_emi_in!D27/RES_hh_num_in!D27)</f>
        <v>129.74958547003067</v>
      </c>
      <c r="E27" s="69">
        <f>IF(RES_hh_emi_in!E27=0,0,1000000*RES_hh_emi_in!E27/RES_hh_num_in!E27)</f>
        <v>150.05868401968917</v>
      </c>
      <c r="F27" s="69">
        <f>IF(RES_hh_emi_in!F27=0,0,1000000*RES_hh_emi_in!F27/RES_hh_num_in!F27)</f>
        <v>99.267558638338755</v>
      </c>
      <c r="G27" s="69">
        <f>IF(RES_hh_emi_in!G27=0,0,1000000*RES_hh_emi_in!G27/RES_hh_num_in!G27)</f>
        <v>211.56929825587142</v>
      </c>
      <c r="H27" s="69">
        <f>IF(RES_hh_emi_in!H27=0,0,1000000*RES_hh_emi_in!H27/RES_hh_num_in!H27)</f>
        <v>120.74455528482846</v>
      </c>
      <c r="I27" s="69">
        <f>IF(RES_hh_emi_in!I27=0,0,1000000*RES_hh_emi_in!I27/RES_hh_num_in!I27)</f>
        <v>195.38811355341269</v>
      </c>
      <c r="J27" s="69">
        <f>IF(RES_hh_emi_in!J27=0,0,1000000*RES_hh_emi_in!J27/RES_hh_num_in!J27)</f>
        <v>85.838732235964699</v>
      </c>
      <c r="K27" s="69">
        <f>IF(RES_hh_emi_in!K27=0,0,1000000*RES_hh_emi_in!K27/RES_hh_num_in!K27)</f>
        <v>134.87270311248017</v>
      </c>
      <c r="L27" s="69">
        <f>IF(RES_hh_emi_in!L27=0,0,1000000*RES_hh_emi_in!L27/RES_hh_num_in!L27)</f>
        <v>98.234070238700781</v>
      </c>
      <c r="M27" s="69">
        <f>IF(RES_hh_emi_in!M27=0,0,1000000*RES_hh_emi_in!M27/RES_hh_num_in!M27)</f>
        <v>107.95412689250087</v>
      </c>
      <c r="N27" s="69">
        <f>IF(RES_hh_emi_in!N27=0,0,1000000*RES_hh_emi_in!N27/RES_hh_num_in!N27)</f>
        <v>96.348240140484279</v>
      </c>
      <c r="O27" s="69">
        <f>IF(RES_hh_emi_in!O27=0,0,1000000*RES_hh_emi_in!O27/RES_hh_num_in!O27)</f>
        <v>100.70480980825974</v>
      </c>
      <c r="P27" s="69">
        <f>IF(RES_hh_emi_in!P27=0,0,1000000*RES_hh_emi_in!P27/RES_hh_num_in!P27)</f>
        <v>103.97138384898956</v>
      </c>
      <c r="Q27" s="69">
        <f>IF(RES_hh_emi_in!Q27=0,0,1000000*RES_hh_emi_in!Q27/RES_hh_num_in!Q27)</f>
        <v>117.35247130090873</v>
      </c>
      <c r="R27" s="69">
        <f>IF(RES_hh_emi_in!R27=0,0,1000000*RES_hh_emi_in!R27/RES_hh_num_in!R27)</f>
        <v>114.37522348190807</v>
      </c>
      <c r="S27" s="69">
        <f>IF(RES_hh_emi_in!S27=0,0,1000000*RES_hh_emi_in!S27/RES_hh_num_in!S27)</f>
        <v>130.51024520668238</v>
      </c>
      <c r="T27" s="69">
        <f>IF(RES_hh_emi_in!T27=0,0,1000000*RES_hh_emi_in!T27/RES_hh_num_in!T27)</f>
        <v>127.05965799358829</v>
      </c>
      <c r="U27" s="69">
        <f>IF(RES_hh_emi_in!U27=0,0,1000000*RES_hh_emi_in!U27/RES_hh_num_in!U27)</f>
        <v>130.11617197887855</v>
      </c>
      <c r="V27" s="69">
        <f>IF(RES_hh_emi_in!V27=0,0,1000000*RES_hh_emi_in!V27/RES_hh_num_in!V27)</f>
        <v>117.20688830001679</v>
      </c>
      <c r="W27" s="69">
        <f>IF(RES_hh_emi_in!W27=0,0,1000000*RES_hh_emi_in!W27/RES_hh_num_in!W27)</f>
        <v>129.59494750788201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273.14509325041234</v>
      </c>
      <c r="E28" s="72">
        <f>IF(RES_hh_emi_in!E28=0,0,1000000*RES_hh_emi_in!E28/RES_hh_num_in!E28)</f>
        <v>0</v>
      </c>
      <c r="F28" s="72">
        <f>IF(RES_hh_emi_in!F28=0,0,1000000*RES_hh_emi_in!F28/RES_hh_num_in!F28)</f>
        <v>292.596217956092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153.36202517289325</v>
      </c>
      <c r="J28" s="72">
        <f>IF(RES_hh_emi_in!J28=0,0,1000000*RES_hh_emi_in!J28/RES_hh_num_in!J28)</f>
        <v>299.48654381298513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176.33214981753562</v>
      </c>
      <c r="N28" s="72">
        <f>IF(RES_hh_emi_in!N28=0,0,1000000*RES_hh_emi_in!N28/RES_hh_num_in!N28)</f>
        <v>164.88965238027515</v>
      </c>
      <c r="O28" s="72">
        <f>IF(RES_hh_emi_in!O28=0,0,1000000*RES_hh_emi_in!O28/RES_hh_num_in!O28)</f>
        <v>111.65979828569201</v>
      </c>
      <c r="P28" s="72">
        <f>IF(RES_hh_emi_in!P28=0,0,1000000*RES_hh_emi_in!P28/RES_hh_num_in!P28)</f>
        <v>222.84031480584019</v>
      </c>
      <c r="Q28" s="72">
        <f>IF(RES_hh_emi_in!Q28=0,0,1000000*RES_hh_emi_in!Q28/RES_hh_num_in!Q28)</f>
        <v>246.40964758092582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247.43542732504511</v>
      </c>
      <c r="V28" s="72">
        <f>IF(RES_hh_emi_in!V28=0,0,1000000*RES_hh_emi_in!V28/RES_hh_num_in!V28)</f>
        <v>225.12166985724883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134.82930630579608</v>
      </c>
      <c r="D29" s="72">
        <f>IF(RES_hh_emi_in!D29=0,0,1000000*RES_hh_emi_in!D29/RES_hh_num_in!D29)</f>
        <v>150.45269180670485</v>
      </c>
      <c r="E29" s="72">
        <f>IF(RES_hh_emi_in!E29=0,0,1000000*RES_hh_emi_in!E29/RES_hh_num_in!E29)</f>
        <v>177.98945302022855</v>
      </c>
      <c r="F29" s="72">
        <f>IF(RES_hh_emi_in!F29=0,0,1000000*RES_hh_emi_in!F29/RES_hh_num_in!F29)</f>
        <v>118.42482040821172</v>
      </c>
      <c r="G29" s="72">
        <f>IF(RES_hh_emi_in!G29=0,0,1000000*RES_hh_emi_in!G29/RES_hh_num_in!G29)</f>
        <v>261.80560315048501</v>
      </c>
      <c r="H29" s="72">
        <f>IF(RES_hh_emi_in!H29=0,0,1000000*RES_hh_emi_in!H29/RES_hh_num_in!H29)</f>
        <v>142.48654031622971</v>
      </c>
      <c r="I29" s="72">
        <f>IF(RES_hh_emi_in!I29=0,0,1000000*RES_hh_emi_in!I29/RES_hh_num_in!I29)</f>
        <v>211.35241642618161</v>
      </c>
      <c r="J29" s="72">
        <f>IF(RES_hh_emi_in!J29=0,0,1000000*RES_hh_emi_in!J29/RES_hh_num_in!J29)</f>
        <v>103.38932811553012</v>
      </c>
      <c r="K29" s="72">
        <f>IF(RES_hh_emi_in!K29=0,0,1000000*RES_hh_emi_in!K29/RES_hh_num_in!K29)</f>
        <v>148.22126023064848</v>
      </c>
      <c r="L29" s="72">
        <f>IF(RES_hh_emi_in!L29=0,0,1000000*RES_hh_emi_in!L29/RES_hh_num_in!L29)</f>
        <v>117.47958215107747</v>
      </c>
      <c r="M29" s="72">
        <f>IF(RES_hh_emi_in!M29=0,0,1000000*RES_hh_emi_in!M29/RES_hh_num_in!M29)</f>
        <v>118.7780396405056</v>
      </c>
      <c r="N29" s="72">
        <f>IF(RES_hh_emi_in!N29=0,0,1000000*RES_hh_emi_in!N29/RES_hh_num_in!N29)</f>
        <v>104.93239273609879</v>
      </c>
      <c r="O29" s="72">
        <f>IF(RES_hh_emi_in!O29=0,0,1000000*RES_hh_emi_in!O29/RES_hh_num_in!O29)</f>
        <v>111.20134973006444</v>
      </c>
      <c r="P29" s="72">
        <f>IF(RES_hh_emi_in!P29=0,0,1000000*RES_hh_emi_in!P29/RES_hh_num_in!P29)</f>
        <v>113.08251489301448</v>
      </c>
      <c r="Q29" s="72">
        <f>IF(RES_hh_emi_in!Q29=0,0,1000000*RES_hh_emi_in!Q29/RES_hh_num_in!Q29)</f>
        <v>128.94638406897982</v>
      </c>
      <c r="R29" s="72">
        <f>IF(RES_hh_emi_in!R29=0,0,1000000*RES_hh_emi_in!R29/RES_hh_num_in!R29)</f>
        <v>130.60247940706338</v>
      </c>
      <c r="S29" s="72">
        <f>IF(RES_hh_emi_in!S29=0,0,1000000*RES_hh_emi_in!S29/RES_hh_num_in!S29)</f>
        <v>147.07355320919018</v>
      </c>
      <c r="T29" s="72">
        <f>IF(RES_hh_emi_in!T29=0,0,1000000*RES_hh_emi_in!T29/RES_hh_num_in!T29)</f>
        <v>149.92633898194012</v>
      </c>
      <c r="U29" s="72">
        <f>IF(RES_hh_emi_in!U29=0,0,1000000*RES_hh_emi_in!U29/RES_hh_num_in!U29)</f>
        <v>157.73919163545338</v>
      </c>
      <c r="V29" s="72">
        <f>IF(RES_hh_emi_in!V29=0,0,1000000*RES_hh_emi_in!V29/RES_hh_num_in!V29)</f>
        <v>141.04773741683616</v>
      </c>
      <c r="W29" s="72">
        <f>IF(RES_hh_emi_in!W29=0,0,1000000*RES_hh_emi_in!W29/RES_hh_num_in!W29)</f>
        <v>148.31619450628929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113.36992651860034</v>
      </c>
      <c r="D30" s="72">
        <f>IF(RES_hh_emi_in!D30=0,0,1000000*RES_hh_emi_in!D30/RES_hh_num_in!D30)</f>
        <v>143.18970377039147</v>
      </c>
      <c r="E30" s="72">
        <f>IF(RES_hh_emi_in!E30=0,0,1000000*RES_hh_emi_in!E30/RES_hh_num_in!E30)</f>
        <v>169.20560808772925</v>
      </c>
      <c r="F30" s="72">
        <f>IF(RES_hh_emi_in!F30=0,0,1000000*RES_hh_emi_in!F30/RES_hh_num_in!F30)</f>
        <v>108.70924840433356</v>
      </c>
      <c r="G30" s="72">
        <f>IF(RES_hh_emi_in!G30=0,0,1000000*RES_hh_emi_in!G30/RES_hh_num_in!G30)</f>
        <v>212.25072226806461</v>
      </c>
      <c r="H30" s="72">
        <f>IF(RES_hh_emi_in!H30=0,0,1000000*RES_hh_emi_in!H30/RES_hh_num_in!H30)</f>
        <v>150.68174645477939</v>
      </c>
      <c r="I30" s="72">
        <f>IF(RES_hh_emi_in!I30=0,0,1000000*RES_hh_emi_in!I30/RES_hh_num_in!I30)</f>
        <v>173.31084492036271</v>
      </c>
      <c r="J30" s="72">
        <f>IF(RES_hh_emi_in!J30=0,0,1000000*RES_hh_emi_in!J30/RES_hh_num_in!J30)</f>
        <v>92.890925672505276</v>
      </c>
      <c r="K30" s="72">
        <f>IF(RES_hh_emi_in!K30=0,0,1000000*RES_hh_emi_in!K30/RES_hh_num_in!K30)</f>
        <v>125.23465392468461</v>
      </c>
      <c r="L30" s="72">
        <f>IF(RES_hh_emi_in!L30=0,0,1000000*RES_hh_emi_in!L30/RES_hh_num_in!L30)</f>
        <v>101.01155708370725</v>
      </c>
      <c r="M30" s="72">
        <f>IF(RES_hh_emi_in!M30=0,0,1000000*RES_hh_emi_in!M30/RES_hh_num_in!M30)</f>
        <v>106.25801623851238</v>
      </c>
      <c r="N30" s="72">
        <f>IF(RES_hh_emi_in!N30=0,0,1000000*RES_hh_emi_in!N30/RES_hh_num_in!N30)</f>
        <v>101.19435445315234</v>
      </c>
      <c r="O30" s="72">
        <f>IF(RES_hh_emi_in!O30=0,0,1000000*RES_hh_emi_in!O30/RES_hh_num_in!O30)</f>
        <v>101.96463543759761</v>
      </c>
      <c r="P30" s="72">
        <f>IF(RES_hh_emi_in!P30=0,0,1000000*RES_hh_emi_in!P30/RES_hh_num_in!P30)</f>
        <v>97.454581285298715</v>
      </c>
      <c r="Q30" s="72">
        <f>IF(RES_hh_emi_in!Q30=0,0,1000000*RES_hh_emi_in!Q30/RES_hh_num_in!Q30)</f>
        <v>114.32384958356293</v>
      </c>
      <c r="R30" s="72">
        <f>IF(RES_hh_emi_in!R30=0,0,1000000*RES_hh_emi_in!R30/RES_hh_num_in!R30)</f>
        <v>115.84290941090502</v>
      </c>
      <c r="S30" s="72">
        <f>IF(RES_hh_emi_in!S30=0,0,1000000*RES_hh_emi_in!S30/RES_hh_num_in!S30)</f>
        <v>131.28328705938267</v>
      </c>
      <c r="T30" s="72">
        <f>IF(RES_hh_emi_in!T30=0,0,1000000*RES_hh_emi_in!T30/RES_hh_num_in!T30)</f>
        <v>133.63623030445882</v>
      </c>
      <c r="U30" s="72">
        <f>IF(RES_hh_emi_in!U30=0,0,1000000*RES_hh_emi_in!U30/RES_hh_num_in!U30)</f>
        <v>133.37316386293392</v>
      </c>
      <c r="V30" s="72">
        <f>IF(RES_hh_emi_in!V30=0,0,1000000*RES_hh_emi_in!V30/RES_hh_num_in!V30)</f>
        <v>124.56181615537841</v>
      </c>
      <c r="W30" s="72">
        <f>IF(RES_hh_emi_in!W30=0,0,1000000*RES_hh_emi_in!W30/RES_hh_num_in!W30)</f>
        <v>136.97593132981291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234.65607855592282</v>
      </c>
      <c r="D3" s="65">
        <f>IF(RES_hh_fech_in!D3=0,0,RES_hh_fech_in!D3/RES_summary!D$21)</f>
        <v>252.23692544793153</v>
      </c>
      <c r="E3" s="65">
        <f>IF(RES_hh_fech_in!E3=0,0,RES_hh_fech_in!E3/RES_summary!E$21)</f>
        <v>261.8188534175664</v>
      </c>
      <c r="F3" s="65">
        <f>IF(RES_hh_fech_in!F3=0,0,RES_hh_fech_in!F3/RES_summary!F$21)</f>
        <v>269.81932155264667</v>
      </c>
      <c r="G3" s="65">
        <f>IF(RES_hh_fech_in!G3=0,0,RES_hh_fech_in!G3/RES_summary!G$21)</f>
        <v>244.16116753982698</v>
      </c>
      <c r="H3" s="65">
        <f>IF(RES_hh_fech_in!H3=0,0,RES_hh_fech_in!H3/RES_summary!H$21)</f>
        <v>213.60223768811119</v>
      </c>
      <c r="I3" s="65">
        <f>IF(RES_hh_fech_in!I3=0,0,RES_hh_fech_in!I3/RES_summary!I$21)</f>
        <v>188.64480704198894</v>
      </c>
      <c r="J3" s="65">
        <f>IF(RES_hh_fech_in!J3=0,0,RES_hh_fech_in!J3/RES_summary!J$21)</f>
        <v>199.09956970659442</v>
      </c>
      <c r="K3" s="65">
        <f>IF(RES_hh_fech_in!K3=0,0,RES_hh_fech_in!K3/RES_summary!K$21)</f>
        <v>183.26421168106214</v>
      </c>
      <c r="L3" s="65">
        <f>IF(RES_hh_fech_in!L3=0,0,RES_hh_fech_in!L3/RES_summary!L$21)</f>
        <v>175.59728465174965</v>
      </c>
      <c r="M3" s="65">
        <f>IF(RES_hh_fech_in!M3=0,0,RES_hh_fech_in!M3/RES_summary!M$21)</f>
        <v>163.8487164859356</v>
      </c>
      <c r="N3" s="65">
        <f>IF(RES_hh_fech_in!N3=0,0,RES_hh_fech_in!N3/RES_summary!N$21)</f>
        <v>163.52583781384496</v>
      </c>
      <c r="O3" s="65">
        <f>IF(RES_hh_fech_in!O3=0,0,RES_hh_fech_in!O3/RES_summary!O$21)</f>
        <v>145.47069914397355</v>
      </c>
      <c r="P3" s="65">
        <f>IF(RES_hh_fech_in!P3=0,0,RES_hh_fech_in!P3/RES_summary!P$21)</f>
        <v>140.63380259644219</v>
      </c>
      <c r="Q3" s="65">
        <f>IF(RES_hh_fech_in!Q3=0,0,RES_hh_fech_in!Q3/RES_summary!Q$21)</f>
        <v>126.94985098835674</v>
      </c>
      <c r="R3" s="65">
        <f>IF(RES_hh_fech_in!R3=0,0,RES_hh_fech_in!R3/RES_summary!R$21)</f>
        <v>119.35796804469356</v>
      </c>
      <c r="S3" s="65">
        <f>IF(RES_hh_fech_in!S3=0,0,RES_hh_fech_in!S3/RES_summary!S$21)</f>
        <v>118.90203250321927</v>
      </c>
      <c r="T3" s="65">
        <f>IF(RES_hh_fech_in!T3=0,0,RES_hh_fech_in!T3/RES_summary!T$21)</f>
        <v>114.38436185063048</v>
      </c>
      <c r="U3" s="65">
        <f>IF(RES_hh_fech_in!U3=0,0,RES_hh_fech_in!U3/RES_summary!U$21)</f>
        <v>108.24326825648328</v>
      </c>
      <c r="V3" s="65">
        <f>IF(RES_hh_fech_in!V3=0,0,RES_hh_fech_in!V3/RES_summary!V$21)</f>
        <v>103.60544069123414</v>
      </c>
      <c r="W3" s="65">
        <f>IF(RES_hh_fech_in!W3=0,0,RES_hh_fech_in!W3/RES_summary!W$21)</f>
        <v>104.86880086064902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194.43013574928486</v>
      </c>
      <c r="D4" s="69">
        <f>IF(RES_hh_fech_in!D4=0,0,RES_hh_fech_in!D4/RES_summary!D$21)</f>
        <v>206.48558012256629</v>
      </c>
      <c r="E4" s="69">
        <f>IF(RES_hh_fech_in!E4=0,0,RES_hh_fech_in!E4/RES_summary!E$21)</f>
        <v>211.32851685793833</v>
      </c>
      <c r="F4" s="69">
        <f>IF(RES_hh_fech_in!F4=0,0,RES_hh_fech_in!F4/RES_summary!F$21)</f>
        <v>237.42320014742529</v>
      </c>
      <c r="G4" s="69">
        <f>IF(RES_hh_fech_in!G4=0,0,RES_hh_fech_in!G4/RES_summary!G$21)</f>
        <v>191.42791673953994</v>
      </c>
      <c r="H4" s="69">
        <f>IF(RES_hh_fech_in!H4=0,0,RES_hh_fech_in!H4/RES_summary!H$21)</f>
        <v>175.08130390333392</v>
      </c>
      <c r="I4" s="69">
        <f>IF(RES_hh_fech_in!I4=0,0,RES_hh_fech_in!I4/RES_summary!I$21)</f>
        <v>146.79301845893175</v>
      </c>
      <c r="J4" s="69">
        <f>IF(RES_hh_fech_in!J4=0,0,RES_hh_fech_in!J4/RES_summary!J$21)</f>
        <v>171.36861370467128</v>
      </c>
      <c r="K4" s="69">
        <f>IF(RES_hh_fech_in!K4=0,0,RES_hh_fech_in!K4/RES_summary!K$21)</f>
        <v>153.29704787496718</v>
      </c>
      <c r="L4" s="69">
        <f>IF(RES_hh_fech_in!L4=0,0,RES_hh_fech_in!L4/RES_summary!L$21)</f>
        <v>149.42324533388165</v>
      </c>
      <c r="M4" s="69">
        <f>IF(RES_hh_fech_in!M4=0,0,RES_hh_fech_in!M4/RES_summary!M$21)</f>
        <v>138.38155015886304</v>
      </c>
      <c r="N4" s="69">
        <f>IF(RES_hh_fech_in!N4=0,0,RES_hh_fech_in!N4/RES_summary!N$21)</f>
        <v>137.82739681793626</v>
      </c>
      <c r="O4" s="69">
        <f>IF(RES_hh_fech_in!O4=0,0,RES_hh_fech_in!O4/RES_summary!O$21)</f>
        <v>121.7807673880029</v>
      </c>
      <c r="P4" s="69">
        <f>IF(RES_hh_fech_in!P4=0,0,RES_hh_fech_in!P4/RES_summary!P$21)</f>
        <v>116.3019157384155</v>
      </c>
      <c r="Q4" s="69">
        <f>IF(RES_hh_fech_in!Q4=0,0,RES_hh_fech_in!Q4/RES_summary!Q$21)</f>
        <v>102.43951321707631</v>
      </c>
      <c r="R4" s="69">
        <f>IF(RES_hh_fech_in!R4=0,0,RES_hh_fech_in!R4/RES_summary!R$21)</f>
        <v>96.453762161550756</v>
      </c>
      <c r="S4" s="69">
        <f>IF(RES_hh_fech_in!S4=0,0,RES_hh_fech_in!S4/RES_summary!S$21)</f>
        <v>94.213304558276974</v>
      </c>
      <c r="T4" s="69">
        <f>IF(RES_hh_fech_in!T4=0,0,RES_hh_fech_in!T4/RES_summary!T$21)</f>
        <v>90.733406487616577</v>
      </c>
      <c r="U4" s="69">
        <f>IF(RES_hh_fech_in!U4=0,0,RES_hh_fech_in!U4/RES_summary!U$21)</f>
        <v>85.184299450168595</v>
      </c>
      <c r="V4" s="69">
        <f>IF(RES_hh_fech_in!V4=0,0,RES_hh_fech_in!V4/RES_summary!V$21)</f>
        <v>81.594070046570423</v>
      </c>
      <c r="W4" s="69">
        <f>IF(RES_hh_fech_in!W4=0,0,RES_hh_fech_in!W4/RES_summary!W$21)</f>
        <v>81.480589903184594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218.61590615079356</v>
      </c>
      <c r="E5" s="72">
        <f>IF(RES_hh_fech_in!E5=0,0,RES_hh_fech_in!E5/RES_summary!E$21)</f>
        <v>0</v>
      </c>
      <c r="F5" s="72">
        <f>IF(RES_hh_fech_in!F5=0,0,RES_hh_fech_in!F5/RES_summary!F$21)</f>
        <v>308.76113290760293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91.870646855366573</v>
      </c>
      <c r="J5" s="72">
        <f>IF(RES_hh_fech_in!J5=0,0,RES_hh_fech_in!J5/RES_summary!J$21)</f>
        <v>302.46841649310136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143.77898291423105</v>
      </c>
      <c r="N5" s="72">
        <f>IF(RES_hh_fech_in!N5=0,0,RES_hh_fech_in!N5/RES_summary!N$21)</f>
        <v>134.88355811311467</v>
      </c>
      <c r="O5" s="72">
        <f>IF(RES_hh_fech_in!O5=0,0,RES_hh_fech_in!O5/RES_summary!O$21)</f>
        <v>79.637250419124612</v>
      </c>
      <c r="P5" s="72">
        <f>IF(RES_hh_fech_in!P5=0,0,RES_hh_fech_in!P5/RES_summary!P$21)</f>
        <v>134.47724277643255</v>
      </c>
      <c r="Q5" s="72">
        <f>IF(RES_hh_fech_in!Q5=0,0,RES_hh_fech_in!Q5/RES_summary!Q$21)</f>
        <v>129.80682081517409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81.857325424510904</v>
      </c>
      <c r="V5" s="72">
        <f>IF(RES_hh_fech_in!V5=0,0,RES_hh_fech_in!V5/RES_summary!V$21)</f>
        <v>78.447776123819679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210.31308031030252</v>
      </c>
      <c r="D6" s="72">
        <f>IF(RES_hh_fech_in!D6=0,0,RES_hh_fech_in!D6/RES_summary!D$21)</f>
        <v>194.13453302981642</v>
      </c>
      <c r="E6" s="72">
        <f>IF(RES_hh_fech_in!E6=0,0,RES_hh_fech_in!E6/RES_summary!E$21)</f>
        <v>201.99098263889667</v>
      </c>
      <c r="F6" s="72">
        <f>IF(RES_hh_fech_in!F6=0,0,RES_hh_fech_in!F6/RES_summary!F$21)</f>
        <v>207.65692030858872</v>
      </c>
      <c r="G6" s="72">
        <f>IF(RES_hh_fech_in!G6=0,0,RES_hh_fech_in!G6/RES_summary!G$21)</f>
        <v>177.38330282816258</v>
      </c>
      <c r="H6" s="72">
        <f>IF(RES_hh_fech_in!H6=0,0,RES_hh_fech_in!H6/RES_summary!H$21)</f>
        <v>169.25408964988867</v>
      </c>
      <c r="I6" s="72">
        <f>IF(RES_hh_fech_in!I6=0,0,RES_hh_fech_in!I6/RES_summary!I$21)</f>
        <v>149.58291353156523</v>
      </c>
      <c r="J6" s="72">
        <f>IF(RES_hh_fech_in!J6=0,0,RES_hh_fech_in!J6/RES_summary!J$21)</f>
        <v>168.48499798799676</v>
      </c>
      <c r="K6" s="72">
        <f>IF(RES_hh_fech_in!K6=0,0,RES_hh_fech_in!K6/RES_summary!K$21)</f>
        <v>158.38104617000877</v>
      </c>
      <c r="L6" s="72">
        <f>IF(RES_hh_fech_in!L6=0,0,RES_hh_fech_in!L6/RES_summary!L$21)</f>
        <v>154.95931119469842</v>
      </c>
      <c r="M6" s="72">
        <f>IF(RES_hh_fech_in!M6=0,0,RES_hh_fech_in!M6/RES_summary!M$21)</f>
        <v>141.71731919337094</v>
      </c>
      <c r="N6" s="72">
        <f>IF(RES_hh_fech_in!N6=0,0,RES_hh_fech_in!N6/RES_summary!N$21)</f>
        <v>139.34375755660119</v>
      </c>
      <c r="O6" s="72">
        <f>IF(RES_hh_fech_in!O6=0,0,RES_hh_fech_in!O6/RES_summary!O$21)</f>
        <v>122.31568377521906</v>
      </c>
      <c r="P6" s="72">
        <f>IF(RES_hh_fech_in!P6=0,0,RES_hh_fech_in!P6/RES_summary!P$21)</f>
        <v>105.18229964837232</v>
      </c>
      <c r="Q6" s="72">
        <f>IF(RES_hh_fech_in!Q6=0,0,RES_hh_fech_in!Q6/RES_summary!Q$21)</f>
        <v>99.232116963125833</v>
      </c>
      <c r="R6" s="72">
        <f>IF(RES_hh_fech_in!R6=0,0,RES_hh_fech_in!R6/RES_summary!R$21)</f>
        <v>99.983406783351725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85.432323888274482</v>
      </c>
      <c r="V6" s="72">
        <f>IF(RES_hh_fech_in!V6=0,0,RES_hh_fech_in!V6/RES_summary!V$21)</f>
        <v>75.386325059031122</v>
      </c>
      <c r="W6" s="72">
        <f>IF(RES_hh_fech_in!W6=0,0,RES_hh_fech_in!W6/RES_summary!W$21)</f>
        <v>76.484830774271032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159.26770788477597</v>
      </c>
      <c r="F7" s="72">
        <f>IF(RES_hh_fech_in!F7=0,0,RES_hh_fech_in!F7/RES_summary!F$21)</f>
        <v>350.6459924485136</v>
      </c>
      <c r="G7" s="72">
        <f>IF(RES_hh_fech_in!G7=0,0,RES_hh_fech_in!G7/RES_summary!G$21)</f>
        <v>204.81390918151206</v>
      </c>
      <c r="H7" s="72">
        <f>IF(RES_hh_fech_in!H7=0,0,RES_hh_fech_in!H7/RES_summary!H$21)</f>
        <v>190.12385834613403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110.09952574742509</v>
      </c>
      <c r="P7" s="72">
        <f>IF(RES_hh_fech_in!P7=0,0,RES_hh_fech_in!P7/RES_summary!P$21)</f>
        <v>129.29173449795096</v>
      </c>
      <c r="Q7" s="72">
        <f>IF(RES_hh_fech_in!Q7=0,0,RES_hh_fech_in!Q7/RES_summary!Q$21)</f>
        <v>131.79323916994599</v>
      </c>
      <c r="R7" s="72">
        <f>IF(RES_hh_fech_in!R7=0,0,RES_hh_fech_in!R7/RES_summary!R$21)</f>
        <v>0</v>
      </c>
      <c r="S7" s="72">
        <f>IF(RES_hh_fech_in!S7=0,0,RES_hh_fech_in!S7/RES_summary!S$21)</f>
        <v>92.963589734838834</v>
      </c>
      <c r="T7" s="72">
        <f>IF(RES_hh_fech_in!T7=0,0,RES_hh_fech_in!T7/RES_summary!T$21)</f>
        <v>94.841086369007911</v>
      </c>
      <c r="U7" s="72">
        <f>IF(RES_hh_fech_in!U7=0,0,RES_hh_fech_in!U7/RES_summary!U$21)</f>
        <v>106.95152290475896</v>
      </c>
      <c r="V7" s="72">
        <f>IF(RES_hh_fech_in!V7=0,0,RES_hh_fech_in!V7/RES_summary!V$21)</f>
        <v>84.730890556739297</v>
      </c>
      <c r="W7" s="72">
        <f>IF(RES_hh_fech_in!W7=0,0,RES_hh_fech_in!W7/RES_summary!W$21)</f>
        <v>87.286581543743679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210.41610801195287</v>
      </c>
      <c r="D8" s="72">
        <f>IF(RES_hh_fech_in!D8=0,0,RES_hh_fech_in!D8/RES_summary!D$21)</f>
        <v>213.17247382918856</v>
      </c>
      <c r="E8" s="72">
        <f>IF(RES_hh_fech_in!E8=0,0,RES_hh_fech_in!E8/RES_summary!E$21)</f>
        <v>214.26198143860785</v>
      </c>
      <c r="F8" s="72">
        <f>IF(RES_hh_fech_in!F8=0,0,RES_hh_fech_in!F8/RES_summary!F$21)</f>
        <v>214.95788033927832</v>
      </c>
      <c r="G8" s="72">
        <f>IF(RES_hh_fech_in!G8=0,0,RES_hh_fech_in!G8/RES_summary!G$21)</f>
        <v>171.8866892421801</v>
      </c>
      <c r="H8" s="72">
        <f>IF(RES_hh_fech_in!H8=0,0,RES_hh_fech_in!H8/RES_summary!H$21)</f>
        <v>188.48256508392882</v>
      </c>
      <c r="I8" s="72">
        <f>IF(RES_hh_fech_in!I8=0,0,RES_hh_fech_in!I8/RES_summary!I$21)</f>
        <v>147.00851751526639</v>
      </c>
      <c r="J8" s="72">
        <f>IF(RES_hh_fech_in!J8=0,0,RES_hh_fech_in!J8/RES_summary!J$21)</f>
        <v>168.24244391670837</v>
      </c>
      <c r="K8" s="72">
        <f>IF(RES_hh_fech_in!K8=0,0,RES_hh_fech_in!K8/RES_summary!K$21)</f>
        <v>155.7245813883774</v>
      </c>
      <c r="L8" s="72">
        <f>IF(RES_hh_fech_in!L8=0,0,RES_hh_fech_in!L8/RES_summary!L$21)</f>
        <v>152.21344096865317</v>
      </c>
      <c r="M8" s="72">
        <f>IF(RES_hh_fech_in!M8=0,0,RES_hh_fech_in!M8/RES_summary!M$21)</f>
        <v>144.5390870958158</v>
      </c>
      <c r="N8" s="72">
        <f>IF(RES_hh_fech_in!N8=0,0,RES_hh_fech_in!N8/RES_summary!N$21)</f>
        <v>145.64313667312831</v>
      </c>
      <c r="O8" s="72">
        <f>IF(RES_hh_fech_in!O8=0,0,RES_hh_fech_in!O8/RES_summary!O$21)</f>
        <v>128.63778102261583</v>
      </c>
      <c r="P8" s="72">
        <f>IF(RES_hh_fech_in!P8=0,0,RES_hh_fech_in!P8/RES_summary!P$21)</f>
        <v>104.96066309426394</v>
      </c>
      <c r="Q8" s="72">
        <f>IF(RES_hh_fech_in!Q8=0,0,RES_hh_fech_in!Q8/RES_summary!Q$21)</f>
        <v>98.332316522976313</v>
      </c>
      <c r="R8" s="72">
        <f>IF(RES_hh_fech_in!R8=0,0,RES_hh_fech_in!R8/RES_summary!R$21)</f>
        <v>93.349994734966032</v>
      </c>
      <c r="S8" s="72">
        <f>IF(RES_hh_fech_in!S8=0,0,RES_hh_fech_in!S8/RES_summary!S$21)</f>
        <v>92.443432732591958</v>
      </c>
      <c r="T8" s="72">
        <f>IF(RES_hh_fech_in!T8=0,0,RES_hh_fech_in!T8/RES_summary!T$21)</f>
        <v>87.99906864863793</v>
      </c>
      <c r="U8" s="72">
        <f>IF(RES_hh_fech_in!U8=0,0,RES_hh_fech_in!U8/RES_summary!U$21)</f>
        <v>80.19080449055501</v>
      </c>
      <c r="V8" s="72">
        <f>IF(RES_hh_fech_in!V8=0,0,RES_hh_fech_in!V8/RES_summary!V$21)</f>
        <v>79.13522012038716</v>
      </c>
      <c r="W8" s="72">
        <f>IF(RES_hh_fech_in!W8=0,0,RES_hh_fech_in!W8/RES_summary!W$21)</f>
        <v>82.000184310171875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216.98567270669443</v>
      </c>
      <c r="D9" s="72">
        <f>IF(RES_hh_fech_in!D9=0,0,RES_hh_fech_in!D9/RES_summary!D$21)</f>
        <v>197.2701121239752</v>
      </c>
      <c r="E9" s="72">
        <f>IF(RES_hh_fech_in!E9=0,0,RES_hh_fech_in!E9/RES_summary!E$21)</f>
        <v>213.66097656476344</v>
      </c>
      <c r="F9" s="72">
        <f>IF(RES_hh_fech_in!F9=0,0,RES_hh_fech_in!F9/RES_summary!F$21)</f>
        <v>225.64077912156336</v>
      </c>
      <c r="G9" s="72">
        <f>IF(RES_hh_fech_in!G9=0,0,RES_hh_fech_in!G9/RES_summary!G$21)</f>
        <v>195.26259024689693</v>
      </c>
      <c r="H9" s="72">
        <f>IF(RES_hh_fech_in!H9=0,0,RES_hh_fech_in!H9/RES_summary!H$21)</f>
        <v>167.04571553174853</v>
      </c>
      <c r="I9" s="72">
        <f>IF(RES_hh_fech_in!I9=0,0,RES_hh_fech_in!I9/RES_summary!I$21)</f>
        <v>151.60992341687484</v>
      </c>
      <c r="J9" s="72">
        <f>IF(RES_hh_fech_in!J9=0,0,RES_hh_fech_in!J9/RES_summary!J$21)</f>
        <v>180.18039648572335</v>
      </c>
      <c r="K9" s="72">
        <f>IF(RES_hh_fech_in!K9=0,0,RES_hh_fech_in!K9/RES_summary!K$21)</f>
        <v>164.12601539761073</v>
      </c>
      <c r="L9" s="72">
        <f>IF(RES_hh_fech_in!L9=0,0,RES_hh_fech_in!L9/RES_summary!L$21)</f>
        <v>163.1344660438792</v>
      </c>
      <c r="M9" s="72">
        <f>IF(RES_hh_fech_in!M9=0,0,RES_hh_fech_in!M9/RES_summary!M$21)</f>
        <v>141.88617905479714</v>
      </c>
      <c r="N9" s="72">
        <f>IF(RES_hh_fech_in!N9=0,0,RES_hh_fech_in!N9/RES_summary!N$21)</f>
        <v>144.57590245607861</v>
      </c>
      <c r="O9" s="72">
        <f>IF(RES_hh_fech_in!O9=0,0,RES_hh_fech_in!O9/RES_summary!O$21)</f>
        <v>130.01237834033023</v>
      </c>
      <c r="P9" s="72">
        <f>IF(RES_hh_fech_in!P9=0,0,RES_hh_fech_in!P9/RES_summary!P$21)</f>
        <v>119.86514499528707</v>
      </c>
      <c r="Q9" s="72">
        <f>IF(RES_hh_fech_in!Q9=0,0,RES_hh_fech_in!Q9/RES_summary!Q$21)</f>
        <v>107.74927380457942</v>
      </c>
      <c r="R9" s="72">
        <f>IF(RES_hh_fech_in!R9=0,0,RES_hh_fech_in!R9/RES_summary!R$21)</f>
        <v>102.90263563839818</v>
      </c>
      <c r="S9" s="72">
        <f>IF(RES_hh_fech_in!S9=0,0,RES_hh_fech_in!S9/RES_summary!S$21)</f>
        <v>100.26821857975293</v>
      </c>
      <c r="T9" s="72">
        <f>IF(RES_hh_fech_in!T9=0,0,RES_hh_fech_in!T9/RES_summary!T$21)</f>
        <v>93.606352817420529</v>
      </c>
      <c r="U9" s="72">
        <f>IF(RES_hh_fech_in!U9=0,0,RES_hh_fech_in!U9/RES_summary!U$21)</f>
        <v>89.272425948827134</v>
      </c>
      <c r="V9" s="72">
        <f>IF(RES_hh_fech_in!V9=0,0,RES_hh_fech_in!V9/RES_summary!V$21)</f>
        <v>84.214405259282017</v>
      </c>
      <c r="W9" s="72">
        <f>IF(RES_hh_fech_in!W9=0,0,RES_hh_fech_in!W9/RES_summary!W$21)</f>
        <v>82.609698691973733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110.62540669732459</v>
      </c>
      <c r="D10" s="72">
        <f>IF(RES_hh_fech_in!D10=0,0,RES_hh_fech_in!D10/RES_summary!D$21)</f>
        <v>208.55718054827688</v>
      </c>
      <c r="E10" s="72">
        <f>IF(RES_hh_fech_in!E10=0,0,RES_hh_fech_in!E10/RES_summary!E$21)</f>
        <v>175.69945172401128</v>
      </c>
      <c r="F10" s="72">
        <f>IF(RES_hh_fech_in!F10=0,0,RES_hh_fech_in!F10/RES_summary!F$21)</f>
        <v>158.5491889864735</v>
      </c>
      <c r="G10" s="72">
        <f>IF(RES_hh_fech_in!G10=0,0,RES_hh_fech_in!G10/RES_summary!G$21)</f>
        <v>134.41318208816426</v>
      </c>
      <c r="H10" s="72">
        <f>IF(RES_hh_fech_in!H10=0,0,RES_hh_fech_in!H10/RES_summary!H$21)</f>
        <v>134.23290872040522</v>
      </c>
      <c r="I10" s="72">
        <f>IF(RES_hh_fech_in!I10=0,0,RES_hh_fech_in!I10/RES_summary!I$21)</f>
        <v>120.95541426611241</v>
      </c>
      <c r="J10" s="72">
        <f>IF(RES_hh_fech_in!J10=0,0,RES_hh_fech_in!J10/RES_summary!J$21)</f>
        <v>123.54117889230452</v>
      </c>
      <c r="K10" s="72">
        <f>IF(RES_hh_fech_in!K10=0,0,RES_hh_fech_in!K10/RES_summary!K$21)</f>
        <v>127.59990893603076</v>
      </c>
      <c r="L10" s="72">
        <f>IF(RES_hh_fech_in!L10=0,0,RES_hh_fech_in!L10/RES_summary!L$21)</f>
        <v>151.42091913398704</v>
      </c>
      <c r="M10" s="72">
        <f>IF(RES_hh_fech_in!M10=0,0,RES_hh_fech_in!M10/RES_summary!M$21)</f>
        <v>118.4231619938581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83.368852477555023</v>
      </c>
      <c r="T10" s="72">
        <f>IF(RES_hh_fech_in!T10=0,0,RES_hh_fech_in!T10/RES_summary!T$21)</f>
        <v>91.064919433063437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111.85723543094349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177.38401965804385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127.77501278068408</v>
      </c>
      <c r="J11" s="72">
        <f>IF(RES_hh_fech_in!J11=0,0,RES_hh_fech_in!J11/RES_summary!J$21)</f>
        <v>134.52816195843764</v>
      </c>
      <c r="K11" s="72">
        <f>IF(RES_hh_fech_in!K11=0,0,RES_hh_fech_in!K11/RES_summary!K$21)</f>
        <v>131.22311763643742</v>
      </c>
      <c r="L11" s="72">
        <f>IF(RES_hh_fech_in!L11=0,0,RES_hh_fech_in!L11/RES_summary!L$21)</f>
        <v>128.77604419776307</v>
      </c>
      <c r="M11" s="72">
        <f>IF(RES_hh_fech_in!M11=0,0,RES_hh_fech_in!M11/RES_summary!M$21)</f>
        <v>125.33642643379481</v>
      </c>
      <c r="N11" s="72">
        <f>IF(RES_hh_fech_in!N11=0,0,RES_hh_fech_in!N11/RES_summary!N$21)</f>
        <v>111.38848429477376</v>
      </c>
      <c r="O11" s="72">
        <f>IF(RES_hh_fech_in!O11=0,0,RES_hh_fech_in!O11/RES_summary!O$21)</f>
        <v>103.7466146662622</v>
      </c>
      <c r="P11" s="72">
        <f>IF(RES_hh_fech_in!P11=0,0,RES_hh_fech_in!P11/RES_summary!P$21)</f>
        <v>88.796192666242433</v>
      </c>
      <c r="Q11" s="72">
        <f>IF(RES_hh_fech_in!Q11=0,0,RES_hh_fech_in!Q11/RES_summary!Q$21)</f>
        <v>83.923618872502075</v>
      </c>
      <c r="R11" s="72">
        <f>IF(RES_hh_fech_in!R11=0,0,RES_hh_fech_in!R11/RES_summary!R$21)</f>
        <v>80.93280356094391</v>
      </c>
      <c r="S11" s="72">
        <f>IF(RES_hh_fech_in!S11=0,0,RES_hh_fech_in!S11/RES_summary!S$21)</f>
        <v>78.373217429309889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64.026417888302802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0</v>
      </c>
      <c r="V12" s="72">
        <f>IF(RES_hh_fech_in!V12=0,0,RES_hh_fech_in!V12/RES_summary!V$21)</f>
        <v>0</v>
      </c>
      <c r="W12" s="72">
        <f>IF(RES_hh_fech_in!W12=0,0,RES_hh_fech_in!W12/RES_summary!W$21)</f>
        <v>0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178.85889811332402</v>
      </c>
      <c r="E13" s="74">
        <f>IF(RES_hh_fech_in!E13=0,0,RES_hh_fech_in!E13/RES_summary!E$21)</f>
        <v>180.4785708103698</v>
      </c>
      <c r="F13" s="74">
        <f>IF(RES_hh_fech_in!F13=0,0,RES_hh_fech_in!F13/RES_summary!F$21)</f>
        <v>149.43452140203266</v>
      </c>
      <c r="G13" s="74">
        <f>IF(RES_hh_fech_in!G13=0,0,RES_hh_fech_in!G13/RES_summary!G$21)</f>
        <v>167.37397488549118</v>
      </c>
      <c r="H13" s="74">
        <f>IF(RES_hh_fech_in!H13=0,0,RES_hh_fech_in!H13/RES_summary!H$21)</f>
        <v>114.27783949327275</v>
      </c>
      <c r="I13" s="74">
        <f>IF(RES_hh_fech_in!I13=0,0,RES_hh_fech_in!I13/RES_summary!I$21)</f>
        <v>125.03714226208876</v>
      </c>
      <c r="J13" s="74">
        <f>IF(RES_hh_fech_in!J13=0,0,RES_hh_fech_in!J13/RES_summary!J$21)</f>
        <v>128.06008881765652</v>
      </c>
      <c r="K13" s="74">
        <f>IF(RES_hh_fech_in!K13=0,0,RES_hh_fech_in!K13/RES_summary!K$21)</f>
        <v>153.20216564474464</v>
      </c>
      <c r="L13" s="74">
        <f>IF(RES_hh_fech_in!L13=0,0,RES_hh_fech_in!L13/RES_summary!L$21)</f>
        <v>139.35743700229153</v>
      </c>
      <c r="M13" s="74">
        <f>IF(RES_hh_fech_in!M13=0,0,RES_hh_fech_in!M13/RES_summary!M$21)</f>
        <v>131.52942325407213</v>
      </c>
      <c r="N13" s="74">
        <f>IF(RES_hh_fech_in!N13=0,0,RES_hh_fech_in!N13/RES_summary!N$21)</f>
        <v>113.48892692435913</v>
      </c>
      <c r="O13" s="74">
        <f>IF(RES_hh_fech_in!O13=0,0,RES_hh_fech_in!O13/RES_summary!O$21)</f>
        <v>116.11299281786413</v>
      </c>
      <c r="P13" s="74">
        <f>IF(RES_hh_fech_in!P13=0,0,RES_hh_fech_in!P13/RES_summary!P$21)</f>
        <v>99.419647701221038</v>
      </c>
      <c r="Q13" s="74">
        <f>IF(RES_hh_fech_in!Q13=0,0,RES_hh_fech_in!Q13/RES_summary!Q$21)</f>
        <v>92.775872568414854</v>
      </c>
      <c r="R13" s="74">
        <f>IF(RES_hh_fech_in!R13=0,0,RES_hh_fech_in!R13/RES_summary!R$21)</f>
        <v>67.680424695625078</v>
      </c>
      <c r="S13" s="74">
        <f>IF(RES_hh_fech_in!S13=0,0,RES_hh_fech_in!S13/RES_summary!S$21)</f>
        <v>64.182357793965821</v>
      </c>
      <c r="T13" s="74">
        <f>IF(RES_hh_fech_in!T13=0,0,RES_hh_fech_in!T13/RES_summary!T$21)</f>
        <v>80.144149504508476</v>
      </c>
      <c r="U13" s="74">
        <f>IF(RES_hh_fech_in!U13=0,0,RES_hh_fech_in!U13/RES_summary!U$21)</f>
        <v>76.538404371988179</v>
      </c>
      <c r="V13" s="74">
        <f>IF(RES_hh_fech_in!V13=0,0,RES_hh_fech_in!V13/RES_summary!V$21)</f>
        <v>71.701683110695797</v>
      </c>
      <c r="W13" s="74">
        <f>IF(RES_hh_fech_in!W13=0,0,RES_hh_fech_in!W13/RES_summary!W$21)</f>
        <v>72.140593710476523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0.28535242948549161</v>
      </c>
      <c r="D14" s="76">
        <f>IF(RES_hh_fech_in!D14=0,0,RES_hh_fech_in!D14/RES_summary!D$21)</f>
        <v>0.34028750162337007</v>
      </c>
      <c r="E14" s="76">
        <f>IF(RES_hh_fech_in!E14=0,0,RES_hh_fech_in!E14/RES_summary!E$21)</f>
        <v>0.29744246064920449</v>
      </c>
      <c r="F14" s="76">
        <f>IF(RES_hh_fech_in!F14=0,0,RES_hh_fech_in!F14/RES_summary!F$21)</f>
        <v>0.35529110706546008</v>
      </c>
      <c r="G14" s="76">
        <f>IF(RES_hh_fech_in!G14=0,0,RES_hh_fech_in!G14/RES_summary!G$21)</f>
        <v>0.23221214514091698</v>
      </c>
      <c r="H14" s="76">
        <f>IF(RES_hh_fech_in!H14=0,0,RES_hh_fech_in!H14/RES_summary!H$21)</f>
        <v>0.2449044044889431</v>
      </c>
      <c r="I14" s="76">
        <f>IF(RES_hh_fech_in!I14=0,0,RES_hh_fech_in!I14/RES_summary!I$21)</f>
        <v>0.1253013564454174</v>
      </c>
      <c r="J14" s="76">
        <f>IF(RES_hh_fech_in!J14=0,0,RES_hh_fech_in!J14/RES_summary!J$21)</f>
        <v>0.19528972482120552</v>
      </c>
      <c r="K14" s="76">
        <f>IF(RES_hh_fech_in!K14=0,0,RES_hh_fech_in!K14/RES_summary!K$21)</f>
        <v>0.18599540308306589</v>
      </c>
      <c r="L14" s="76">
        <f>IF(RES_hh_fech_in!L14=0,0,RES_hh_fech_in!L14/RES_summary!L$21)</f>
        <v>0.20271852299234416</v>
      </c>
      <c r="M14" s="76">
        <f>IF(RES_hh_fech_in!M14=0,0,RES_hh_fech_in!M14/RES_summary!M$21)</f>
        <v>0.22014537764090802</v>
      </c>
      <c r="N14" s="76">
        <f>IF(RES_hh_fech_in!N14=0,0,RES_hh_fech_in!N14/RES_summary!N$21)</f>
        <v>0.18915008340738618</v>
      </c>
      <c r="O14" s="76">
        <f>IF(RES_hh_fech_in!O14=0,0,RES_hh_fech_in!O14/RES_summary!O$21)</f>
        <v>0.18060174743544691</v>
      </c>
      <c r="P14" s="76">
        <f>IF(RES_hh_fech_in!P14=0,0,RES_hh_fech_in!P14/RES_summary!P$21)</f>
        <v>0.16918745720513406</v>
      </c>
      <c r="Q14" s="76">
        <f>IF(RES_hh_fech_in!Q14=0,0,RES_hh_fech_in!Q14/RES_summary!Q$21)</f>
        <v>0.16214703248568654</v>
      </c>
      <c r="R14" s="76">
        <f>IF(RES_hh_fech_in!R14=0,0,RES_hh_fech_in!R14/RES_summary!R$21)</f>
        <v>0.15186306052456844</v>
      </c>
      <c r="S14" s="76">
        <f>IF(RES_hh_fech_in!S14=0,0,RES_hh_fech_in!S14/RES_summary!S$21)</f>
        <v>0.15793570297395684</v>
      </c>
      <c r="T14" s="76">
        <f>IF(RES_hh_fech_in!T14=0,0,RES_hh_fech_in!T14/RES_summary!T$21)</f>
        <v>0.14526648969282868</v>
      </c>
      <c r="U14" s="76">
        <f>IF(RES_hh_fech_in!U14=0,0,RES_hh_fech_in!U14/RES_summary!U$21)</f>
        <v>0.13678646683078458</v>
      </c>
      <c r="V14" s="76">
        <f>IF(RES_hh_fech_in!V14=0,0,RES_hh_fech_in!V14/RES_summary!V$21)</f>
        <v>0.13218992493510462</v>
      </c>
      <c r="W14" s="76">
        <f>IF(RES_hh_fech_in!W14=0,0,RES_hh_fech_in!W14/RES_summary!W$21)</f>
        <v>0.13537482216851707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0.91932217392077853</v>
      </c>
      <c r="D15" s="69">
        <f>IF(RES_hh_fech_in!D15=0,0,RES_hh_fech_in!D15/RES_summary!D$21)</f>
        <v>1.1274118969463742</v>
      </c>
      <c r="E15" s="69">
        <f>IF(RES_hh_fech_in!E15=0,0,RES_hh_fech_in!E15/RES_summary!E$21)</f>
        <v>1.4275657375233923</v>
      </c>
      <c r="F15" s="69">
        <f>IF(RES_hh_fech_in!F15=0,0,RES_hh_fech_in!F15/RES_summary!F$21)</f>
        <v>0.39467708906305177</v>
      </c>
      <c r="G15" s="69">
        <f>IF(RES_hh_fech_in!G15=0,0,RES_hh_fech_in!G15/RES_summary!G$21)</f>
        <v>0.58062215476899615</v>
      </c>
      <c r="H15" s="69">
        <f>IF(RES_hh_fech_in!H15=0,0,RES_hh_fech_in!H15/RES_summary!H$21)</f>
        <v>0.69279513320903408</v>
      </c>
      <c r="I15" s="69">
        <f>IF(RES_hh_fech_in!I15=0,0,RES_hh_fech_in!I15/RES_summary!I$21)</f>
        <v>1.5187464887039814</v>
      </c>
      <c r="J15" s="69">
        <f>IF(RES_hh_fech_in!J15=0,0,RES_hh_fech_in!J15/RES_summary!J$21)</f>
        <v>0.43212735151900045</v>
      </c>
      <c r="K15" s="69">
        <f>IF(RES_hh_fech_in!K15=0,0,RES_hh_fech_in!K15/RES_summary!K$21)</f>
        <v>0.38222329882424633</v>
      </c>
      <c r="L15" s="69">
        <f>IF(RES_hh_fech_in!L15=0,0,RES_hh_fech_in!L15/RES_summary!L$21)</f>
        <v>1.0099825368985746</v>
      </c>
      <c r="M15" s="69">
        <f>IF(RES_hh_fech_in!M15=0,0,RES_hh_fech_in!M15/RES_summary!M$21)</f>
        <v>0.31401280843171508</v>
      </c>
      <c r="N15" s="69">
        <f>IF(RES_hh_fech_in!N15=0,0,RES_hh_fech_in!N15/RES_summary!N$21)</f>
        <v>1.0720346051443237</v>
      </c>
      <c r="O15" s="69">
        <f>IF(RES_hh_fech_in!O15=0,0,RES_hh_fech_in!O15/RES_summary!O$21)</f>
        <v>0.12259951901665517</v>
      </c>
      <c r="P15" s="69">
        <f>IF(RES_hh_fech_in!P15=0,0,RES_hh_fech_in!P15/RES_summary!P$21)</f>
        <v>0.49370881369381098</v>
      </c>
      <c r="Q15" s="69">
        <f>IF(RES_hh_fech_in!Q15=0,0,RES_hh_fech_in!Q15/RES_summary!Q$21)</f>
        <v>1.2539236694910427</v>
      </c>
      <c r="R15" s="69">
        <f>IF(RES_hh_fech_in!R15=0,0,RES_hh_fech_in!R15/RES_summary!R$21)</f>
        <v>0.63733842565672305</v>
      </c>
      <c r="S15" s="69">
        <f>IF(RES_hh_fech_in!S15=0,0,RES_hh_fech_in!S15/RES_summary!S$21)</f>
        <v>0.83478444915523076</v>
      </c>
      <c r="T15" s="69">
        <f>IF(RES_hh_fech_in!T15=0,0,RES_hh_fech_in!T15/RES_summary!T$21)</f>
        <v>0.70346703955337053</v>
      </c>
      <c r="U15" s="69">
        <f>IF(RES_hh_fech_in!U15=0,0,RES_hh_fech_in!U15/RES_summary!U$21)</f>
        <v>0.46040172352519365</v>
      </c>
      <c r="V15" s="69">
        <f>IF(RES_hh_fech_in!V15=0,0,RES_hh_fech_in!V15/RES_summary!V$21)</f>
        <v>0.11058313502605478</v>
      </c>
      <c r="W15" s="69">
        <f>IF(RES_hh_fech_in!W15=0,0,RES_hh_fech_in!W15/RES_summary!W$21)</f>
        <v>3.0602410828427899E-2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0.91932217392077853</v>
      </c>
      <c r="D16" s="72">
        <f>IF(RES_hh_fech_in!D16=0,0,RES_hh_fech_in!D16/RES_summary!D$21)</f>
        <v>1.1274118969463742</v>
      </c>
      <c r="E16" s="72">
        <f>IF(RES_hh_fech_in!E16=0,0,RES_hh_fech_in!E16/RES_summary!E$21)</f>
        <v>1.4275657375233923</v>
      </c>
      <c r="F16" s="72">
        <f>IF(RES_hh_fech_in!F16=0,0,RES_hh_fech_in!F16/RES_summary!F$21)</f>
        <v>0.39467708906305177</v>
      </c>
      <c r="G16" s="72">
        <f>IF(RES_hh_fech_in!G16=0,0,RES_hh_fech_in!G16/RES_summary!G$21)</f>
        <v>0.58062215476899615</v>
      </c>
      <c r="H16" s="72">
        <f>IF(RES_hh_fech_in!H16=0,0,RES_hh_fech_in!H16/RES_summary!H$21)</f>
        <v>0.69279513320903408</v>
      </c>
      <c r="I16" s="72">
        <f>IF(RES_hh_fech_in!I16=0,0,RES_hh_fech_in!I16/RES_summary!I$21)</f>
        <v>1.5187464887039814</v>
      </c>
      <c r="J16" s="72">
        <f>IF(RES_hh_fech_in!J16=0,0,RES_hh_fech_in!J16/RES_summary!J$21)</f>
        <v>0.43212735151900045</v>
      </c>
      <c r="K16" s="72">
        <f>IF(RES_hh_fech_in!K16=0,0,RES_hh_fech_in!K16/RES_summary!K$21)</f>
        <v>0.38222329882424633</v>
      </c>
      <c r="L16" s="72">
        <f>IF(RES_hh_fech_in!L16=0,0,RES_hh_fech_in!L16/RES_summary!L$21)</f>
        <v>1.0099825368985746</v>
      </c>
      <c r="M16" s="72">
        <f>IF(RES_hh_fech_in!M16=0,0,RES_hh_fech_in!M16/RES_summary!M$21)</f>
        <v>0.31401280843171508</v>
      </c>
      <c r="N16" s="72">
        <f>IF(RES_hh_fech_in!N16=0,0,RES_hh_fech_in!N16/RES_summary!N$21)</f>
        <v>1.0720346051443237</v>
      </c>
      <c r="O16" s="72">
        <f>IF(RES_hh_fech_in!O16=0,0,RES_hh_fech_in!O16/RES_summary!O$21)</f>
        <v>0.12259951901665517</v>
      </c>
      <c r="P16" s="72">
        <f>IF(RES_hh_fech_in!P16=0,0,RES_hh_fech_in!P16/RES_summary!P$21)</f>
        <v>0.49370881369381098</v>
      </c>
      <c r="Q16" s="72">
        <f>IF(RES_hh_fech_in!Q16=0,0,RES_hh_fech_in!Q16/RES_summary!Q$21)</f>
        <v>1.2539236694910427</v>
      </c>
      <c r="R16" s="72">
        <f>IF(RES_hh_fech_in!R16=0,0,RES_hh_fech_in!R16/RES_summary!R$21)</f>
        <v>0.63733842565672305</v>
      </c>
      <c r="S16" s="72">
        <f>IF(RES_hh_fech_in!S16=0,0,RES_hh_fech_in!S16/RES_summary!S$21)</f>
        <v>0.83478444915523076</v>
      </c>
      <c r="T16" s="72">
        <f>IF(RES_hh_fech_in!T16=0,0,RES_hh_fech_in!T16/RES_summary!T$21)</f>
        <v>0.70346703955337053</v>
      </c>
      <c r="U16" s="72">
        <f>IF(RES_hh_fech_in!U16=0,0,RES_hh_fech_in!U16/RES_summary!U$21)</f>
        <v>0.46040172352519365</v>
      </c>
      <c r="V16" s="72">
        <f>IF(RES_hh_fech_in!V16=0,0,RES_hh_fech_in!V16/RES_summary!V$21)</f>
        <v>0.11058313502605478</v>
      </c>
      <c r="W16" s="72">
        <f>IF(RES_hh_fech_in!W16=0,0,RES_hh_fech_in!W16/RES_summary!W$21)</f>
        <v>3.0602410828427899E-2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25.714373218451669</v>
      </c>
      <c r="D17" s="69">
        <f>IF(RES_hh_fech_in!D17=0,0,RES_hh_fech_in!D17/RES_summary!D$21)</f>
        <v>29.950994534494928</v>
      </c>
      <c r="E17" s="69">
        <f>IF(RES_hh_fech_in!E17=0,0,RES_hh_fech_in!E17/RES_summary!E$21)</f>
        <v>31.827183863131015</v>
      </c>
      <c r="F17" s="69">
        <f>IF(RES_hh_fech_in!F17=0,0,RES_hh_fech_in!F17/RES_summary!F$21)</f>
        <v>21.627946813799106</v>
      </c>
      <c r="G17" s="69">
        <f>IF(RES_hh_fech_in!G17=0,0,RES_hh_fech_in!G17/RES_summary!G$21)</f>
        <v>31.497299445051112</v>
      </c>
      <c r="H17" s="69">
        <f>IF(RES_hh_fech_in!H17=0,0,RES_hh_fech_in!H17/RES_summary!H$21)</f>
        <v>25.636387049372313</v>
      </c>
      <c r="I17" s="69">
        <f>IF(RES_hh_fech_in!I17=0,0,RES_hh_fech_in!I17/RES_summary!I$21)</f>
        <v>24.884236360888252</v>
      </c>
      <c r="J17" s="69">
        <f>IF(RES_hh_fech_in!J17=0,0,RES_hh_fech_in!J17/RES_summary!J$21)</f>
        <v>19.716682494379089</v>
      </c>
      <c r="K17" s="69">
        <f>IF(RES_hh_fech_in!K17=0,0,RES_hh_fech_in!K17/RES_summary!K$21)</f>
        <v>19.841948607432851</v>
      </c>
      <c r="L17" s="69">
        <f>IF(RES_hh_fech_in!L17=0,0,RES_hh_fech_in!L17/RES_summary!L$21)</f>
        <v>17.820659172728057</v>
      </c>
      <c r="M17" s="69">
        <f>IF(RES_hh_fech_in!M17=0,0,RES_hh_fech_in!M17/RES_summary!M$21)</f>
        <v>17.851204973403583</v>
      </c>
      <c r="N17" s="69">
        <f>IF(RES_hh_fech_in!N17=0,0,RES_hh_fech_in!N17/RES_summary!N$21)</f>
        <v>17.96827360557656</v>
      </c>
      <c r="O17" s="69">
        <f>IF(RES_hh_fech_in!O17=0,0,RES_hh_fech_in!O17/RES_summary!O$21)</f>
        <v>17.033771847487046</v>
      </c>
      <c r="P17" s="69">
        <f>IF(RES_hh_fech_in!P17=0,0,RES_hh_fech_in!P17/RES_summary!P$21)</f>
        <v>17.309437384494395</v>
      </c>
      <c r="Q17" s="69">
        <f>IF(RES_hh_fech_in!Q17=0,0,RES_hh_fech_in!Q17/RES_summary!Q$21)</f>
        <v>16.176851821256417</v>
      </c>
      <c r="R17" s="69">
        <f>IF(RES_hh_fech_in!R17=0,0,RES_hh_fech_in!R17/RES_summary!R$21)</f>
        <v>15.234493564328467</v>
      </c>
      <c r="S17" s="69">
        <f>IF(RES_hh_fech_in!S17=0,0,RES_hh_fech_in!S17/RES_summary!S$21)</f>
        <v>16.108932469424598</v>
      </c>
      <c r="T17" s="69">
        <f>IF(RES_hh_fech_in!T17=0,0,RES_hh_fech_in!T17/RES_summary!T$21)</f>
        <v>15.192170342595293</v>
      </c>
      <c r="U17" s="69">
        <f>IF(RES_hh_fech_in!U17=0,0,RES_hh_fech_in!U17/RES_summary!U$21)</f>
        <v>14.742483792408301</v>
      </c>
      <c r="V17" s="69">
        <f>IF(RES_hh_fech_in!V17=0,0,RES_hh_fech_in!V17/RES_summary!V$21)</f>
        <v>14.743084127280579</v>
      </c>
      <c r="W17" s="69">
        <f>IF(RES_hh_fech_in!W17=0,0,RES_hh_fech_in!W17/RES_summary!W$21)</f>
        <v>15.821740240098235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28.811120769124461</v>
      </c>
      <c r="E18" s="72">
        <f>IF(RES_hh_fech_in!E18=0,0,RES_hh_fech_in!E18/RES_summary!E$21)</f>
        <v>0</v>
      </c>
      <c r="F18" s="72">
        <f>IF(RES_hh_fech_in!F18=0,0,RES_hh_fech_in!F18/RES_summary!F$21)</f>
        <v>27.631636617565928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14.545178887813973</v>
      </c>
      <c r="J18" s="72">
        <f>IF(RES_hh_fech_in!J18=0,0,RES_hh_fech_in!J18/RES_summary!J$21)</f>
        <v>33.848275402622576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17.452126120468513</v>
      </c>
      <c r="N18" s="72">
        <f>IF(RES_hh_fech_in!N18=0,0,RES_hh_fech_in!N18/RES_summary!N$21)</f>
        <v>16.890283572744526</v>
      </c>
      <c r="O18" s="72">
        <f>IF(RES_hh_fech_in!O18=0,0,RES_hh_fech_in!O18/RES_summary!O$21)</f>
        <v>10.958651432833236</v>
      </c>
      <c r="P18" s="72">
        <f>IF(RES_hh_fech_in!P18=0,0,RES_hh_fech_in!P18/RES_summary!P$21)</f>
        <v>21.043186611011865</v>
      </c>
      <c r="Q18" s="72">
        <f>IF(RES_hh_fech_in!Q18=0,0,RES_hh_fech_in!Q18/RES_summary!Q$21)</f>
        <v>21.414827061466529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15.757167672434409</v>
      </c>
      <c r="V18" s="72">
        <f>IF(RES_hh_fech_in!V18=0,0,RES_hh_fech_in!V18/RES_summary!V$21)</f>
        <v>15.738874094243126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30.100934818309479</v>
      </c>
      <c r="D19" s="72">
        <f>IF(RES_hh_fech_in!D19=0,0,RES_hh_fech_in!D19/RES_summary!D$21)</f>
        <v>31.072904981408232</v>
      </c>
      <c r="E19" s="72">
        <f>IF(RES_hh_fech_in!E19=0,0,RES_hh_fech_in!E19/RES_summary!E$21)</f>
        <v>36.291198628590095</v>
      </c>
      <c r="F19" s="72">
        <f>IF(RES_hh_fech_in!F19=0,0,RES_hh_fech_in!F19/RES_summary!F$21)</f>
        <v>22.884734878030887</v>
      </c>
      <c r="G19" s="72">
        <f>IF(RES_hh_fech_in!G19=0,0,RES_hh_fech_in!G19/RES_summary!G$21)</f>
        <v>40.550184315896885</v>
      </c>
      <c r="H19" s="72">
        <f>IF(RES_hh_fech_in!H19=0,0,RES_hh_fech_in!H19/RES_summary!H$21)</f>
        <v>21.988214072045775</v>
      </c>
      <c r="I19" s="72">
        <f>IF(RES_hh_fech_in!I19=0,0,RES_hh_fech_in!I19/RES_summary!I$21)</f>
        <v>33.084829817527464</v>
      </c>
      <c r="J19" s="72">
        <f>IF(RES_hh_fech_in!J19=0,0,RES_hh_fech_in!J19/RES_summary!J$21)</f>
        <v>17.961851716790108</v>
      </c>
      <c r="K19" s="72">
        <f>IF(RES_hh_fech_in!K19=0,0,RES_hh_fech_in!K19/RES_summary!K$21)</f>
        <v>25.249747299369947</v>
      </c>
      <c r="L19" s="72">
        <f>IF(RES_hh_fech_in!L19=0,0,RES_hh_fech_in!L19/RES_summary!L$21)</f>
        <v>20.429304857256721</v>
      </c>
      <c r="M19" s="72">
        <f>IF(RES_hh_fech_in!M19=0,0,RES_hh_fech_in!M19/RES_summary!M$21)</f>
        <v>20.131597996929163</v>
      </c>
      <c r="N19" s="72">
        <f>IF(RES_hh_fech_in!N19=0,0,RES_hh_fech_in!N19/RES_summary!N$21)</f>
        <v>17.782447879859294</v>
      </c>
      <c r="O19" s="72">
        <f>IF(RES_hh_fech_in!O19=0,0,RES_hh_fech_in!O19/RES_summary!O$21)</f>
        <v>17.874910456045708</v>
      </c>
      <c r="P19" s="72">
        <f>IF(RES_hh_fech_in!P19=0,0,RES_hh_fech_in!P19/RES_summary!P$21)</f>
        <v>16.047378255653463</v>
      </c>
      <c r="Q19" s="72">
        <f>IF(RES_hh_fech_in!Q19=0,0,RES_hh_fech_in!Q19/RES_summary!Q$21)</f>
        <v>15.63785338584605</v>
      </c>
      <c r="R19" s="72">
        <f>IF(RES_hh_fech_in!R19=0,0,RES_hh_fech_in!R19/RES_summary!R$21)</f>
        <v>14.385781512427503</v>
      </c>
      <c r="S19" s="72">
        <f>IF(RES_hh_fech_in!S19=0,0,RES_hh_fech_in!S19/RES_summary!S$21)</f>
        <v>14.50603540395368</v>
      </c>
      <c r="T19" s="72">
        <f>IF(RES_hh_fech_in!T19=0,0,RES_hh_fech_in!T19/RES_summary!T$21)</f>
        <v>13.87057823481816</v>
      </c>
      <c r="U19" s="72">
        <f>IF(RES_hh_fech_in!U19=0,0,RES_hh_fech_in!U19/RES_summary!U$21)</f>
        <v>14.037796077554797</v>
      </c>
      <c r="V19" s="72">
        <f>IF(RES_hh_fech_in!V19=0,0,RES_hh_fech_in!V19/RES_summary!V$21)</f>
        <v>12.771247559746067</v>
      </c>
      <c r="W19" s="72">
        <f>IF(RES_hh_fech_in!W19=0,0,RES_hh_fech_in!W19/RES_summary!W$21)</f>
        <v>13.871638491767891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29.815583660086293</v>
      </c>
      <c r="D21" s="72">
        <f>IF(RES_hh_fech_in!D21=0,0,RES_hh_fech_in!D21/RES_summary!D$21)</f>
        <v>32.259551543831115</v>
      </c>
      <c r="E21" s="72">
        <f>IF(RES_hh_fech_in!E21=0,0,RES_hh_fech_in!E21/RES_summary!E$21)</f>
        <v>33.921117092923872</v>
      </c>
      <c r="F21" s="72">
        <f>IF(RES_hh_fech_in!F21=0,0,RES_hh_fech_in!F21/RES_summary!F$21)</f>
        <v>22.070701439062091</v>
      </c>
      <c r="G21" s="72">
        <f>IF(RES_hh_fech_in!G21=0,0,RES_hh_fech_in!G21/RES_summary!G$21)</f>
        <v>27.010312999560444</v>
      </c>
      <c r="H21" s="72">
        <f>IF(RES_hh_fech_in!H21=0,0,RES_hh_fech_in!H21/RES_summary!H$21)</f>
        <v>28.872796486723207</v>
      </c>
      <c r="I21" s="72">
        <f>IF(RES_hh_fech_in!I21=0,0,RES_hh_fech_in!I21/RES_summary!I$21)</f>
        <v>26.683948417633935</v>
      </c>
      <c r="J21" s="72">
        <f>IF(RES_hh_fech_in!J21=0,0,RES_hh_fech_in!J21/RES_summary!J$21)</f>
        <v>20.987558394982905</v>
      </c>
      <c r="K21" s="72">
        <f>IF(RES_hh_fech_in!K21=0,0,RES_hh_fech_in!K21/RES_summary!K$21)</f>
        <v>21.517539472902719</v>
      </c>
      <c r="L21" s="72">
        <f>IF(RES_hh_fech_in!L21=0,0,RES_hh_fech_in!L21/RES_summary!L$21)</f>
        <v>19.307569068918863</v>
      </c>
      <c r="M21" s="72">
        <f>IF(RES_hh_fech_in!M21=0,0,RES_hh_fech_in!M21/RES_summary!M$21)</f>
        <v>19.322305997718701</v>
      </c>
      <c r="N21" s="72">
        <f>IF(RES_hh_fech_in!N21=0,0,RES_hh_fech_in!N21/RES_summary!N$21)</f>
        <v>19.627019551653984</v>
      </c>
      <c r="O21" s="72">
        <f>IF(RES_hh_fech_in!O21=0,0,RES_hh_fech_in!O21/RES_summary!O$21)</f>
        <v>18.579689806436985</v>
      </c>
      <c r="P21" s="72">
        <f>IF(RES_hh_fech_in!P21=0,0,RES_hh_fech_in!P21/RES_summary!P$21)</f>
        <v>16.273376339722208</v>
      </c>
      <c r="Q21" s="72">
        <f>IF(RES_hh_fech_in!Q21=0,0,RES_hh_fech_in!Q21/RES_summary!Q$21)</f>
        <v>15.784896448994743</v>
      </c>
      <c r="R21" s="72">
        <f>IF(RES_hh_fech_in!R21=0,0,RES_hh_fech_in!R21/RES_summary!R$21)</f>
        <v>15.207669948365812</v>
      </c>
      <c r="S21" s="72">
        <f>IF(RES_hh_fech_in!S21=0,0,RES_hh_fech_in!S21/RES_summary!S$21)</f>
        <v>15.939817150059302</v>
      </c>
      <c r="T21" s="72">
        <f>IF(RES_hh_fech_in!T21=0,0,RES_hh_fech_in!T21/RES_summary!T$21)</f>
        <v>15.15382479159752</v>
      </c>
      <c r="U21" s="72">
        <f>IF(RES_hh_fech_in!U21=0,0,RES_hh_fech_in!U21/RES_summary!U$21)</f>
        <v>14.231180235905116</v>
      </c>
      <c r="V21" s="72">
        <f>IF(RES_hh_fech_in!V21=0,0,RES_hh_fech_in!V21/RES_summary!V$21)</f>
        <v>14.483348835426478</v>
      </c>
      <c r="W21" s="72">
        <f>IF(RES_hh_fech_in!W21=0,0,RES_hh_fech_in!W21/RES_summary!W$21)</f>
        <v>15.923243928191168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30.447707442489587</v>
      </c>
      <c r="D22" s="72">
        <f>IF(RES_hh_fech_in!D22=0,0,RES_hh_fech_in!D22/RES_summary!D$21)</f>
        <v>26.85377261242752</v>
      </c>
      <c r="E22" s="72">
        <f>IF(RES_hh_fech_in!E22=0,0,RES_hh_fech_in!E22/RES_summary!E$21)</f>
        <v>28.607041917452698</v>
      </c>
      <c r="F22" s="72">
        <f>IF(RES_hh_fech_in!F22=0,0,RES_hh_fech_in!F22/RES_summary!F$21)</f>
        <v>23.428408023106638</v>
      </c>
      <c r="G22" s="72">
        <f>IF(RES_hh_fech_in!G22=0,0,RES_hh_fech_in!G22/RES_summary!G$21)</f>
        <v>26.896273378554401</v>
      </c>
      <c r="H22" s="72">
        <f>IF(RES_hh_fech_in!H22=0,0,RES_hh_fech_in!H22/RES_summary!H$21)</f>
        <v>23.108588852037862</v>
      </c>
      <c r="I22" s="72">
        <f>IF(RES_hh_fech_in!I22=0,0,RES_hh_fech_in!I22/RES_summary!I$21)</f>
        <v>24.730149236760912</v>
      </c>
      <c r="J22" s="72">
        <f>IF(RES_hh_fech_in!J22=0,0,RES_hh_fech_in!J22/RES_summary!J$21)</f>
        <v>21.371096477820366</v>
      </c>
      <c r="K22" s="72">
        <f>IF(RES_hh_fech_in!K22=0,0,RES_hh_fech_in!K22/RES_summary!K$21)</f>
        <v>19.615022407650113</v>
      </c>
      <c r="L22" s="72">
        <f>IF(RES_hh_fech_in!L22=0,0,RES_hh_fech_in!L22/RES_summary!L$21)</f>
        <v>18.757088974592875</v>
      </c>
      <c r="M22" s="72">
        <f>IF(RES_hh_fech_in!M22=0,0,RES_hh_fech_in!M22/RES_summary!M$21)</f>
        <v>17.018375197582184</v>
      </c>
      <c r="N22" s="72">
        <f>IF(RES_hh_fech_in!N22=0,0,RES_hh_fech_in!N22/RES_summary!N$21)</f>
        <v>17.367304290120043</v>
      </c>
      <c r="O22" s="72">
        <f>IF(RES_hh_fech_in!O22=0,0,RES_hh_fech_in!O22/RES_summary!O$21)</f>
        <v>16.992372095645621</v>
      </c>
      <c r="P22" s="72">
        <f>IF(RES_hh_fech_in!P22=0,0,RES_hh_fech_in!P22/RES_summary!P$21)</f>
        <v>17.256181362434848</v>
      </c>
      <c r="Q22" s="72">
        <f>IF(RES_hh_fech_in!Q22=0,0,RES_hh_fech_in!Q22/RES_summary!Q$21)</f>
        <v>16.025982818775933</v>
      </c>
      <c r="R22" s="72">
        <f>IF(RES_hh_fech_in!R22=0,0,RES_hh_fech_in!R22/RES_summary!R$21)</f>
        <v>15.861775966008</v>
      </c>
      <c r="S22" s="72">
        <f>IF(RES_hh_fech_in!S22=0,0,RES_hh_fech_in!S22/RES_summary!S$21)</f>
        <v>16.062233552949291</v>
      </c>
      <c r="T22" s="72">
        <f>IF(RES_hh_fech_in!T22=0,0,RES_hh_fech_in!T22/RES_summary!T$21)</f>
        <v>15.458572089940395</v>
      </c>
      <c r="U22" s="72">
        <f>IF(RES_hh_fech_in!U22=0,0,RES_hh_fech_in!U22/RES_summary!U$21)</f>
        <v>15.362942343761938</v>
      </c>
      <c r="V22" s="72">
        <f>IF(RES_hh_fech_in!V22=0,0,RES_hh_fech_in!V22/RES_summary!V$21)</f>
        <v>15.129167012387061</v>
      </c>
      <c r="W22" s="72">
        <f>IF(RES_hh_fech_in!W22=0,0,RES_hh_fech_in!W22/RES_summary!W$21)</f>
        <v>15.978887226199859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12.857625807470821</v>
      </c>
      <c r="D23" s="72">
        <f>IF(RES_hh_fech_in!D23=0,0,RES_hh_fech_in!D23/RES_summary!D$21)</f>
        <v>25.48646763304815</v>
      </c>
      <c r="E23" s="72">
        <f>IF(RES_hh_fech_in!E23=0,0,RES_hh_fech_in!E23/RES_summary!E$21)</f>
        <v>22.469295753810393</v>
      </c>
      <c r="F23" s="72">
        <f>IF(RES_hh_fech_in!F23=0,0,RES_hh_fech_in!F23/RES_summary!F$21)</f>
        <v>13.137033959925644</v>
      </c>
      <c r="G23" s="72">
        <f>IF(RES_hh_fech_in!G23=0,0,RES_hh_fech_in!G23/RES_summary!G$21)</f>
        <v>17.217590225945571</v>
      </c>
      <c r="H23" s="72">
        <f>IF(RES_hh_fech_in!H23=0,0,RES_hh_fech_in!H23/RES_summary!H$21)</f>
        <v>16.70994303840655</v>
      </c>
      <c r="I23" s="72">
        <f>IF(RES_hh_fech_in!I23=0,0,RES_hh_fech_in!I23/RES_summary!I$21)</f>
        <v>17.960659786218837</v>
      </c>
      <c r="J23" s="72">
        <f>IF(RES_hh_fech_in!J23=0,0,RES_hh_fech_in!J23/RES_summary!J$21)</f>
        <v>12.719111010272416</v>
      </c>
      <c r="K23" s="72">
        <f>IF(RES_hh_fech_in!K23=0,0,RES_hh_fech_in!K23/RES_summary!K$21)</f>
        <v>14.659894820034701</v>
      </c>
      <c r="L23" s="72">
        <f>IF(RES_hh_fech_in!L23=0,0,RES_hh_fech_in!L23/RES_summary!L$21)</f>
        <v>16.009586515393647</v>
      </c>
      <c r="M23" s="72">
        <f>IF(RES_hh_fech_in!M23=0,0,RES_hh_fech_in!M23/RES_summary!M$21)</f>
        <v>13.195642496280577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12.852036721109132</v>
      </c>
      <c r="T23" s="72">
        <f>IF(RES_hh_fech_in!T23=0,0,RES_hh_fech_in!T23/RES_summary!T$21)</f>
        <v>14.272239965479868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20.366301367815634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22.360558405147561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20.186831855497942</v>
      </c>
      <c r="J24" s="72">
        <f>IF(RES_hh_fech_in!J24=0,0,RES_hh_fech_in!J24/RES_summary!J$21)</f>
        <v>14.668096623914717</v>
      </c>
      <c r="K24" s="72">
        <f>IF(RES_hh_fech_in!K24=0,0,RES_hh_fech_in!K24/RES_summary!K$21)</f>
        <v>15.987875551944287</v>
      </c>
      <c r="L24" s="72">
        <f>IF(RES_hh_fech_in!L24=0,0,RES_hh_fech_in!L24/RES_summary!L$21)</f>
        <v>14.524396290941732</v>
      </c>
      <c r="M24" s="72">
        <f>IF(RES_hh_fech_in!M24=0,0,RES_hh_fech_in!M24/RES_summary!M$21)</f>
        <v>15.135772544633729</v>
      </c>
      <c r="N24" s="72">
        <f>IF(RES_hh_fech_in!N24=0,0,RES_hh_fech_in!N24/RES_summary!N$21)</f>
        <v>13.881025917980033</v>
      </c>
      <c r="O24" s="72">
        <f>IF(RES_hh_fech_in!O24=0,0,RES_hh_fech_in!O24/RES_summary!O$21)</f>
        <v>14.325142179457186</v>
      </c>
      <c r="P24" s="72">
        <f>IF(RES_hh_fech_in!P24=0,0,RES_hh_fech_in!P24/RES_summary!P$21)</f>
        <v>13.417932115446956</v>
      </c>
      <c r="Q24" s="72">
        <f>IF(RES_hh_fech_in!Q24=0,0,RES_hh_fech_in!Q24/RES_summary!Q$21)</f>
        <v>13.342694606671193</v>
      </c>
      <c r="R24" s="72">
        <f>IF(RES_hh_fech_in!R24=0,0,RES_hh_fech_in!R24/RES_summary!R$21)</f>
        <v>13.222539356100324</v>
      </c>
      <c r="S24" s="72">
        <f>IF(RES_hh_fech_in!S24=0,0,RES_hh_fech_in!S24/RES_summary!S$21)</f>
        <v>13.73403829966176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13.142957127933883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19.342543323503641</v>
      </c>
      <c r="D25" s="74">
        <f>IF(RES_hh_fech_in!D25=0,0,RES_hh_fech_in!D25/RES_summary!D$21)</f>
        <v>19.560851522201126</v>
      </c>
      <c r="E25" s="74">
        <f>IF(RES_hh_fech_in!E25=0,0,RES_hh_fech_in!E25/RES_summary!E$21)</f>
        <v>30.036251615535548</v>
      </c>
      <c r="F25" s="74">
        <f>IF(RES_hh_fech_in!F25=0,0,RES_hh_fech_in!F25/RES_summary!F$21)</f>
        <v>12.249265672909303</v>
      </c>
      <c r="G25" s="74">
        <f>IF(RES_hh_fech_in!G25=0,0,RES_hh_fech_in!G25/RES_summary!G$21)</f>
        <v>19.813481281820792</v>
      </c>
      <c r="H25" s="74">
        <f>IF(RES_hh_fech_in!H25=0,0,RES_hh_fech_in!H25/RES_summary!H$21)</f>
        <v>31.468946324167614</v>
      </c>
      <c r="I25" s="74">
        <f>IF(RES_hh_fech_in!I25=0,0,RES_hh_fech_in!I25/RES_summary!I$21)</f>
        <v>26.840287642646754</v>
      </c>
      <c r="J25" s="74">
        <f>IF(RES_hh_fech_in!J25=0,0,RES_hh_fech_in!J25/RES_summary!J$21)</f>
        <v>18.575628465996534</v>
      </c>
      <c r="K25" s="74">
        <f>IF(RES_hh_fech_in!K25=0,0,RES_hh_fech_in!K25/RES_summary!K$21)</f>
        <v>24.451845172525886</v>
      </c>
      <c r="L25" s="74">
        <f>IF(RES_hh_fech_in!L25=0,0,RES_hh_fech_in!L25/RES_summary!L$21)</f>
        <v>18.181144600578531</v>
      </c>
      <c r="M25" s="74">
        <f>IF(RES_hh_fech_in!M25=0,0,RES_hh_fech_in!M25/RES_summary!M$21)</f>
        <v>18.074399371613509</v>
      </c>
      <c r="N25" s="74">
        <f>IF(RES_hh_fech_in!N25=0,0,RES_hh_fech_in!N25/RES_summary!N$21)</f>
        <v>21.459520366745291</v>
      </c>
      <c r="O25" s="74">
        <f>IF(RES_hh_fech_in!O25=0,0,RES_hh_fech_in!O25/RES_summary!O$21)</f>
        <v>19.116878264762555</v>
      </c>
      <c r="P25" s="74">
        <f>IF(RES_hh_fech_in!P25=0,0,RES_hh_fech_in!P25/RES_summary!P$21)</f>
        <v>18.999027981518761</v>
      </c>
      <c r="Q25" s="74">
        <f>IF(RES_hh_fech_in!Q25=0,0,RES_hh_fech_in!Q25/RES_summary!Q$21)</f>
        <v>18.485103775640276</v>
      </c>
      <c r="R25" s="74">
        <f>IF(RES_hh_fech_in!R25=0,0,RES_hh_fech_in!R25/RES_summary!R$21)</f>
        <v>16.129006740145822</v>
      </c>
      <c r="S25" s="74">
        <f>IF(RES_hh_fech_in!S25=0,0,RES_hh_fech_in!S25/RES_summary!S$21)</f>
        <v>20.012558248305041</v>
      </c>
      <c r="T25" s="74">
        <f>IF(RES_hh_fech_in!T25=0,0,RES_hh_fech_in!T25/RES_summary!T$21)</f>
        <v>16.756446112817894</v>
      </c>
      <c r="U25" s="74">
        <f>IF(RES_hh_fech_in!U25=0,0,RES_hh_fech_in!U25/RES_summary!U$21)</f>
        <v>15.818739386519608</v>
      </c>
      <c r="V25" s="74">
        <f>IF(RES_hh_fech_in!V25=0,0,RES_hh_fech_in!V25/RES_summary!V$21)</f>
        <v>16.520271018659894</v>
      </c>
      <c r="W25" s="74">
        <f>IF(RES_hh_fech_in!W25=0,0,RES_hh_fech_in!W25/RES_summary!W$21)</f>
        <v>17.532645020743413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13.592247414265552</v>
      </c>
      <c r="D27" s="69">
        <f>IF(RES_hh_fech_in!D27=0,0,RES_hh_fech_in!D27/RES_summary!D$21)</f>
        <v>14.672938893923982</v>
      </c>
      <c r="E27" s="69">
        <f>IF(RES_hh_fech_in!E27=0,0,RES_hh_fech_in!E27/RES_summary!E$21)</f>
        <v>17.235586958973709</v>
      </c>
      <c r="F27" s="69">
        <f>IF(RES_hh_fech_in!F27=0,0,RES_hh_fech_in!F27/RES_summary!F$21)</f>
        <v>10.373497502359209</v>
      </c>
      <c r="G27" s="69">
        <f>IF(RES_hh_fech_in!G27=0,0,RES_hh_fech_in!G27/RES_summary!G$21)</f>
        <v>20.655329200466898</v>
      </c>
      <c r="H27" s="69">
        <f>IF(RES_hh_fech_in!H27=0,0,RES_hh_fech_in!H27/RES_summary!H$21)</f>
        <v>12.191751602195932</v>
      </c>
      <c r="I27" s="69">
        <f>IF(RES_hh_fech_in!I27=0,0,RES_hh_fech_in!I27/RES_summary!I$21)</f>
        <v>15.448805733464933</v>
      </c>
      <c r="J27" s="69">
        <f>IF(RES_hh_fech_in!J27=0,0,RES_hh_fech_in!J27/RES_summary!J$21)</f>
        <v>7.5821461560250407</v>
      </c>
      <c r="K27" s="69">
        <f>IF(RES_hh_fech_in!K27=0,0,RES_hh_fech_in!K27/RES_summary!K$21)</f>
        <v>9.7429918998378469</v>
      </c>
      <c r="L27" s="69">
        <f>IF(RES_hh_fech_in!L27=0,0,RES_hh_fech_in!L27/RES_summary!L$21)</f>
        <v>7.3433976082413617</v>
      </c>
      <c r="M27" s="69">
        <f>IF(RES_hh_fech_in!M27=0,0,RES_hh_fech_in!M27/RES_summary!M$21)</f>
        <v>7.3019485452372743</v>
      </c>
      <c r="N27" s="69">
        <f>IF(RES_hh_fech_in!N27=0,0,RES_hh_fech_in!N27/RES_summary!N$21)</f>
        <v>6.6581327851878171</v>
      </c>
      <c r="O27" s="69">
        <f>IF(RES_hh_fech_in!O27=0,0,RES_hh_fech_in!O27/RES_summary!O$21)</f>
        <v>6.5335603894669489</v>
      </c>
      <c r="P27" s="69">
        <f>IF(RES_hh_fech_in!P27=0,0,RES_hh_fech_in!P27/RES_summary!P$21)</f>
        <v>6.5287406598384656</v>
      </c>
      <c r="Q27" s="69">
        <f>IF(RES_hh_fech_in!Q27=0,0,RES_hh_fech_in!Q27/RES_summary!Q$21)</f>
        <v>7.0795622805329899</v>
      </c>
      <c r="R27" s="69">
        <f>IF(RES_hh_fech_in!R27=0,0,RES_hh_fech_in!R27/RES_summary!R$21)</f>
        <v>7.0323738931576374</v>
      </c>
      <c r="S27" s="69">
        <f>IF(RES_hh_fech_in!S27=0,0,RES_hh_fech_in!S27/RES_summary!S$21)</f>
        <v>7.7450110263624783</v>
      </c>
      <c r="T27" s="69">
        <f>IF(RES_hh_fech_in!T27=0,0,RES_hh_fech_in!T27/RES_summary!T$21)</f>
        <v>7.7553179808652182</v>
      </c>
      <c r="U27" s="69">
        <f>IF(RES_hh_fech_in!U27=0,0,RES_hh_fech_in!U27/RES_summary!U$21)</f>
        <v>7.856083290381183</v>
      </c>
      <c r="V27" s="69">
        <f>IF(RES_hh_fech_in!V27=0,0,RES_hh_fech_in!V27/RES_summary!V$21)</f>
        <v>7.1577033823570737</v>
      </c>
      <c r="W27" s="69">
        <f>IF(RES_hh_fech_in!W27=0,0,RES_hh_fech_in!W27/RES_summary!W$21)</f>
        <v>7.5358683065377479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16.857803572849804</v>
      </c>
      <c r="E28" s="72">
        <f>IF(RES_hh_fech_in!E28=0,0,RES_hh_fech_in!E28/RES_summary!E$21)</f>
        <v>0</v>
      </c>
      <c r="F28" s="72">
        <f>IF(RES_hh_fech_in!F28=0,0,RES_hh_fech_in!F28/RES_summary!F$21)</f>
        <v>16.082245370125449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7.2608464111768658</v>
      </c>
      <c r="J28" s="72">
        <f>IF(RES_hh_fech_in!J28=0,0,RES_hh_fech_in!J28/RES_summary!J$21)</f>
        <v>14.142645137323804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7.2129618810982725</v>
      </c>
      <c r="N28" s="72">
        <f>IF(RES_hh_fech_in!N28=0,0,RES_hh_fech_in!N28/RES_summary!N$21)</f>
        <v>6.4058573296953991</v>
      </c>
      <c r="O28" s="72">
        <f>IF(RES_hh_fech_in!O28=0,0,RES_hh_fech_in!O28/RES_summary!O$21)</f>
        <v>4.2211307290566813</v>
      </c>
      <c r="P28" s="72">
        <f>IF(RES_hh_fech_in!P28=0,0,RES_hh_fech_in!P28/RES_summary!P$21)</f>
        <v>8.3179092095426039</v>
      </c>
      <c r="Q28" s="72">
        <f>IF(RES_hh_fech_in!Q28=0,0,RES_hh_fech_in!Q28/RES_summary!Q$21)</f>
        <v>8.8871164425147047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8.2506941636315005</v>
      </c>
      <c r="V28" s="72">
        <f>IF(RES_hh_fech_in!V28=0,0,RES_hh_fech_in!V28/RES_summary!V$21)</f>
        <v>7.4538168368159372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14.177148942656146</v>
      </c>
      <c r="D29" s="72">
        <f>IF(RES_hh_fech_in!D29=0,0,RES_hh_fech_in!D29/RES_summary!D$21)</f>
        <v>14.710463477025417</v>
      </c>
      <c r="E29" s="72">
        <f>IF(RES_hh_fech_in!E29=0,0,RES_hh_fech_in!E29/RES_summary!E$21)</f>
        <v>16.989475326097146</v>
      </c>
      <c r="F29" s="72">
        <f>IF(RES_hh_fech_in!F29=0,0,RES_hh_fech_in!F29/RES_summary!F$21)</f>
        <v>10.362314865294655</v>
      </c>
      <c r="G29" s="72">
        <f>IF(RES_hh_fech_in!G29=0,0,RES_hh_fech_in!G29/RES_summary!G$21)</f>
        <v>21.970934872693153</v>
      </c>
      <c r="H29" s="72">
        <f>IF(RES_hh_fech_in!H29=0,0,RES_hh_fech_in!H29/RES_summary!H$21)</f>
        <v>11.103463199009294</v>
      </c>
      <c r="I29" s="72">
        <f>IF(RES_hh_fech_in!I29=0,0,RES_hh_fech_in!I29/RES_summary!I$21)</f>
        <v>15.755085073843922</v>
      </c>
      <c r="J29" s="72">
        <f>IF(RES_hh_fech_in!J29=0,0,RES_hh_fech_in!J29/RES_summary!J$21)</f>
        <v>7.179518136819234</v>
      </c>
      <c r="K29" s="72">
        <f>IF(RES_hh_fech_in!K29=0,0,RES_hh_fech_in!K29/RES_summary!K$21)</f>
        <v>9.9285124148231603</v>
      </c>
      <c r="L29" s="72">
        <f>IF(RES_hh_fech_in!L29=0,0,RES_hh_fech_in!L29/RES_summary!L$21)</f>
        <v>7.5009693310851295</v>
      </c>
      <c r="M29" s="72">
        <f>IF(RES_hh_fech_in!M29=0,0,RES_hh_fech_in!M29/RES_summary!M$21)</f>
        <v>7.3049287278626949</v>
      </c>
      <c r="N29" s="72">
        <f>IF(RES_hh_fech_in!N29=0,0,RES_hh_fech_in!N29/RES_summary!N$21)</f>
        <v>6.3529332496684168</v>
      </c>
      <c r="O29" s="72">
        <f>IF(RES_hh_fech_in!O29=0,0,RES_hh_fech_in!O29/RES_summary!O$21)</f>
        <v>6.5668362324580887</v>
      </c>
      <c r="P29" s="72">
        <f>IF(RES_hh_fech_in!P29=0,0,RES_hh_fech_in!P29/RES_summary!P$21)</f>
        <v>6.4557525862577085</v>
      </c>
      <c r="Q29" s="72">
        <f>IF(RES_hh_fech_in!Q29=0,0,RES_hh_fech_in!Q29/RES_summary!Q$21)</f>
        <v>7.0777461033184217</v>
      </c>
      <c r="R29" s="72">
        <f>IF(RES_hh_fech_in!R29=0,0,RES_hh_fech_in!R29/RES_summary!R$21)</f>
        <v>7.0542399420185298</v>
      </c>
      <c r="S29" s="72">
        <f>IF(RES_hh_fech_in!S29=0,0,RES_hh_fech_in!S29/RES_summary!S$21)</f>
        <v>7.7768145545406488</v>
      </c>
      <c r="T29" s="72">
        <f>IF(RES_hh_fech_in!T29=0,0,RES_hh_fech_in!T29/RES_summary!T$21)</f>
        <v>7.7776756692602165</v>
      </c>
      <c r="U29" s="72">
        <f>IF(RES_hh_fech_in!U29=0,0,RES_hh_fech_in!U29/RES_summary!U$21)</f>
        <v>8.0716396600553697</v>
      </c>
      <c r="V29" s="72">
        <f>IF(RES_hh_fech_in!V29=0,0,RES_hh_fech_in!V29/RES_summary!V$21)</f>
        <v>7.1420057011917351</v>
      </c>
      <c r="W29" s="72">
        <f>IF(RES_hh_fech_in!W29=0,0,RES_hh_fech_in!W29/RES_summary!W$21)</f>
        <v>7.3847605968822938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13.40815324748537</v>
      </c>
      <c r="D30" s="72">
        <f>IF(RES_hh_fech_in!D30=0,0,RES_hh_fech_in!D30/RES_summary!D$21)</f>
        <v>15.747248554037816</v>
      </c>
      <c r="E30" s="72">
        <f>IF(RES_hh_fech_in!E30=0,0,RES_hh_fech_in!E30/RES_summary!E$21)</f>
        <v>18.166319566682699</v>
      </c>
      <c r="F30" s="72">
        <f>IF(RES_hh_fech_in!F30=0,0,RES_hh_fech_in!F30/RES_summary!F$21)</f>
        <v>10.699094926741978</v>
      </c>
      <c r="G30" s="72">
        <f>IF(RES_hh_fech_in!G30=0,0,RES_hh_fech_in!G30/RES_summary!G$21)</f>
        <v>20.034812134755487</v>
      </c>
      <c r="H30" s="72">
        <f>IF(RES_hh_fech_in!H30=0,0,RES_hh_fech_in!H30/RES_summary!H$21)</f>
        <v>13.207230549249211</v>
      </c>
      <c r="I30" s="72">
        <f>IF(RES_hh_fech_in!I30=0,0,RES_hh_fech_in!I30/RES_summary!I$21)</f>
        <v>14.531343619803732</v>
      </c>
      <c r="J30" s="72">
        <f>IF(RES_hh_fech_in!J30=0,0,RES_hh_fech_in!J30/RES_summary!J$21)</f>
        <v>7.2553667872313508</v>
      </c>
      <c r="K30" s="72">
        <f>IF(RES_hh_fech_in!K30=0,0,RES_hh_fech_in!K30/RES_summary!K$21)</f>
        <v>9.4354952358397171</v>
      </c>
      <c r="L30" s="72">
        <f>IF(RES_hh_fech_in!L30=0,0,RES_hh_fech_in!L30/RES_summary!L$21)</f>
        <v>7.2542507011372486</v>
      </c>
      <c r="M30" s="72">
        <f>IF(RES_hh_fech_in!M30=0,0,RES_hh_fech_in!M30/RES_summary!M$21)</f>
        <v>7.3503502057352659</v>
      </c>
      <c r="N30" s="72">
        <f>IF(RES_hh_fech_in!N30=0,0,RES_hh_fech_in!N30/RES_summary!N$21)</f>
        <v>6.891083279338905</v>
      </c>
      <c r="O30" s="72">
        <f>IF(RES_hh_fech_in!O30=0,0,RES_hh_fech_in!O30/RES_summary!O$21)</f>
        <v>6.7727055698441578</v>
      </c>
      <c r="P30" s="72">
        <f>IF(RES_hh_fech_in!P30=0,0,RES_hh_fech_in!P30/RES_summary!P$21)</f>
        <v>6.2577783637756239</v>
      </c>
      <c r="Q30" s="72">
        <f>IF(RES_hh_fech_in!Q30=0,0,RES_hh_fech_in!Q30/RES_summary!Q$21)</f>
        <v>7.0581218081228618</v>
      </c>
      <c r="R30" s="72">
        <f>IF(RES_hh_fech_in!R30=0,0,RES_hh_fech_in!R30/RES_summary!R$21)</f>
        <v>7.0377649845158361</v>
      </c>
      <c r="S30" s="72">
        <f>IF(RES_hh_fech_in!S30=0,0,RES_hh_fech_in!S30/RES_summary!S$21)</f>
        <v>7.8080592111352649</v>
      </c>
      <c r="T30" s="72">
        <f>IF(RES_hh_fech_in!T30=0,0,RES_hh_fech_in!T30/RES_summary!T$21)</f>
        <v>7.7976296979363111</v>
      </c>
      <c r="U30" s="72">
        <f>IF(RES_hh_fech_in!U30=0,0,RES_hh_fech_in!U30/RES_summary!U$21)</f>
        <v>7.6763913302307589</v>
      </c>
      <c r="V30" s="72">
        <f>IF(RES_hh_fech_in!V30=0,0,RES_hh_fech_in!V30/RES_summary!V$21)</f>
        <v>7.0942338204559352</v>
      </c>
      <c r="W30" s="72">
        <f>IF(RES_hh_fech_in!W30=0,0,RES_hh_fech_in!W30/RES_summary!W$21)</f>
        <v>7.6711170029507203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13.185671201059513</v>
      </c>
      <c r="D31" s="72">
        <f>IF(RES_hh_fech_in!D31=0,0,RES_hh_fech_in!D31/RES_summary!D$21)</f>
        <v>14.201055093557592</v>
      </c>
      <c r="E31" s="72">
        <f>IF(RES_hh_fech_in!E31=0,0,RES_hh_fech_in!E31/RES_summary!E$21)</f>
        <v>15.732414222871757</v>
      </c>
      <c r="F31" s="72">
        <f>IF(RES_hh_fech_in!F31=0,0,RES_hh_fech_in!F31/RES_summary!F$21)</f>
        <v>11.292349689875255</v>
      </c>
      <c r="G31" s="72">
        <f>IF(RES_hh_fech_in!G31=0,0,RES_hh_fech_in!G31/RES_summary!G$21)</f>
        <v>21.105678893721358</v>
      </c>
      <c r="H31" s="72">
        <f>IF(RES_hh_fech_in!H31=0,0,RES_hh_fech_in!H31/RES_summary!H$21)</f>
        <v>12.725956489517616</v>
      </c>
      <c r="I31" s="72">
        <f>IF(RES_hh_fech_in!I31=0,0,RES_hh_fech_in!I31/RES_summary!I$21)</f>
        <v>12.783988215428897</v>
      </c>
      <c r="J31" s="72">
        <f>IF(RES_hh_fech_in!J31=0,0,RES_hh_fech_in!J31/RES_summary!J$21)</f>
        <v>8.9202461739285379</v>
      </c>
      <c r="K31" s="72">
        <f>IF(RES_hh_fech_in!K31=0,0,RES_hh_fech_in!K31/RES_summary!K$21)</f>
        <v>8.9976084592974068</v>
      </c>
      <c r="L31" s="72">
        <f>IF(RES_hh_fech_in!L31=0,0,RES_hh_fech_in!L31/RES_summary!L$21)</f>
        <v>8.0585881876245509</v>
      </c>
      <c r="M31" s="72">
        <f>IF(RES_hh_fech_in!M31=0,0,RES_hh_fech_in!M31/RES_summary!M$21)</f>
        <v>7.1848885126198541</v>
      </c>
      <c r="N31" s="72">
        <f>IF(RES_hh_fech_in!N31=0,0,RES_hh_fech_in!N31/RES_summary!N$21)</f>
        <v>6.8700976346809526</v>
      </c>
      <c r="O31" s="72">
        <f>IF(RES_hh_fech_in!O31=0,0,RES_hh_fech_in!O31/RES_summary!O$21)</f>
        <v>6.7611415385596567</v>
      </c>
      <c r="P31" s="72">
        <f>IF(RES_hh_fech_in!P31=0,0,RES_hh_fech_in!P31/RES_summary!P$21)</f>
        <v>7.0098636285252063</v>
      </c>
      <c r="Q31" s="72">
        <f>IF(RES_hh_fech_in!Q31=0,0,RES_hh_fech_in!Q31/RES_summary!Q$21)</f>
        <v>6.9558619654082605</v>
      </c>
      <c r="R31" s="72">
        <f>IF(RES_hh_fech_in!R31=0,0,RES_hh_fech_in!R31/RES_summary!R$21)</f>
        <v>7.2871269587883916</v>
      </c>
      <c r="S31" s="72">
        <f>IF(RES_hh_fech_in!S31=0,0,RES_hh_fech_in!S31/RES_summary!S$21)</f>
        <v>7.8272337549147206</v>
      </c>
      <c r="T31" s="72">
        <f>IF(RES_hh_fech_in!T31=0,0,RES_hh_fech_in!T31/RES_summary!T$21)</f>
        <v>7.8510081066895285</v>
      </c>
      <c r="U31" s="72">
        <f>IF(RES_hh_fech_in!U31=0,0,RES_hh_fech_in!U31/RES_summary!U$21)</f>
        <v>7.8814417325346913</v>
      </c>
      <c r="V31" s="72">
        <f>IF(RES_hh_fech_in!V31=0,0,RES_hh_fech_in!V31/RES_summary!V$21)</f>
        <v>7.6516342762556153</v>
      </c>
      <c r="W31" s="72">
        <f>IF(RES_hh_fech_in!W31=0,0,RES_hh_fech_in!W31/RES_summary!W$21)</f>
        <v>7.868757632881076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11.891290684444661</v>
      </c>
      <c r="D32" s="77">
        <f>IF(RES_hh_fech_in!D32=0,0,RES_hh_fech_in!D32/RES_summary!D$21)</f>
        <v>9.2478311634847117</v>
      </c>
      <c r="E32" s="77">
        <f>IF(RES_hh_fech_in!E32=0,0,RES_hh_fech_in!E32/RES_summary!E$21)</f>
        <v>16.347628560037421</v>
      </c>
      <c r="F32" s="77">
        <f>IF(RES_hh_fech_in!F32=0,0,RES_hh_fech_in!F32/RES_summary!F$21)</f>
        <v>7.5090529158987431</v>
      </c>
      <c r="G32" s="77">
        <f>IF(RES_hh_fech_in!G32=0,0,RES_hh_fech_in!G32/RES_summary!G$21)</f>
        <v>8.1344549979834664</v>
      </c>
      <c r="H32" s="77">
        <f>IF(RES_hh_fech_in!H32=0,0,RES_hh_fech_in!H32/RES_summary!H$21)</f>
        <v>14.771433444392082</v>
      </c>
      <c r="I32" s="77">
        <f>IF(RES_hh_fech_in!I32=0,0,RES_hh_fech_in!I32/RES_summary!I$21)</f>
        <v>9.4492117406758087</v>
      </c>
      <c r="J32" s="77">
        <f>IF(RES_hh_fech_in!J32=0,0,RES_hh_fech_in!J32/RES_summary!J$21)</f>
        <v>5.409822346899988</v>
      </c>
      <c r="K32" s="77">
        <f>IF(RES_hh_fech_in!K32=0,0,RES_hh_fech_in!K32/RES_summary!K$21)</f>
        <v>5.4473771408141358</v>
      </c>
      <c r="L32" s="77">
        <f>IF(RES_hh_fech_in!L32=0,0,RES_hh_fech_in!L32/RES_summary!L$21)</f>
        <v>5.3276814578815506</v>
      </c>
      <c r="M32" s="77">
        <f>IF(RES_hh_fech_in!M32=0,0,RES_hh_fech_in!M32/RES_summary!M$21)</f>
        <v>5.6897019889897749</v>
      </c>
      <c r="N32" s="77">
        <f>IF(RES_hh_fech_in!N32=0,0,RES_hh_fech_in!N32/RES_summary!N$21)</f>
        <v>8.0646233748011813</v>
      </c>
      <c r="O32" s="77">
        <f>IF(RES_hh_fech_in!O32=0,0,RES_hh_fech_in!O32/RES_summary!O$21)</f>
        <v>0.53027926033763251</v>
      </c>
      <c r="P32" s="77">
        <f>IF(RES_hh_fech_in!P32=0,0,RES_hh_fech_in!P32/RES_summary!P$21)</f>
        <v>3.5705215830869834</v>
      </c>
      <c r="Q32" s="77">
        <f>IF(RES_hh_fech_in!Q32=0,0,RES_hh_fech_in!Q32/RES_summary!Q$21)</f>
        <v>6.6844949118147428</v>
      </c>
      <c r="R32" s="77">
        <f>IF(RES_hh_fech_in!R32=0,0,RES_hh_fech_in!R32/RES_summary!R$21)</f>
        <v>5.4652334515743242</v>
      </c>
      <c r="S32" s="77">
        <f>IF(RES_hh_fech_in!S32=0,0,RES_hh_fech_in!S32/RES_summary!S$21)</f>
        <v>5.4392432039894807</v>
      </c>
      <c r="T32" s="77">
        <f>IF(RES_hh_fech_in!T32=0,0,RES_hh_fech_in!T32/RES_summary!T$21)</f>
        <v>5.2450439277753178</v>
      </c>
      <c r="U32" s="77">
        <f>IF(RES_hh_fech_in!U32=0,0,RES_hh_fech_in!U32/RES_summary!U$21)</f>
        <v>5.1691938801816768</v>
      </c>
      <c r="V32" s="77">
        <f>IF(RES_hh_fech_in!V32=0,0,RES_hh_fech_in!V32/RES_summary!V$21)</f>
        <v>5.1193963701076699</v>
      </c>
      <c r="W32" s="77">
        <f>IF(RES_hh_fech_in!W32=0,0,RES_hh_fech_in!W32/RES_summary!W$21)</f>
        <v>5.1140611604304373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142.30008370633132</v>
      </c>
      <c r="D3" s="65">
        <f>IF(RES_hh_tesh_in!D3=0,0,RES_hh_tesh_in!D3/RES_summary!D$21)</f>
        <v>135.17568978702613</v>
      </c>
      <c r="E3" s="65">
        <f>IF(RES_hh_tesh_in!E3=0,0,RES_hh_tesh_in!E3/RES_summary!E$21)</f>
        <v>141.84194854827467</v>
      </c>
      <c r="F3" s="65">
        <f>IF(RES_hh_tesh_in!F3=0,0,RES_hh_tesh_in!F3/RES_summary!F$21)</f>
        <v>143.94882843966403</v>
      </c>
      <c r="G3" s="65">
        <f>IF(RES_hh_tesh_in!G3=0,0,RES_hh_tesh_in!G3/RES_summary!G$21)</f>
        <v>134.3313074370831</v>
      </c>
      <c r="H3" s="65">
        <f>IF(RES_hh_tesh_in!H3=0,0,RES_hh_tesh_in!H3/RES_summary!H$21)</f>
        <v>121.12747882761073</v>
      </c>
      <c r="I3" s="65">
        <f>IF(RES_hh_tesh_in!I3=0,0,RES_hh_tesh_in!I3/RES_summary!I$21)</f>
        <v>114.78489119951645</v>
      </c>
      <c r="J3" s="65">
        <f>IF(RES_hh_tesh_in!J3=0,0,RES_hh_tesh_in!J3/RES_summary!J$21)</f>
        <v>120.93186638495094</v>
      </c>
      <c r="K3" s="65">
        <f>IF(RES_hh_tesh_in!K3=0,0,RES_hh_tesh_in!K3/RES_summary!K$21)</f>
        <v>115.46186408998986</v>
      </c>
      <c r="L3" s="65">
        <f>IF(RES_hh_tesh_in!L3=0,0,RES_hh_tesh_in!L3/RES_summary!L$21)</f>
        <v>113.9926450406159</v>
      </c>
      <c r="M3" s="65">
        <f>IF(RES_hh_tesh_in!M3=0,0,RES_hh_tesh_in!M3/RES_summary!M$21)</f>
        <v>107.64723840081567</v>
      </c>
      <c r="N3" s="65">
        <f>IF(RES_hh_tesh_in!N3=0,0,RES_hh_tesh_in!N3/RES_summary!N$21)</f>
        <v>109.06104892747004</v>
      </c>
      <c r="O3" s="65">
        <f>IF(RES_hh_tesh_in!O3=0,0,RES_hh_tesh_in!O3/RES_summary!O$21)</f>
        <v>97.782803636684491</v>
      </c>
      <c r="P3" s="65">
        <f>IF(RES_hh_tesh_in!P3=0,0,RES_hh_tesh_in!P3/RES_summary!P$21)</f>
        <v>92.232063924401743</v>
      </c>
      <c r="Q3" s="65">
        <f>IF(RES_hh_tesh_in!Q3=0,0,RES_hh_tesh_in!Q3/RES_summary!Q$21)</f>
        <v>89.072070393654371</v>
      </c>
      <c r="R3" s="65">
        <f>IF(RES_hh_tesh_in!R3=0,0,RES_hh_tesh_in!R3/RES_summary!R$21)</f>
        <v>84.119790872930125</v>
      </c>
      <c r="S3" s="65">
        <f>IF(RES_hh_tesh_in!S3=0,0,RES_hh_tesh_in!S3/RES_summary!S$21)</f>
        <v>85.688444750877736</v>
      </c>
      <c r="T3" s="65">
        <f>IF(RES_hh_tesh_in!T3=0,0,RES_hh_tesh_in!T3/RES_summary!T$21)</f>
        <v>82.407359272335029</v>
      </c>
      <c r="U3" s="65">
        <f>IF(RES_hh_tesh_in!U3=0,0,RES_hh_tesh_in!U3/RES_summary!U$21)</f>
        <v>78.455100043353909</v>
      </c>
      <c r="V3" s="65">
        <f>IF(RES_hh_tesh_in!V3=0,0,RES_hh_tesh_in!V3/RES_summary!V$21)</f>
        <v>75.036814715218085</v>
      </c>
      <c r="W3" s="65">
        <f>IF(RES_hh_tesh_in!W3=0,0,RES_hh_tesh_in!W3/RES_summary!W$21)</f>
        <v>76.961875781710944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116.6548044019611</v>
      </c>
      <c r="D4" s="69">
        <f>IF(RES_hh_tesh_in!D4=0,0,RES_hh_tesh_in!D4/RES_summary!D$21)</f>
        <v>108.44930681568454</v>
      </c>
      <c r="E4" s="69">
        <f>IF(RES_hh_tesh_in!E4=0,0,RES_hh_tesh_in!E4/RES_summary!E$21)</f>
        <v>111.41789328345877</v>
      </c>
      <c r="F4" s="69">
        <f>IF(RES_hh_tesh_in!F4=0,0,RES_hh_tesh_in!F4/RES_summary!F$21)</f>
        <v>125.01934511567123</v>
      </c>
      <c r="G4" s="69">
        <f>IF(RES_hh_tesh_in!G4=0,0,RES_hh_tesh_in!G4/RES_summary!G$21)</f>
        <v>103.69503196760661</v>
      </c>
      <c r="H4" s="69">
        <f>IF(RES_hh_tesh_in!H4=0,0,RES_hh_tesh_in!H4/RES_summary!H$21)</f>
        <v>97.674312016162276</v>
      </c>
      <c r="I4" s="69">
        <f>IF(RES_hh_tesh_in!I4=0,0,RES_hh_tesh_in!I4/RES_summary!I$21)</f>
        <v>86.68648172691961</v>
      </c>
      <c r="J4" s="69">
        <f>IF(RES_hh_tesh_in!J4=0,0,RES_hh_tesh_in!J4/RES_summary!J$21)</f>
        <v>103.11466111637424</v>
      </c>
      <c r="K4" s="69">
        <f>IF(RES_hh_tesh_in!K4=0,0,RES_hh_tesh_in!K4/RES_summary!K$21)</f>
        <v>96.015254348953647</v>
      </c>
      <c r="L4" s="69">
        <f>IF(RES_hh_tesh_in!L4=0,0,RES_hh_tesh_in!L4/RES_summary!L$21)</f>
        <v>95.421996439121088</v>
      </c>
      <c r="M4" s="69">
        <f>IF(RES_hh_tesh_in!M4=0,0,RES_hh_tesh_in!M4/RES_summary!M$21)</f>
        <v>90.815137310223761</v>
      </c>
      <c r="N4" s="69">
        <f>IF(RES_hh_tesh_in!N4=0,0,RES_hh_tesh_in!N4/RES_summary!N$21)</f>
        <v>90.208251685615878</v>
      </c>
      <c r="O4" s="69">
        <f>IF(RES_hh_tesh_in!O4=0,0,RES_hh_tesh_in!O4/RES_summary!O$21)</f>
        <v>81.798968758261566</v>
      </c>
      <c r="P4" s="69">
        <f>IF(RES_hh_tesh_in!P4=0,0,RES_hh_tesh_in!P4/RES_summary!P$21)</f>
        <v>75.060506660619353</v>
      </c>
      <c r="Q4" s="69">
        <f>IF(RES_hh_tesh_in!Q4=0,0,RES_hh_tesh_in!Q4/RES_summary!Q$21)</f>
        <v>69.274859704944703</v>
      </c>
      <c r="R4" s="69">
        <f>IF(RES_hh_tesh_in!R4=0,0,RES_hh_tesh_in!R4/RES_summary!R$21)</f>
        <v>66.592916310924835</v>
      </c>
      <c r="S4" s="69">
        <f>IF(RES_hh_tesh_in!S4=0,0,RES_hh_tesh_in!S4/RES_summary!S$21)</f>
        <v>66.133608557168145</v>
      </c>
      <c r="T4" s="69">
        <f>IF(RES_hh_tesh_in!T4=0,0,RES_hh_tesh_in!T4/RES_summary!T$21)</f>
        <v>63.68848614053389</v>
      </c>
      <c r="U4" s="69">
        <f>IF(RES_hh_tesh_in!U4=0,0,RES_hh_tesh_in!U4/RES_summary!U$21)</f>
        <v>60.56734712890426</v>
      </c>
      <c r="V4" s="69">
        <f>IF(RES_hh_tesh_in!V4=0,0,RES_hh_tesh_in!V4/RES_summary!V$21)</f>
        <v>58.658713591812358</v>
      </c>
      <c r="W4" s="69">
        <f>IF(RES_hh_tesh_in!W4=0,0,RES_hh_tesh_in!W4/RES_summary!W$21)</f>
        <v>59.572099931584525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123.87470344861859</v>
      </c>
      <c r="E5" s="72">
        <f>IF(RES_hh_tesh_in!E5=0,0,RES_hh_tesh_in!E5/RES_summary!E$21)</f>
        <v>0</v>
      </c>
      <c r="F5" s="72">
        <f>IF(RES_hh_tesh_in!F5=0,0,RES_hh_tesh_in!F5/RES_summary!F$21)</f>
        <v>178.43542069014703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54.792070586240854</v>
      </c>
      <c r="J5" s="72">
        <f>IF(RES_hh_tesh_in!J5=0,0,RES_hh_tesh_in!J5/RES_summary!J$21)</f>
        <v>182.38281264691591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89.685419753029137</v>
      </c>
      <c r="N5" s="72">
        <f>IF(RES_hh_tesh_in!N5=0,0,RES_hh_tesh_in!N5/RES_summary!N$21)</f>
        <v>85.067169003813888</v>
      </c>
      <c r="O5" s="72">
        <f>IF(RES_hh_tesh_in!O5=0,0,RES_hh_tesh_in!O5/RES_summary!O$21)</f>
        <v>50.750644395757277</v>
      </c>
      <c r="P5" s="72">
        <f>IF(RES_hh_tesh_in!P5=0,0,RES_hh_tesh_in!P5/RES_summary!P$21)</f>
        <v>86.62748127002034</v>
      </c>
      <c r="Q5" s="72">
        <f>IF(RES_hh_tesh_in!Q5=0,0,RES_hh_tesh_in!Q5/RES_summary!Q$21)</f>
        <v>84.927149413958219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60.405990003990709</v>
      </c>
      <c r="V5" s="72">
        <f>IF(RES_hh_tesh_in!V5=0,0,RES_hh_tesh_in!V5/RES_summary!V$21)</f>
        <v>59.214970162432223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116.1576977547364</v>
      </c>
      <c r="D6" s="72">
        <f>IF(RES_hh_tesh_in!D6=0,0,RES_hh_tesh_in!D6/RES_summary!D$21)</f>
        <v>108.39944923886081</v>
      </c>
      <c r="E6" s="72">
        <f>IF(RES_hh_tesh_in!E6=0,0,RES_hh_tesh_in!E6/RES_summary!E$21)</f>
        <v>114.0536116944028</v>
      </c>
      <c r="F6" s="72">
        <f>IF(RES_hh_tesh_in!F6=0,0,RES_hh_tesh_in!F6/RES_summary!F$21)</f>
        <v>118.54923886788013</v>
      </c>
      <c r="G6" s="72">
        <f>IF(RES_hh_tesh_in!G6=0,0,RES_hh_tesh_in!G6/RES_summary!G$21)</f>
        <v>102.4054224372904</v>
      </c>
      <c r="H6" s="72">
        <f>IF(RES_hh_tesh_in!H6=0,0,RES_hh_tesh_in!H6/RES_summary!H$21)</f>
        <v>98.824066699248533</v>
      </c>
      <c r="I6" s="72">
        <f>IF(RES_hh_tesh_in!I6=0,0,RES_hh_tesh_in!I6/RES_summary!I$21)</f>
        <v>88.349751053290902</v>
      </c>
      <c r="J6" s="72">
        <f>IF(RES_hh_tesh_in!J6=0,0,RES_hh_tesh_in!J6/RES_summary!J$21)</f>
        <v>100.71939605113512</v>
      </c>
      <c r="K6" s="72">
        <f>IF(RES_hh_tesh_in!K6=0,0,RES_hh_tesh_in!K6/RES_summary!K$21)</f>
        <v>95.900391261778424</v>
      </c>
      <c r="L6" s="72">
        <f>IF(RES_hh_tesh_in!L6=0,0,RES_hh_tesh_in!L6/RES_summary!L$21)</f>
        <v>95.114025211305901</v>
      </c>
      <c r="M6" s="72">
        <f>IF(RES_hh_tesh_in!M6=0,0,RES_hh_tesh_in!M6/RES_summary!M$21)</f>
        <v>88.864469425761797</v>
      </c>
      <c r="N6" s="72">
        <f>IF(RES_hh_tesh_in!N6=0,0,RES_hh_tesh_in!N6/RES_summary!N$21)</f>
        <v>90.091967492208994</v>
      </c>
      <c r="O6" s="72">
        <f>IF(RES_hh_tesh_in!O6=0,0,RES_hh_tesh_in!O6/RES_summary!O$21)</f>
        <v>82.317538223024883</v>
      </c>
      <c r="P6" s="72">
        <f>IF(RES_hh_tesh_in!P6=0,0,RES_hh_tesh_in!P6/RES_summary!P$21)</f>
        <v>73.974676559790993</v>
      </c>
      <c r="Q6" s="72">
        <f>IF(RES_hh_tesh_in!Q6=0,0,RES_hh_tesh_in!Q6/RES_summary!Q$21)</f>
        <v>72.278528436655179</v>
      </c>
      <c r="R6" s="72">
        <f>IF(RES_hh_tesh_in!R6=0,0,RES_hh_tesh_in!R6/RES_summary!R$21)</f>
        <v>74.050345575109347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64.98963672888388</v>
      </c>
      <c r="V6" s="72">
        <f>IF(RES_hh_tesh_in!V6=0,0,RES_hh_tesh_in!V6/RES_summary!V$21)</f>
        <v>57.676490222137161</v>
      </c>
      <c r="W6" s="72">
        <f>IF(RES_hh_tesh_in!W6=0,0,RES_hh_tesh_in!W6/RES_summary!W$21)</f>
        <v>58.738101175052435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73.551077665565487</v>
      </c>
      <c r="F7" s="72">
        <f>IF(RES_hh_tesh_in!F7=0,0,RES_hh_tesh_in!F7/RES_summary!F$21)</f>
        <v>164.1764090681142</v>
      </c>
      <c r="G7" s="72">
        <f>IF(RES_hh_tesh_in!G7=0,0,RES_hh_tesh_in!G7/RES_summary!G$21)</f>
        <v>97.246202292742751</v>
      </c>
      <c r="H7" s="72">
        <f>IF(RES_hh_tesh_in!H7=0,0,RES_hh_tesh_in!H7/RES_summary!H$21)</f>
        <v>91.553922429994699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63.158454631472082</v>
      </c>
      <c r="P7" s="72">
        <f>IF(RES_hh_tesh_in!P7=0,0,RES_hh_tesh_in!P7/RES_summary!P$21)</f>
        <v>78.231434826473702</v>
      </c>
      <c r="Q7" s="72">
        <f>IF(RES_hh_tesh_in!Q7=0,0,RES_hh_tesh_in!Q7/RES_summary!Q$21)</f>
        <v>83.172981544634567</v>
      </c>
      <c r="R7" s="72">
        <f>IF(RES_hh_tesh_in!R7=0,0,RES_hh_tesh_in!R7/RES_summary!R$21)</f>
        <v>0</v>
      </c>
      <c r="S7" s="72">
        <f>IF(RES_hh_tesh_in!S7=0,0,RES_hh_tesh_in!S7/RES_summary!S$21)</f>
        <v>60.697016694022196</v>
      </c>
      <c r="T7" s="72">
        <f>IF(RES_hh_tesh_in!T7=0,0,RES_hh_tesh_in!T7/RES_summary!T$21)</f>
        <v>62.555302006244041</v>
      </c>
      <c r="U7" s="72">
        <f>IF(RES_hh_tesh_in!U7=0,0,RES_hh_tesh_in!U7/RES_summary!U$21)</f>
        <v>71.098660829770338</v>
      </c>
      <c r="V7" s="72">
        <f>IF(RES_hh_tesh_in!V7=0,0,RES_hh_tesh_in!V7/RES_summary!V$21)</f>
        <v>56.708806714806336</v>
      </c>
      <c r="W7" s="72">
        <f>IF(RES_hh_tesh_in!W7=0,0,RES_hh_tesh_in!W7/RES_summary!W$21)</f>
        <v>58.673507586074109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110.47632100310494</v>
      </c>
      <c r="D8" s="72">
        <f>IF(RES_hh_tesh_in!D8=0,0,RES_hh_tesh_in!D8/RES_summary!D$21)</f>
        <v>113.89864562471702</v>
      </c>
      <c r="E8" s="72">
        <f>IF(RES_hh_tesh_in!E8=0,0,RES_hh_tesh_in!E8/RES_summary!E$21)</f>
        <v>116.4668723761168</v>
      </c>
      <c r="F8" s="72">
        <f>IF(RES_hh_tesh_in!F8=0,0,RES_hh_tesh_in!F8/RES_summary!F$21)</f>
        <v>118.81315156219941</v>
      </c>
      <c r="G8" s="72">
        <f>IF(RES_hh_tesh_in!G8=0,0,RES_hh_tesh_in!G8/RES_summary!G$21)</f>
        <v>96.579316243332173</v>
      </c>
      <c r="H8" s="72">
        <f>IF(RES_hh_tesh_in!H8=0,0,RES_hh_tesh_in!H8/RES_summary!H$21)</f>
        <v>107.62556244844286</v>
      </c>
      <c r="I8" s="72">
        <f>IF(RES_hh_tesh_in!I8=0,0,RES_hh_tesh_in!I8/RES_summary!I$21)</f>
        <v>85.287624135165345</v>
      </c>
      <c r="J8" s="72">
        <f>IF(RES_hh_tesh_in!J8=0,0,RES_hh_tesh_in!J8/RES_summary!J$21)</f>
        <v>99.165591757652692</v>
      </c>
      <c r="K8" s="72">
        <f>IF(RES_hh_tesh_in!K8=0,0,RES_hh_tesh_in!K8/RES_summary!K$21)</f>
        <v>93.264530595961659</v>
      </c>
      <c r="L8" s="72">
        <f>IF(RES_hh_tesh_in!L8=0,0,RES_hh_tesh_in!L8/RES_summary!L$21)</f>
        <v>92.643366893216722</v>
      </c>
      <c r="M8" s="72">
        <f>IF(RES_hh_tesh_in!M8=0,0,RES_hh_tesh_in!M8/RES_summary!M$21)</f>
        <v>89.772939697204407</v>
      </c>
      <c r="N8" s="72">
        <f>IF(RES_hh_tesh_in!N8=0,0,RES_hh_tesh_in!N8/RES_summary!N$21)</f>
        <v>92.788765523557885</v>
      </c>
      <c r="O8" s="72">
        <f>IF(RES_hh_tesh_in!O8=0,0,RES_hh_tesh_in!O8/RES_summary!O$21)</f>
        <v>84.529815752269101</v>
      </c>
      <c r="P8" s="72">
        <f>IF(RES_hh_tesh_in!P8=0,0,RES_hh_tesh_in!P8/RES_summary!P$21)</f>
        <v>71.306711321527558</v>
      </c>
      <c r="Q8" s="72">
        <f>IF(RES_hh_tesh_in!Q8=0,0,RES_hh_tesh_in!Q8/RES_summary!Q$21)</f>
        <v>68.662226289761406</v>
      </c>
      <c r="R8" s="72">
        <f>IF(RES_hh_tesh_in!R8=0,0,RES_hh_tesh_in!R8/RES_summary!R$21)</f>
        <v>66.19168023143618</v>
      </c>
      <c r="S8" s="72">
        <f>IF(RES_hh_tesh_in!S8=0,0,RES_hh_tesh_in!S8/RES_summary!S$21)</f>
        <v>66.324812765104355</v>
      </c>
      <c r="T8" s="72">
        <f>IF(RES_hh_tesh_in!T8=0,0,RES_hh_tesh_in!T8/RES_summary!T$21)</f>
        <v>63.730089207988698</v>
      </c>
      <c r="U8" s="72">
        <f>IF(RES_hh_tesh_in!U8=0,0,RES_hh_tesh_in!U8/RES_summary!U$21)</f>
        <v>58.530852632289715</v>
      </c>
      <c r="V8" s="72">
        <f>IF(RES_hh_tesh_in!V8=0,0,RES_hh_tesh_in!V8/RES_summary!V$21)</f>
        <v>58.155275347693035</v>
      </c>
      <c r="W8" s="72">
        <f>IF(RES_hh_tesh_in!W8=0,0,RES_hh_tesh_in!W8/RES_summary!W$21)</f>
        <v>60.552770200377786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107.9679061928059</v>
      </c>
      <c r="D9" s="72">
        <f>IF(RES_hh_tesh_in!D9=0,0,RES_hh_tesh_in!D9/RES_summary!D$21)</f>
        <v>100.28123896195429</v>
      </c>
      <c r="E9" s="72">
        <f>IF(RES_hh_tesh_in!E9=0,0,RES_hh_tesh_in!E9/RES_summary!E$21)</f>
        <v>110.93516213380315</v>
      </c>
      <c r="F9" s="72">
        <f>IF(RES_hh_tesh_in!F9=0,0,RES_hh_tesh_in!F9/RES_summary!F$21)</f>
        <v>119.62783033317609</v>
      </c>
      <c r="G9" s="72">
        <f>IF(RES_hh_tesh_in!G9=0,0,RES_hh_tesh_in!G9/RES_summary!G$21)</f>
        <v>105.67788880009809</v>
      </c>
      <c r="H9" s="72">
        <f>IF(RES_hh_tesh_in!H9=0,0,RES_hh_tesh_in!H9/RES_summary!H$21)</f>
        <v>92.26234454304614</v>
      </c>
      <c r="I9" s="72">
        <f>IF(RES_hh_tesh_in!I9=0,0,RES_hh_tesh_in!I9/RES_summary!I$21)</f>
        <v>85.429104752248108</v>
      </c>
      <c r="J9" s="72">
        <f>IF(RES_hh_tesh_in!J9=0,0,RES_hh_tesh_in!J9/RES_summary!J$21)</f>
        <v>103.54230909099094</v>
      </c>
      <c r="K9" s="72">
        <f>IF(RES_hh_tesh_in!K9=0,0,RES_hh_tesh_in!K9/RES_summary!K$21)</f>
        <v>96.146660860820688</v>
      </c>
      <c r="L9" s="72">
        <f>IF(RES_hh_tesh_in!L9=0,0,RES_hh_tesh_in!L9/RES_summary!L$21)</f>
        <v>97.373506909986389</v>
      </c>
      <c r="M9" s="72">
        <f>IF(RES_hh_tesh_in!M9=0,0,RES_hh_tesh_in!M9/RES_summary!M$21)</f>
        <v>86.138575523699657</v>
      </c>
      <c r="N9" s="72">
        <f>IF(RES_hh_tesh_in!N9=0,0,RES_hh_tesh_in!N9/RES_summary!N$21)</f>
        <v>89.057742727032405</v>
      </c>
      <c r="O9" s="72">
        <f>IF(RES_hh_tesh_in!O9=0,0,RES_hh_tesh_in!O9/RES_summary!O$21)</f>
        <v>81.042831296026961</v>
      </c>
      <c r="P9" s="72">
        <f>IF(RES_hh_tesh_in!P9=0,0,RES_hh_tesh_in!P9/RES_summary!P$21)</f>
        <v>75.48969145163413</v>
      </c>
      <c r="Q9" s="72">
        <f>IF(RES_hh_tesh_in!Q9=0,0,RES_hh_tesh_in!Q9/RES_summary!Q$21)</f>
        <v>68.685553362284679</v>
      </c>
      <c r="R9" s="72">
        <f>IF(RES_hh_tesh_in!R9=0,0,RES_hh_tesh_in!R9/RES_summary!R$21)</f>
        <v>66.759577470774261</v>
      </c>
      <c r="S9" s="72">
        <f>IF(RES_hh_tesh_in!S9=0,0,RES_hh_tesh_in!S9/RES_summary!S$21)</f>
        <v>66.321147343848949</v>
      </c>
      <c r="T9" s="72">
        <f>IF(RES_hh_tesh_in!T9=0,0,RES_hh_tesh_in!T9/RES_summary!T$21)</f>
        <v>63.106755557558301</v>
      </c>
      <c r="U9" s="72">
        <f>IF(RES_hh_tesh_in!U9=0,0,RES_hh_tesh_in!U9/RES_summary!U$21)</f>
        <v>61.232113761917851</v>
      </c>
      <c r="V9" s="72">
        <f>IF(RES_hh_tesh_in!V9=0,0,RES_hh_tesh_in!V9/RES_summary!V$21)</f>
        <v>58.590840826711428</v>
      </c>
      <c r="W9" s="72">
        <f>IF(RES_hh_tesh_in!W9=0,0,RES_hh_tesh_in!W9/RES_summary!W$21)</f>
        <v>58.12773762684575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75.272564542909066</v>
      </c>
      <c r="D10" s="72">
        <f>IF(RES_hh_tesh_in!D10=0,0,RES_hh_tesh_in!D10/RES_summary!D$21)</f>
        <v>143.24421770204361</v>
      </c>
      <c r="E10" s="72">
        <f>IF(RES_hh_tesh_in!E10=0,0,RES_hh_tesh_in!E10/RES_summary!E$21)</f>
        <v>121.80224702842558</v>
      </c>
      <c r="F10" s="72">
        <f>IF(RES_hh_tesh_in!F10=0,0,RES_hh_tesh_in!F10/RES_summary!F$21)</f>
        <v>110.92893315858242</v>
      </c>
      <c r="G10" s="72">
        <f>IF(RES_hh_tesh_in!G10=0,0,RES_hh_tesh_in!G10/RES_summary!G$21)</f>
        <v>94.903605637215506</v>
      </c>
      <c r="H10" s="72">
        <f>IF(RES_hh_tesh_in!H10=0,0,RES_hh_tesh_in!H10/RES_summary!H$21)</f>
        <v>95.636703372484831</v>
      </c>
      <c r="I10" s="72">
        <f>IF(RES_hh_tesh_in!I10=0,0,RES_hh_tesh_in!I10/RES_summary!I$21)</f>
        <v>86.952306204308513</v>
      </c>
      <c r="J10" s="72">
        <f>IF(RES_hh_tesh_in!J10=0,0,RES_hh_tesh_in!J10/RES_summary!J$21)</f>
        <v>89.60335037109877</v>
      </c>
      <c r="K10" s="72">
        <f>IF(RES_hh_tesh_in!K10=0,0,RES_hh_tesh_in!K10/RES_summary!K$21)</f>
        <v>93.365639749579728</v>
      </c>
      <c r="L10" s="72">
        <f>IF(RES_hh_tesh_in!L10=0,0,RES_hh_tesh_in!L10/RES_summary!L$21)</f>
        <v>111.7673476280214</v>
      </c>
      <c r="M10" s="72">
        <f>IF(RES_hh_tesh_in!M10=0,0,RES_hh_tesh_in!M10/RES_summary!M$21)</f>
        <v>88.179015147786487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65.088954662529233</v>
      </c>
      <c r="T10" s="72">
        <f>IF(RES_hh_tesh_in!T10=0,0,RES_hh_tesh_in!T10/RES_summary!T$21)</f>
        <v>71.513662453945031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89.224873147952849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123.00165288476015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92.985920220378247</v>
      </c>
      <c r="J11" s="72">
        <f>IF(RES_hh_tesh_in!J11=0,0,RES_hh_tesh_in!J11/RES_summary!J$21)</f>
        <v>98.746528718359073</v>
      </c>
      <c r="K11" s="72">
        <f>IF(RES_hh_tesh_in!K11=0,0,RES_hh_tesh_in!K11/RES_summary!K$21)</f>
        <v>97.193843800539327</v>
      </c>
      <c r="L11" s="72">
        <f>IF(RES_hh_tesh_in!L11=0,0,RES_hh_tesh_in!L11/RES_summary!L$21)</f>
        <v>96.288823395357426</v>
      </c>
      <c r="M11" s="72">
        <f>IF(RES_hh_tesh_in!M11=0,0,RES_hh_tesh_in!M11/RES_summary!M$21)</f>
        <v>94.939884149092194</v>
      </c>
      <c r="N11" s="72">
        <f>IF(RES_hh_tesh_in!N11=0,0,RES_hh_tesh_in!N11/RES_summary!N$21)</f>
        <v>85.845001734053682</v>
      </c>
      <c r="O11" s="72">
        <f>IF(RES_hh_tesh_in!O11=0,0,RES_hh_tesh_in!O11/RES_summary!O$21)</f>
        <v>81.749004941923147</v>
      </c>
      <c r="P11" s="72">
        <f>IF(RES_hh_tesh_in!P11=0,0,RES_hh_tesh_in!P11/RES_summary!P$21)</f>
        <v>71.757818493858849</v>
      </c>
      <c r="Q11" s="72">
        <f>IF(RES_hh_tesh_in!Q11=0,0,RES_hh_tesh_in!Q11/RES_summary!Q$21)</f>
        <v>69.415700941472153</v>
      </c>
      <c r="R11" s="72">
        <f>IF(RES_hh_tesh_in!R11=0,0,RES_hh_tesh_in!R11/RES_summary!R$21)</f>
        <v>68.120916807051415</v>
      </c>
      <c r="S11" s="72">
        <f>IF(RES_hh_tesh_in!S11=0,0,RES_hh_tesh_in!S11/RES_summary!S$21)</f>
        <v>67.077223014751482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58.040052196256156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0</v>
      </c>
      <c r="V12" s="72">
        <f>IF(RES_hh_tesh_in!V12=0,0,RES_hh_tesh_in!V12/RES_summary!V$21)</f>
        <v>0</v>
      </c>
      <c r="W12" s="72">
        <f>IF(RES_hh_tesh_in!W12=0,0,RES_hh_tesh_in!W12/RES_summary!W$21)</f>
        <v>0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114.2211631480252</v>
      </c>
      <c r="E13" s="74">
        <f>IF(RES_hh_tesh_in!E13=0,0,RES_hh_tesh_in!E13/RES_summary!E$21)</f>
        <v>116.28696203640706</v>
      </c>
      <c r="F13" s="74">
        <f>IF(RES_hh_tesh_in!F13=0,0,RES_hh_tesh_in!F13/RES_summary!F$21)</f>
        <v>97.14140994103586</v>
      </c>
      <c r="G13" s="74">
        <f>IF(RES_hh_tesh_in!G13=0,0,RES_hh_tesh_in!G13/RES_summary!G$21)</f>
        <v>109.78494862952357</v>
      </c>
      <c r="H13" s="74">
        <f>IF(RES_hh_tesh_in!H13=0,0,RES_hh_tesh_in!H13/RES_summary!H$21)</f>
        <v>75.641621383505736</v>
      </c>
      <c r="I13" s="74">
        <f>IF(RES_hh_tesh_in!I13=0,0,RES_hh_tesh_in!I13/RES_summary!I$21)</f>
        <v>83.529668015190495</v>
      </c>
      <c r="J13" s="74">
        <f>IF(RES_hh_tesh_in!J13=0,0,RES_hh_tesh_in!J13/RES_summary!J$21)</f>
        <v>86.367081874123741</v>
      </c>
      <c r="K13" s="74">
        <f>IF(RES_hh_tesh_in!K13=0,0,RES_hh_tesh_in!K13/RES_summary!K$21)</f>
        <v>104.3563679599649</v>
      </c>
      <c r="L13" s="74">
        <f>IF(RES_hh_tesh_in!L13=0,0,RES_hh_tesh_in!L13/RES_summary!L$21)</f>
        <v>95.918086201646375</v>
      </c>
      <c r="M13" s="74">
        <f>IF(RES_hh_tesh_in!M13=0,0,RES_hh_tesh_in!M13/RES_summary!M$21)</f>
        <v>91.775403950935527</v>
      </c>
      <c r="N13" s="74">
        <f>IF(RES_hh_tesh_in!N13=0,0,RES_hh_tesh_in!N13/RES_summary!N$21)</f>
        <v>80.594624057311577</v>
      </c>
      <c r="O13" s="74">
        <f>IF(RES_hh_tesh_in!O13=0,0,RES_hh_tesh_in!O13/RES_summary!O$21)</f>
        <v>84.327058112520945</v>
      </c>
      <c r="P13" s="74">
        <f>IF(RES_hh_tesh_in!P13=0,0,RES_hh_tesh_in!P13/RES_summary!P$21)</f>
        <v>74.118234138549539</v>
      </c>
      <c r="Q13" s="74">
        <f>IF(RES_hh_tesh_in!Q13=0,0,RES_hh_tesh_in!Q13/RES_summary!Q$21)</f>
        <v>71.064374590258183</v>
      </c>
      <c r="R13" s="74">
        <f>IF(RES_hh_tesh_in!R13=0,0,RES_hh_tesh_in!R13/RES_summary!R$21)</f>
        <v>53.33074414047622</v>
      </c>
      <c r="S13" s="74">
        <f>IF(RES_hh_tesh_in!S13=0,0,RES_hh_tesh_in!S13/RES_summary!S$21)</f>
        <v>52.218639504414654</v>
      </c>
      <c r="T13" s="74">
        <f>IF(RES_hh_tesh_in!T13=0,0,RES_hh_tesh_in!T13/RES_summary!T$21)</f>
        <v>67.282637806967472</v>
      </c>
      <c r="U13" s="74">
        <f>IF(RES_hh_tesh_in!U13=0,0,RES_hh_tesh_in!U13/RES_summary!U$21)</f>
        <v>66.00969724412306</v>
      </c>
      <c r="V13" s="74">
        <f>IF(RES_hh_tesh_in!V13=0,0,RES_hh_tesh_in!V13/RES_summary!V$21)</f>
        <v>63.028485235080915</v>
      </c>
      <c r="W13" s="74">
        <f>IF(RES_hh_tesh_in!W13=0,0,RES_hh_tesh_in!W13/RES_summary!W$21)</f>
        <v>64.015851015125307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0.28535242948549161</v>
      </c>
      <c r="D14" s="76">
        <f>IF(RES_hh_tesh_in!D14=0,0,RES_hh_tesh_in!D14/RES_summary!D$21)</f>
        <v>0.34028750162337007</v>
      </c>
      <c r="E14" s="76">
        <f>IF(RES_hh_tesh_in!E14=0,0,RES_hh_tesh_in!E14/RES_summary!E$21)</f>
        <v>0.29744246064920449</v>
      </c>
      <c r="F14" s="76">
        <f>IF(RES_hh_tesh_in!F14=0,0,RES_hh_tesh_in!F14/RES_summary!F$21)</f>
        <v>0.35529110706546008</v>
      </c>
      <c r="G14" s="76">
        <f>IF(RES_hh_tesh_in!G14=0,0,RES_hh_tesh_in!G14/RES_summary!G$21)</f>
        <v>0.23221214514091698</v>
      </c>
      <c r="H14" s="76">
        <f>IF(RES_hh_tesh_in!H14=0,0,RES_hh_tesh_in!H14/RES_summary!H$21)</f>
        <v>0.2449044044889431</v>
      </c>
      <c r="I14" s="76">
        <f>IF(RES_hh_tesh_in!I14=0,0,RES_hh_tesh_in!I14/RES_summary!I$21)</f>
        <v>0.1253013564454174</v>
      </c>
      <c r="J14" s="76">
        <f>IF(RES_hh_tesh_in!J14=0,0,RES_hh_tesh_in!J14/RES_summary!J$21)</f>
        <v>0.19528972482120552</v>
      </c>
      <c r="K14" s="76">
        <f>IF(RES_hh_tesh_in!K14=0,0,RES_hh_tesh_in!K14/RES_summary!K$21)</f>
        <v>0.18599540308306589</v>
      </c>
      <c r="L14" s="76">
        <f>IF(RES_hh_tesh_in!L14=0,0,RES_hh_tesh_in!L14/RES_summary!L$21)</f>
        <v>0.20271852299234416</v>
      </c>
      <c r="M14" s="76">
        <f>IF(RES_hh_tesh_in!M14=0,0,RES_hh_tesh_in!M14/RES_summary!M$21)</f>
        <v>0.22014537764090802</v>
      </c>
      <c r="N14" s="76">
        <f>IF(RES_hh_tesh_in!N14=0,0,RES_hh_tesh_in!N14/RES_summary!N$21)</f>
        <v>0.18915008340738618</v>
      </c>
      <c r="O14" s="76">
        <f>IF(RES_hh_tesh_in!O14=0,0,RES_hh_tesh_in!O14/RES_summary!O$21)</f>
        <v>0.18060174743544691</v>
      </c>
      <c r="P14" s="76">
        <f>IF(RES_hh_tesh_in!P14=0,0,RES_hh_tesh_in!P14/RES_summary!P$21)</f>
        <v>0.16918745720513406</v>
      </c>
      <c r="Q14" s="76">
        <f>IF(RES_hh_tesh_in!Q14=0,0,RES_hh_tesh_in!Q14/RES_summary!Q$21)</f>
        <v>0.16214703248568654</v>
      </c>
      <c r="R14" s="76">
        <f>IF(RES_hh_tesh_in!R14=0,0,RES_hh_tesh_in!R14/RES_summary!R$21)</f>
        <v>0.15186306052456844</v>
      </c>
      <c r="S14" s="76">
        <f>IF(RES_hh_tesh_in!S14=0,0,RES_hh_tesh_in!S14/RES_summary!S$21)</f>
        <v>0.15793570297395684</v>
      </c>
      <c r="T14" s="76">
        <f>IF(RES_hh_tesh_in!T14=0,0,RES_hh_tesh_in!T14/RES_summary!T$21)</f>
        <v>0.14526648969282868</v>
      </c>
      <c r="U14" s="76">
        <f>IF(RES_hh_tesh_in!U14=0,0,RES_hh_tesh_in!U14/RES_summary!U$21)</f>
        <v>0.13678646683078458</v>
      </c>
      <c r="V14" s="76">
        <f>IF(RES_hh_tesh_in!V14=0,0,RES_hh_tesh_in!V14/RES_summary!V$21)</f>
        <v>0.13218992493510462</v>
      </c>
      <c r="W14" s="76">
        <f>IF(RES_hh_tesh_in!W14=0,0,RES_hh_tesh_in!W14/RES_summary!W$21)</f>
        <v>0.13537482216851707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1.9099225093578853</v>
      </c>
      <c r="D15" s="69">
        <f>IF(RES_hh_tesh_in!D15=0,0,RES_hh_tesh_in!D15/RES_summary!D$21)</f>
        <v>2.4134626613972898</v>
      </c>
      <c r="E15" s="69">
        <f>IF(RES_hh_tesh_in!E15=0,0,RES_hh_tesh_in!E15/RES_summary!E$21)</f>
        <v>3.1471471704935796</v>
      </c>
      <c r="F15" s="69">
        <f>IF(RES_hh_tesh_in!F15=0,0,RES_hh_tesh_in!F15/RES_summary!F$21)</f>
        <v>0.89531230403610251</v>
      </c>
      <c r="G15" s="69">
        <f>IF(RES_hh_tesh_in!G15=0,0,RES_hh_tesh_in!G15/RES_summary!G$21)</f>
        <v>1.3545845912924395</v>
      </c>
      <c r="H15" s="69">
        <f>IF(RES_hh_tesh_in!H15=0,0,RES_hh_tesh_in!H15/RES_summary!H$21)</f>
        <v>1.6613547691702479</v>
      </c>
      <c r="I15" s="69">
        <f>IF(RES_hh_tesh_in!I15=0,0,RES_hh_tesh_in!I15/RES_summary!I$21)</f>
        <v>3.7418441238107141</v>
      </c>
      <c r="J15" s="69">
        <f>IF(RES_hh_tesh_in!J15=0,0,RES_hh_tesh_in!J15/RES_summary!J$21)</f>
        <v>1.0935849276562049</v>
      </c>
      <c r="K15" s="69">
        <f>IF(RES_hh_tesh_in!K15=0,0,RES_hh_tesh_in!K15/RES_summary!K$21)</f>
        <v>0.99350741944091325</v>
      </c>
      <c r="L15" s="69">
        <f>IF(RES_hh_tesh_in!L15=0,0,RES_hh_tesh_in!L15/RES_summary!L$21)</f>
        <v>2.6962871510084736</v>
      </c>
      <c r="M15" s="69">
        <f>IF(RES_hh_tesh_in!M15=0,0,RES_hh_tesh_in!M15/RES_summary!M$21)</f>
        <v>0.86468648628224343</v>
      </c>
      <c r="N15" s="69">
        <f>IF(RES_hh_tesh_in!N15=0,0,RES_hh_tesh_in!N15/RES_summary!N$21)</f>
        <v>3.0609477817607877</v>
      </c>
      <c r="O15" s="69">
        <f>IF(RES_hh_tesh_in!O15=0,0,RES_hh_tesh_in!O15/RES_summary!O$21)</f>
        <v>0.36492996819036877</v>
      </c>
      <c r="P15" s="69">
        <f>IF(RES_hh_tesh_in!P15=0,0,RES_hh_tesh_in!P15/RES_summary!P$21)</f>
        <v>1.5345379941948414</v>
      </c>
      <c r="Q15" s="69">
        <f>IF(RES_hh_tesh_in!Q15=0,0,RES_hh_tesh_in!Q15/RES_summary!Q$21)</f>
        <v>4.0392192334550225</v>
      </c>
      <c r="R15" s="69">
        <f>IF(RES_hh_tesh_in!R15=0,0,RES_hh_tesh_in!R15/RES_summary!R$21)</f>
        <v>2.0982490963221521</v>
      </c>
      <c r="S15" s="69">
        <f>IF(RES_hh_tesh_in!S15=0,0,RES_hh_tesh_in!S15/RES_summary!S$21)</f>
        <v>2.7954188828362341</v>
      </c>
      <c r="T15" s="69">
        <f>IF(RES_hh_tesh_in!T15=0,0,RES_hh_tesh_in!T15/RES_summary!T$21)</f>
        <v>2.3888692039273911</v>
      </c>
      <c r="U15" s="69">
        <f>IF(RES_hh_tesh_in!U15=0,0,RES_hh_tesh_in!U15/RES_summary!U$21)</f>
        <v>1.583230261445205</v>
      </c>
      <c r="V15" s="69">
        <f>IF(RES_hh_tesh_in!V15=0,0,RES_hh_tesh_in!V15/RES_summary!V$21)</f>
        <v>0.38511625581759945</v>
      </c>
      <c r="W15" s="69">
        <f>IF(RES_hh_tesh_in!W15=0,0,RES_hh_tesh_in!W15/RES_summary!W$21)</f>
        <v>0.10788784687047426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1.9099225093578853</v>
      </c>
      <c r="D16" s="72">
        <f>IF(RES_hh_tesh_in!D16=0,0,RES_hh_tesh_in!D16/RES_summary!D$21)</f>
        <v>2.4134626613972898</v>
      </c>
      <c r="E16" s="72">
        <f>IF(RES_hh_tesh_in!E16=0,0,RES_hh_tesh_in!E16/RES_summary!E$21)</f>
        <v>3.1471471704935796</v>
      </c>
      <c r="F16" s="72">
        <f>IF(RES_hh_tesh_in!F16=0,0,RES_hh_tesh_in!F16/RES_summary!F$21)</f>
        <v>0.89531230403610251</v>
      </c>
      <c r="G16" s="72">
        <f>IF(RES_hh_tesh_in!G16=0,0,RES_hh_tesh_in!G16/RES_summary!G$21)</f>
        <v>1.3545845912924395</v>
      </c>
      <c r="H16" s="72">
        <f>IF(RES_hh_tesh_in!H16=0,0,RES_hh_tesh_in!H16/RES_summary!H$21)</f>
        <v>1.6613547691702479</v>
      </c>
      <c r="I16" s="72">
        <f>IF(RES_hh_tesh_in!I16=0,0,RES_hh_tesh_in!I16/RES_summary!I$21)</f>
        <v>3.7418441238107141</v>
      </c>
      <c r="J16" s="72">
        <f>IF(RES_hh_tesh_in!J16=0,0,RES_hh_tesh_in!J16/RES_summary!J$21)</f>
        <v>1.0935849276562049</v>
      </c>
      <c r="K16" s="72">
        <f>IF(RES_hh_tesh_in!K16=0,0,RES_hh_tesh_in!K16/RES_summary!K$21)</f>
        <v>0.99350741944091325</v>
      </c>
      <c r="L16" s="72">
        <f>IF(RES_hh_tesh_in!L16=0,0,RES_hh_tesh_in!L16/RES_summary!L$21)</f>
        <v>2.6962871510084736</v>
      </c>
      <c r="M16" s="72">
        <f>IF(RES_hh_tesh_in!M16=0,0,RES_hh_tesh_in!M16/RES_summary!M$21)</f>
        <v>0.86468648628224343</v>
      </c>
      <c r="N16" s="72">
        <f>IF(RES_hh_tesh_in!N16=0,0,RES_hh_tesh_in!N16/RES_summary!N$21)</f>
        <v>3.0609477817607877</v>
      </c>
      <c r="O16" s="72">
        <f>IF(RES_hh_tesh_in!O16=0,0,RES_hh_tesh_in!O16/RES_summary!O$21)</f>
        <v>0.36492996819036877</v>
      </c>
      <c r="P16" s="72">
        <f>IF(RES_hh_tesh_in!P16=0,0,RES_hh_tesh_in!P16/RES_summary!P$21)</f>
        <v>1.5345379941948414</v>
      </c>
      <c r="Q16" s="72">
        <f>IF(RES_hh_tesh_in!Q16=0,0,RES_hh_tesh_in!Q16/RES_summary!Q$21)</f>
        <v>4.0392192334550225</v>
      </c>
      <c r="R16" s="72">
        <f>IF(RES_hh_tesh_in!R16=0,0,RES_hh_tesh_in!R16/RES_summary!R$21)</f>
        <v>2.0982490963221521</v>
      </c>
      <c r="S16" s="72">
        <f>IF(RES_hh_tesh_in!S16=0,0,RES_hh_tesh_in!S16/RES_summary!S$21)</f>
        <v>2.7954188828362341</v>
      </c>
      <c r="T16" s="72">
        <f>IF(RES_hh_tesh_in!T16=0,0,RES_hh_tesh_in!T16/RES_summary!T$21)</f>
        <v>2.3888692039273911</v>
      </c>
      <c r="U16" s="72">
        <f>IF(RES_hh_tesh_in!U16=0,0,RES_hh_tesh_in!U16/RES_summary!U$21)</f>
        <v>1.583230261445205</v>
      </c>
      <c r="V16" s="72">
        <f>IF(RES_hh_tesh_in!V16=0,0,RES_hh_tesh_in!V16/RES_summary!V$21)</f>
        <v>0.38511625581759945</v>
      </c>
      <c r="W16" s="72">
        <f>IF(RES_hh_tesh_in!W16=0,0,RES_hh_tesh_in!W16/RES_summary!W$21)</f>
        <v>0.10788784687047426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15.655195482570857</v>
      </c>
      <c r="D17" s="69">
        <f>IF(RES_hh_tesh_in!D17=0,0,RES_hh_tesh_in!D17/RES_summary!D$21)</f>
        <v>15.732713580962203</v>
      </c>
      <c r="E17" s="69">
        <f>IF(RES_hh_tesh_in!E17=0,0,RES_hh_tesh_in!E17/RES_summary!E$21)</f>
        <v>17.088140256375912</v>
      </c>
      <c r="F17" s="69">
        <f>IF(RES_hh_tesh_in!F17=0,0,RES_hh_tesh_in!F17/RES_summary!F$21)</f>
        <v>11.977458656921803</v>
      </c>
      <c r="G17" s="69">
        <f>IF(RES_hh_tesh_in!G17=0,0,RES_hh_tesh_in!G17/RES_summary!G$21)</f>
        <v>17.256674271571296</v>
      </c>
      <c r="H17" s="69">
        <f>IF(RES_hh_tesh_in!H17=0,0,RES_hh_tesh_in!H17/RES_summary!H$21)</f>
        <v>14.649631608686384</v>
      </c>
      <c r="I17" s="69">
        <f>IF(RES_hh_tesh_in!I17=0,0,RES_hh_tesh_in!I17/RES_summary!I$21)</f>
        <v>15.392471708507047</v>
      </c>
      <c r="J17" s="69">
        <f>IF(RES_hh_tesh_in!J17=0,0,RES_hh_tesh_in!J17/RES_summary!J$21)</f>
        <v>12.331496059935979</v>
      </c>
      <c r="K17" s="69">
        <f>IF(RES_hh_tesh_in!K17=0,0,RES_hh_tesh_in!K17/RES_summary!K$21)</f>
        <v>12.792187340084617</v>
      </c>
      <c r="L17" s="69">
        <f>IF(RES_hh_tesh_in!L17=0,0,RES_hh_tesh_in!L17/RES_summary!L$21)</f>
        <v>11.570969871988915</v>
      </c>
      <c r="M17" s="69">
        <f>IF(RES_hh_tesh_in!M17=0,0,RES_hh_tesh_in!M17/RES_summary!M$21)</f>
        <v>11.713428646101317</v>
      </c>
      <c r="N17" s="69">
        <f>IF(RES_hh_tesh_in!N17=0,0,RES_hh_tesh_in!N17/RES_summary!N$21)</f>
        <v>11.908793572318899</v>
      </c>
      <c r="O17" s="69">
        <f>IF(RES_hh_tesh_in!O17=0,0,RES_hh_tesh_in!O17/RES_summary!O$21)</f>
        <v>11.822946004350683</v>
      </c>
      <c r="P17" s="69">
        <f>IF(RES_hh_tesh_in!P17=0,0,RES_hh_tesh_in!P17/RES_summary!P$21)</f>
        <v>11.845138559742763</v>
      </c>
      <c r="Q17" s="69">
        <f>IF(RES_hh_tesh_in!Q17=0,0,RES_hh_tesh_in!Q17/RES_summary!Q$21)</f>
        <v>11.630612567391276</v>
      </c>
      <c r="R17" s="69">
        <f>IF(RES_hh_tesh_in!R17=0,0,RES_hh_tesh_in!R17/RES_summary!R$21)</f>
        <v>11.31215435593613</v>
      </c>
      <c r="S17" s="69">
        <f>IF(RES_hh_tesh_in!S17=0,0,RES_hh_tesh_in!S17/RES_summary!S$21)</f>
        <v>12.19277163270468</v>
      </c>
      <c r="T17" s="69">
        <f>IF(RES_hh_tesh_in!T17=0,0,RES_hh_tesh_in!T17/RES_summary!T$21)</f>
        <v>11.739786272428075</v>
      </c>
      <c r="U17" s="69">
        <f>IF(RES_hh_tesh_in!U17=0,0,RES_hh_tesh_in!U17/RES_summary!U$21)</f>
        <v>11.630772605017793</v>
      </c>
      <c r="V17" s="69">
        <f>IF(RES_hh_tesh_in!V17=0,0,RES_hh_tesh_in!V17/RES_summary!V$21)</f>
        <v>11.707849834025682</v>
      </c>
      <c r="W17" s="69">
        <f>IF(RES_hh_tesh_in!W17=0,0,RES_hh_tesh_in!W17/RES_summary!W$21)</f>
        <v>12.734758621174063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17.972810504682307</v>
      </c>
      <c r="E18" s="72">
        <f>IF(RES_hh_tesh_in!E18=0,0,RES_hh_tesh_in!E18/RES_summary!E$21)</f>
        <v>0</v>
      </c>
      <c r="F18" s="72">
        <f>IF(RES_hh_tesh_in!F18=0,0,RES_hh_tesh_in!F18/RES_summary!F$21)</f>
        <v>17.479913205867575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9.4110809336972121</v>
      </c>
      <c r="J18" s="72">
        <f>IF(RES_hh_tesh_in!J18=0,0,RES_hh_tesh_in!J18/RES_summary!J$21)</f>
        <v>22.074184751566754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11.664279705822292</v>
      </c>
      <c r="N18" s="72">
        <f>IF(RES_hh_tesh_in!N18=0,0,RES_hh_tesh_in!N18/RES_summary!N$21)</f>
        <v>11.379595168366308</v>
      </c>
      <c r="O18" s="72">
        <f>IF(RES_hh_tesh_in!O18=0,0,RES_hh_tesh_in!O18/RES_summary!O$21)</f>
        <v>7.4396347449378784</v>
      </c>
      <c r="P18" s="72">
        <f>IF(RES_hh_tesh_in!P18=0,0,RES_hh_tesh_in!P18/RES_summary!P$21)</f>
        <v>14.399146248948117</v>
      </c>
      <c r="Q18" s="72">
        <f>IF(RES_hh_tesh_in!Q18=0,0,RES_hh_tesh_in!Q18/RES_summary!Q$21)</f>
        <v>14.821694373535314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11.933818774119421</v>
      </c>
      <c r="V18" s="72">
        <f>IF(RES_hh_tesh_in!V18=0,0,RES_hh_tesh_in!V18/RES_summary!V$21)</f>
        <v>12.127195600773941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15.352999004563324</v>
      </c>
      <c r="D19" s="72">
        <f>IF(RES_hh_tesh_in!D19=0,0,RES_hh_tesh_in!D19/RES_summary!D$21)</f>
        <v>15.948621303769375</v>
      </c>
      <c r="E19" s="72">
        <f>IF(RES_hh_tesh_in!E19=0,0,RES_hh_tesh_in!E19/RES_summary!E$21)</f>
        <v>18.762935567597182</v>
      </c>
      <c r="F19" s="72">
        <f>IF(RES_hh_tesh_in!F19=0,0,RES_hh_tesh_in!F19/RES_summary!F$21)</f>
        <v>11.919039213887785</v>
      </c>
      <c r="G19" s="72">
        <f>IF(RES_hh_tesh_in!G19=0,0,RES_hh_tesh_in!G19/RES_summary!G$21)</f>
        <v>21.294436768833645</v>
      </c>
      <c r="H19" s="72">
        <f>IF(RES_hh_tesh_in!H19=0,0,RES_hh_tesh_in!H19/RES_summary!H$21)</f>
        <v>11.651232879573598</v>
      </c>
      <c r="I19" s="72">
        <f>IF(RES_hh_tesh_in!I19=0,0,RES_hh_tesh_in!I19/RES_summary!I$21)</f>
        <v>17.70616196191683</v>
      </c>
      <c r="J19" s="72">
        <f>IF(RES_hh_tesh_in!J19=0,0,RES_hh_tesh_in!J19/RES_summary!J$21)</f>
        <v>9.725032407380434</v>
      </c>
      <c r="K19" s="72">
        <f>IF(RES_hh_tesh_in!K19=0,0,RES_hh_tesh_in!K19/RES_summary!K$21)</f>
        <v>13.862133220162473</v>
      </c>
      <c r="L19" s="72">
        <f>IF(RES_hh_tesh_in!L19=0,0,RES_hh_tesh_in!L19/RES_summary!L$21)</f>
        <v>11.399387670181016</v>
      </c>
      <c r="M19" s="72">
        <f>IF(RES_hh_tesh_in!M19=0,0,RES_hh_tesh_in!M19/RES_summary!M$21)</f>
        <v>11.613965216318226</v>
      </c>
      <c r="N19" s="72">
        <f>IF(RES_hh_tesh_in!N19=0,0,RES_hh_tesh_in!N19/RES_summary!N$21)</f>
        <v>10.819382808868177</v>
      </c>
      <c r="O19" s="72">
        <f>IF(RES_hh_tesh_in!O19=0,0,RES_hh_tesh_in!O19/RES_summary!O$21)</f>
        <v>11.705010908656089</v>
      </c>
      <c r="P19" s="72">
        <f>IF(RES_hh_tesh_in!P19=0,0,RES_hh_tesh_in!P19/RES_summary!P$21)</f>
        <v>11.415522020294095</v>
      </c>
      <c r="Q19" s="72">
        <f>IF(RES_hh_tesh_in!Q19=0,0,RES_hh_tesh_in!Q19/RES_summary!Q$21)</f>
        <v>11.926903056099164</v>
      </c>
      <c r="R19" s="72">
        <f>IF(RES_hh_tesh_in!R19=0,0,RES_hh_tesh_in!R19/RES_summary!R$21)</f>
        <v>11.470306404808561</v>
      </c>
      <c r="S19" s="72">
        <f>IF(RES_hh_tesh_in!S19=0,0,RES_hh_tesh_in!S19/RES_summary!S$21)</f>
        <v>12.050433216231314</v>
      </c>
      <c r="T19" s="72">
        <f>IF(RES_hh_tesh_in!T19=0,0,RES_hh_tesh_in!T19/RES_summary!T$21)</f>
        <v>11.941895990168684</v>
      </c>
      <c r="U19" s="72">
        <f>IF(RES_hh_tesh_in!U19=0,0,RES_hh_tesh_in!U19/RES_summary!U$21)</f>
        <v>12.439532742809035</v>
      </c>
      <c r="V19" s="72">
        <f>IF(RES_hh_tesh_in!V19=0,0,RES_hh_tesh_in!V19/RES_summary!V$21)</f>
        <v>11.550462703615166</v>
      </c>
      <c r="W19" s="72">
        <f>IF(RES_hh_tesh_in!W19=0,0,RES_hh_tesh_in!W19/RES_summary!W$21)</f>
        <v>12.664853922982529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15.174731545843857</v>
      </c>
      <c r="D21" s="72">
        <f>IF(RES_hh_tesh_in!D21=0,0,RES_hh_tesh_in!D21/RES_summary!D$21)</f>
        <v>16.655626929964583</v>
      </c>
      <c r="E21" s="72">
        <f>IF(RES_hh_tesh_in!E21=0,0,RES_hh_tesh_in!E21/RES_summary!E$21)</f>
        <v>17.773509609398065</v>
      </c>
      <c r="F21" s="72">
        <f>IF(RES_hh_tesh_in!F21=0,0,RES_hh_tesh_in!F21/RES_summary!F$21)</f>
        <v>11.734841443106845</v>
      </c>
      <c r="G21" s="72">
        <f>IF(RES_hh_tesh_in!G21=0,0,RES_hh_tesh_in!G21/RES_summary!G$21)</f>
        <v>14.577747041222885</v>
      </c>
      <c r="H21" s="72">
        <f>IF(RES_hh_tesh_in!H21=0,0,RES_hh_tesh_in!H21/RES_summary!H$21)</f>
        <v>15.821909614493675</v>
      </c>
      <c r="I21" s="72">
        <f>IF(RES_hh_tesh_in!I21=0,0,RES_hh_tesh_in!I21/RES_summary!I$21)</f>
        <v>14.851628422992361</v>
      </c>
      <c r="J21" s="72">
        <f>IF(RES_hh_tesh_in!J21=0,0,RES_hh_tesh_in!J21/RES_summary!J$21)</f>
        <v>11.872684086051409</v>
      </c>
      <c r="K21" s="72">
        <f>IF(RES_hh_tesh_in!K21=0,0,RES_hh_tesh_in!K21/RES_summary!K$21)</f>
        <v>12.384446638886558</v>
      </c>
      <c r="L21" s="72">
        <f>IF(RES_hh_tesh_in!L21=0,0,RES_hh_tesh_in!L21/RES_summary!L$21)</f>
        <v>11.31751036422569</v>
      </c>
      <c r="M21" s="72">
        <f>IF(RES_hh_tesh_in!M21=0,0,RES_hh_tesh_in!M21/RES_summary!M$21)</f>
        <v>11.636420577256034</v>
      </c>
      <c r="N21" s="72">
        <f>IF(RES_hh_tesh_in!N21=0,0,RES_hh_tesh_in!N21/RES_summary!N$21)</f>
        <v>12.270070353275695</v>
      </c>
      <c r="O21" s="72">
        <f>IF(RES_hh_tesh_in!O21=0,0,RES_hh_tesh_in!O21/RES_summary!O$21)</f>
        <v>12.188942685472512</v>
      </c>
      <c r="P21" s="72">
        <f>IF(RES_hh_tesh_in!P21=0,0,RES_hh_tesh_in!P21/RES_summary!P$21)</f>
        <v>11.260562990984516</v>
      </c>
      <c r="Q21" s="72">
        <f>IF(RES_hh_tesh_in!Q21=0,0,RES_hh_tesh_in!Q21/RES_summary!Q$21)</f>
        <v>11.426488637472973</v>
      </c>
      <c r="R21" s="72">
        <f>IF(RES_hh_tesh_in!R21=0,0,RES_hh_tesh_in!R21/RES_summary!R$21)</f>
        <v>11.327874920163213</v>
      </c>
      <c r="S21" s="72">
        <f>IF(RES_hh_tesh_in!S21=0,0,RES_hh_tesh_in!S21/RES_summary!S$21)</f>
        <v>12.178539045534068</v>
      </c>
      <c r="T21" s="72">
        <f>IF(RES_hh_tesh_in!T21=0,0,RES_hh_tesh_in!T21/RES_summary!T$21)</f>
        <v>11.83287449880944</v>
      </c>
      <c r="U21" s="72">
        <f>IF(RES_hh_tesh_in!U21=0,0,RES_hh_tesh_in!U21/RES_summary!U$21)</f>
        <v>11.31065029209379</v>
      </c>
      <c r="V21" s="72">
        <f>IF(RES_hh_tesh_in!V21=0,0,RES_hh_tesh_in!V21/RES_summary!V$21)</f>
        <v>11.66215263579698</v>
      </c>
      <c r="W21" s="72">
        <f>IF(RES_hh_tesh_in!W21=0,0,RES_hh_tesh_in!W21/RES_summary!W$21)</f>
        <v>12.90730095467829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15.986868307755504</v>
      </c>
      <c r="D22" s="72">
        <f>IF(RES_hh_tesh_in!D22=0,0,RES_hh_tesh_in!D22/RES_summary!D$21)</f>
        <v>14.470666067041217</v>
      </c>
      <c r="E22" s="72">
        <f>IF(RES_hh_tesh_in!E22=0,0,RES_hh_tesh_in!E22/RES_summary!E$21)</f>
        <v>15.814243819524389</v>
      </c>
      <c r="F22" s="72">
        <f>IF(RES_hh_tesh_in!F22=0,0,RES_hh_tesh_in!F22/RES_summary!F$21)</f>
        <v>13.280810296053085</v>
      </c>
      <c r="G22" s="72">
        <f>IF(RES_hh_tesh_in!G22=0,0,RES_hh_tesh_in!G22/RES_summary!G$21)</f>
        <v>15.627560416970653</v>
      </c>
      <c r="H22" s="72">
        <f>IF(RES_hh_tesh_in!H22=0,0,RES_hh_tesh_in!H22/RES_summary!H$21)</f>
        <v>13.756133124337092</v>
      </c>
      <c r="I22" s="72">
        <f>IF(RES_hh_tesh_in!I22=0,0,RES_hh_tesh_in!I22/RES_summary!I$21)</f>
        <v>15.07553976246337</v>
      </c>
      <c r="J22" s="72">
        <f>IF(RES_hh_tesh_in!J22=0,0,RES_hh_tesh_in!J22/RES_summary!J$21)</f>
        <v>13.334364180303945</v>
      </c>
      <c r="K22" s="72">
        <f>IF(RES_hh_tesh_in!K22=0,0,RES_hh_tesh_in!K22/RES_summary!K$21)</f>
        <v>12.519275060830546</v>
      </c>
      <c r="L22" s="72">
        <f>IF(RES_hh_tesh_in!L22=0,0,RES_hh_tesh_in!L22/RES_summary!L$21)</f>
        <v>12.238349411007167</v>
      </c>
      <c r="M22" s="72">
        <f>IF(RES_hh_tesh_in!M22=0,0,RES_hh_tesh_in!M22/RES_summary!M$21)</f>
        <v>11.326709121246843</v>
      </c>
      <c r="N22" s="72">
        <f>IF(RES_hh_tesh_in!N22=0,0,RES_hh_tesh_in!N22/RES_summary!N$21)</f>
        <v>11.7571646975564</v>
      </c>
      <c r="O22" s="72">
        <f>IF(RES_hh_tesh_in!O22=0,0,RES_hh_tesh_in!O22/RES_summary!O$21)</f>
        <v>11.663661475627041</v>
      </c>
      <c r="P22" s="72">
        <f>IF(RES_hh_tesh_in!P22=0,0,RES_hh_tesh_in!P22/RES_summary!P$21)</f>
        <v>11.987343036289483</v>
      </c>
      <c r="Q22" s="72">
        <f>IF(RES_hh_tesh_in!Q22=0,0,RES_hh_tesh_in!Q22/RES_summary!Q$21)</f>
        <v>11.290428719888336</v>
      </c>
      <c r="R22" s="72">
        <f>IF(RES_hh_tesh_in!R22=0,0,RES_hh_tesh_in!R22/RES_summary!R$21)</f>
        <v>11.404836878899621</v>
      </c>
      <c r="S22" s="72">
        <f>IF(RES_hh_tesh_in!S22=0,0,RES_hh_tesh_in!S22/RES_summary!S$21)</f>
        <v>11.810109493321402</v>
      </c>
      <c r="T22" s="72">
        <f>IF(RES_hh_tesh_in!T22=0,0,RES_hh_tesh_in!T22/RES_summary!T$21)</f>
        <v>11.618799699667312</v>
      </c>
      <c r="U22" s="72">
        <f>IF(RES_hh_tesh_in!U22=0,0,RES_hh_tesh_in!U22/RES_summary!U$21)</f>
        <v>11.778112838703514</v>
      </c>
      <c r="V22" s="72">
        <f>IF(RES_hh_tesh_in!V22=0,0,RES_hh_tesh_in!V22/RES_summary!V$21)</f>
        <v>11.789727421523654</v>
      </c>
      <c r="W22" s="72">
        <f>IF(RES_hh_tesh_in!W22=0,0,RES_hh_tesh_in!W22/RES_summary!W$21)</f>
        <v>12.614016067302007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10.59299140017467</v>
      </c>
      <c r="D23" s="72">
        <f>IF(RES_hh_tesh_in!D23=0,0,RES_hh_tesh_in!D23/RES_summary!D$21)</f>
        <v>21.121049490155634</v>
      </c>
      <c r="E23" s="72">
        <f>IF(RES_hh_tesh_in!E23=0,0,RES_hh_tesh_in!E23/RES_summary!E$21)</f>
        <v>18.729614537508443</v>
      </c>
      <c r="F23" s="72">
        <f>IF(RES_hh_tesh_in!F23=0,0,RES_hh_tesh_in!F23/RES_summary!F$21)</f>
        <v>11.014266779704213</v>
      </c>
      <c r="G23" s="72">
        <f>IF(RES_hh_tesh_in!G23=0,0,RES_hh_tesh_in!G23/RES_summary!G$21)</f>
        <v>14.518954733979827</v>
      </c>
      <c r="H23" s="72">
        <f>IF(RES_hh_tesh_in!H23=0,0,RES_hh_tesh_in!H23/RES_summary!H$21)</f>
        <v>14.171917554279327</v>
      </c>
      <c r="I23" s="72">
        <f>IF(RES_hh_tesh_in!I23=0,0,RES_hh_tesh_in!I23/RES_summary!I$21)</f>
        <v>15.319788807142627</v>
      </c>
      <c r="J23" s="72">
        <f>IF(RES_hh_tesh_in!J23=0,0,RES_hh_tesh_in!J23/RES_summary!J$21)</f>
        <v>10.910652515719542</v>
      </c>
      <c r="K23" s="72">
        <f>IF(RES_hh_tesh_in!K23=0,0,RES_hh_tesh_in!K23/RES_summary!K$21)</f>
        <v>12.646644886902852</v>
      </c>
      <c r="L23" s="72">
        <f>IF(RES_hh_tesh_in!L23=0,0,RES_hh_tesh_in!L23/RES_summary!L$21)</f>
        <v>13.888723199106419</v>
      </c>
      <c r="M23" s="72">
        <f>IF(RES_hh_tesh_in!M23=0,0,RES_hh_tesh_in!M23/RES_summary!M$21)</f>
        <v>11.512316228028535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11.563852256979446</v>
      </c>
      <c r="T23" s="72">
        <f>IF(RES_hh_tesh_in!T23=0,0,RES_hh_tesh_in!T23/RES_summary!T$21)</f>
        <v>12.891053705112908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18.585891603259807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16.807888374553954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15.744668137237721</v>
      </c>
      <c r="J24" s="72">
        <f>IF(RES_hh_tesh_in!J24=0,0,RES_hh_tesh_in!J24/RES_summary!J$21)</f>
        <v>11.516361473284549</v>
      </c>
      <c r="K24" s="72">
        <f>IF(RES_hh_tesh_in!K24=0,0,RES_hh_tesh_in!K24/RES_summary!K$21)</f>
        <v>12.640229373798192</v>
      </c>
      <c r="L24" s="72">
        <f>IF(RES_hh_tesh_in!L24=0,0,RES_hh_tesh_in!L24/RES_summary!L$21)</f>
        <v>11.567517978568471</v>
      </c>
      <c r="M24" s="72">
        <f>IF(RES_hh_tesh_in!M24=0,0,RES_hh_tesh_in!M24/RES_summary!M$21)</f>
        <v>12.176117802057343</v>
      </c>
      <c r="N24" s="72">
        <f>IF(RES_hh_tesh_in!N24=0,0,RES_hh_tesh_in!N24/RES_summary!N$21)</f>
        <v>11.317709480354759</v>
      </c>
      <c r="O24" s="72">
        <f>IF(RES_hh_tesh_in!O24=0,0,RES_hh_tesh_in!O24/RES_summary!O$21)</f>
        <v>11.883859179152932</v>
      </c>
      <c r="P24" s="72">
        <f>IF(RES_hh_tesh_in!P24=0,0,RES_hh_tesh_in!P24/RES_summary!P$21)</f>
        <v>11.354037006117574</v>
      </c>
      <c r="Q24" s="72">
        <f>IF(RES_hh_tesh_in!Q24=0,0,RES_hh_tesh_in!Q24/RES_summary!Q$21)</f>
        <v>11.499383029603541</v>
      </c>
      <c r="R24" s="72">
        <f>IF(RES_hh_tesh_in!R24=0,0,RES_hh_tesh_in!R24/RES_summary!R$21)</f>
        <v>11.554543106958427</v>
      </c>
      <c r="S24" s="72">
        <f>IF(RES_hh_tesh_in!S24=0,0,RES_hh_tesh_in!S24/RES_summary!S$21)</f>
        <v>12.161894303531236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12.186795658839801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11.041181515339515</v>
      </c>
      <c r="D25" s="74">
        <f>IF(RES_hh_tesh_in!D25=0,0,RES_hh_tesh_in!D25/RES_summary!D$21)</f>
        <v>11.19613320953388</v>
      </c>
      <c r="E25" s="74">
        <f>IF(RES_hh_tesh_in!E25=0,0,RES_hh_tesh_in!E25/RES_summary!E$21)</f>
        <v>17.242150367096407</v>
      </c>
      <c r="F25" s="74">
        <f>IF(RES_hh_tesh_in!F25=0,0,RES_hh_tesh_in!F25/RES_summary!F$21)</f>
        <v>7.0522803495389095</v>
      </c>
      <c r="G25" s="74">
        <f>IF(RES_hh_tesh_in!G25=0,0,RES_hh_tesh_in!G25/RES_summary!G$21)</f>
        <v>11.44283756883946</v>
      </c>
      <c r="H25" s="74">
        <f>IF(RES_hh_tesh_in!H25=0,0,RES_hh_tesh_in!H25/RES_summary!H$21)</f>
        <v>18.233895873565864</v>
      </c>
      <c r="I25" s="74">
        <f>IF(RES_hh_tesh_in!I25=0,0,RES_hh_tesh_in!I25/RES_summary!I$21)</f>
        <v>15.606207595689066</v>
      </c>
      <c r="J25" s="74">
        <f>IF(RES_hh_tesh_in!J25=0,0,RES_hh_tesh_in!J25/RES_summary!J$21)</f>
        <v>10.842461041843363</v>
      </c>
      <c r="K25" s="74">
        <f>IF(RES_hh_tesh_in!K25=0,0,RES_hh_tesh_in!K25/RES_summary!K$21)</f>
        <v>14.334888285350958</v>
      </c>
      <c r="L25" s="74">
        <f>IF(RES_hh_tesh_in!L25=0,0,RES_hh_tesh_in!L25/RES_summary!L$21)</f>
        <v>10.711394914096211</v>
      </c>
      <c r="M25" s="74">
        <f>IF(RES_hh_tesh_in!M25=0,0,RES_hh_tesh_in!M25/RES_summary!M$21)</f>
        <v>10.743383200831012</v>
      </c>
      <c r="N25" s="74">
        <f>IF(RES_hh_tesh_in!N25=0,0,RES_hh_tesh_in!N25/RES_summary!N$21)</f>
        <v>12.937517031611359</v>
      </c>
      <c r="O25" s="74">
        <f>IF(RES_hh_tesh_in!O25=0,0,RES_hh_tesh_in!O25/RES_summary!O$21)</f>
        <v>11.770780275836563</v>
      </c>
      <c r="P25" s="74">
        <f>IF(RES_hh_tesh_in!P25=0,0,RES_hh_tesh_in!P25/RES_summary!P$21)</f>
        <v>12.015735279626007</v>
      </c>
      <c r="Q25" s="74">
        <f>IF(RES_hh_tesh_in!Q25=0,0,RES_hh_tesh_in!Q25/RES_summary!Q$21)</f>
        <v>11.993843689531319</v>
      </c>
      <c r="R25" s="74">
        <f>IF(RES_hh_tesh_in!R25=0,0,RES_hh_tesh_in!R25/RES_summary!R$21)</f>
        <v>10.654723888426684</v>
      </c>
      <c r="S25" s="74">
        <f>IF(RES_hh_tesh_in!S25=0,0,RES_hh_tesh_in!S25/RES_summary!S$21)</f>
        <v>13.453114865596023</v>
      </c>
      <c r="T25" s="74">
        <f>IF(RES_hh_tesh_in!T25=0,0,RES_hh_tesh_in!T25/RES_summary!T$21)</f>
        <v>11.453255405296371</v>
      </c>
      <c r="U25" s="74">
        <f>IF(RES_hh_tesh_in!U25=0,0,RES_hh_tesh_in!U25/RES_summary!U$21)</f>
        <v>10.979933838256725</v>
      </c>
      <c r="V25" s="74">
        <f>IF(RES_hh_tesh_in!V25=0,0,RES_hh_tesh_in!V25/RES_summary!V$21)</f>
        <v>11.622412776351021</v>
      </c>
      <c r="W25" s="74">
        <f>IF(RES_hh_tesh_in!W25=0,0,RES_hh_tesh_in!W25/RES_summary!W$21)</f>
        <v>12.464585224251756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8.0801613124414775</v>
      </c>
      <c r="D27" s="69">
        <f>IF(RES_hh_tesh_in!D27=0,0,RES_hh_tesh_in!D27/RES_summary!D$21)</f>
        <v>8.5802067289821338</v>
      </c>
      <c r="E27" s="69">
        <f>IF(RES_hh_tesh_in!E27=0,0,RES_hh_tesh_in!E27/RES_summary!E$21)</f>
        <v>10.188767837946436</v>
      </c>
      <c r="F27" s="69">
        <f>IF(RES_hh_tesh_in!F27=0,0,RES_hh_tesh_in!F27/RES_summary!F$21)</f>
        <v>6.0567123630349018</v>
      </c>
      <c r="G27" s="69">
        <f>IF(RES_hh_tesh_in!G27=0,0,RES_hh_tesh_in!G27/RES_summary!G$21)</f>
        <v>12.025016606612761</v>
      </c>
      <c r="H27" s="69">
        <f>IF(RES_hh_tesh_in!H27=0,0,RES_hh_tesh_in!H27/RES_summary!H$21)</f>
        <v>7.1421804335918262</v>
      </c>
      <c r="I27" s="69">
        <f>IF(RES_hh_tesh_in!I27=0,0,RES_hh_tesh_in!I27/RES_summary!I$21)</f>
        <v>8.9640936402791009</v>
      </c>
      <c r="J27" s="69">
        <f>IF(RES_hh_tesh_in!J27=0,0,RES_hh_tesh_in!J27/RES_summary!J$21)</f>
        <v>4.3921242809844898</v>
      </c>
      <c r="K27" s="69">
        <f>IF(RES_hh_tesh_in!K27=0,0,RES_hh_tesh_in!K27/RES_summary!K$21)</f>
        <v>5.6609149815106639</v>
      </c>
      <c r="L27" s="69">
        <f>IF(RES_hh_tesh_in!L27=0,0,RES_hh_tesh_in!L27/RES_summary!L$21)</f>
        <v>4.3033915784974273</v>
      </c>
      <c r="M27" s="69">
        <f>IF(RES_hh_tesh_in!M27=0,0,RES_hh_tesh_in!M27/RES_summary!M$21)</f>
        <v>4.2539859582083315</v>
      </c>
      <c r="N27" s="69">
        <f>IF(RES_hh_tesh_in!N27=0,0,RES_hh_tesh_in!N27/RES_summary!N$21)</f>
        <v>3.8830558877744799</v>
      </c>
      <c r="O27" s="69">
        <f>IF(RES_hh_tesh_in!O27=0,0,RES_hh_tesh_in!O27/RES_summary!O$21)</f>
        <v>3.7959589058818701</v>
      </c>
      <c r="P27" s="69">
        <f>IF(RES_hh_tesh_in!P27=0,0,RES_hh_tesh_in!P27/RES_summary!P$21)</f>
        <v>3.7918807098447722</v>
      </c>
      <c r="Q27" s="69">
        <f>IF(RES_hh_tesh_in!Q27=0,0,RES_hh_tesh_in!Q27/RES_summary!Q$21)</f>
        <v>4.1273788878633741</v>
      </c>
      <c r="R27" s="69">
        <f>IF(RES_hh_tesh_in!R27=0,0,RES_hh_tesh_in!R27/RES_summary!R$21)</f>
        <v>4.1164711097470006</v>
      </c>
      <c r="S27" s="69">
        <f>IF(RES_hh_tesh_in!S27=0,0,RES_hh_tesh_in!S27/RES_summary!S$21)</f>
        <v>4.5666456781686717</v>
      </c>
      <c r="T27" s="69">
        <f>IF(RES_hh_tesh_in!T27=0,0,RES_hh_tesh_in!T27/RES_summary!T$21)</f>
        <v>4.5902176554456888</v>
      </c>
      <c r="U27" s="69">
        <f>IF(RES_hh_tesh_in!U27=0,0,RES_hh_tesh_in!U27/RES_summary!U$21)</f>
        <v>4.6737500479866432</v>
      </c>
      <c r="V27" s="69">
        <f>IF(RES_hh_tesh_in!V27=0,0,RES_hh_tesh_in!V27/RES_summary!V$21)</f>
        <v>4.2851350335624385</v>
      </c>
      <c r="W27" s="69">
        <f>IF(RES_hh_tesh_in!W27=0,0,RES_hh_tesh_in!W27/RES_summary!W$21)</f>
        <v>4.5471293820818666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9.7908709146871953</v>
      </c>
      <c r="E28" s="72">
        <f>IF(RES_hh_tesh_in!E28=0,0,RES_hh_tesh_in!E28/RES_summary!E$21)</f>
        <v>0</v>
      </c>
      <c r="F28" s="72">
        <f>IF(RES_hh_tesh_in!F28=0,0,RES_hh_tesh_in!F28/RES_summary!F$21)</f>
        <v>9.3527959811156691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4.2307674164415454</v>
      </c>
      <c r="J28" s="72">
        <f>IF(RES_hh_tesh_in!J28=0,0,RES_hh_tesh_in!J28/RES_summary!J$21)</f>
        <v>8.245744946903347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4.2116100531329765</v>
      </c>
      <c r="N28" s="72">
        <f>IF(RES_hh_tesh_in!N28=0,0,RES_hh_tesh_in!N28/RES_summary!N$21)</f>
        <v>3.7403460011870715</v>
      </c>
      <c r="O28" s="72">
        <f>IF(RES_hh_tesh_in!O28=0,0,RES_hh_tesh_in!O28/RES_summary!O$21)</f>
        <v>2.4646957667516105</v>
      </c>
      <c r="P28" s="72">
        <f>IF(RES_hh_tesh_in!P28=0,0,RES_hh_tesh_in!P28/RES_summary!P$21)</f>
        <v>4.8567829173974388</v>
      </c>
      <c r="Q28" s="72">
        <f>IF(RES_hh_tesh_in!Q28=0,0,RES_hh_tesh_in!Q28/RES_summary!Q$21)</f>
        <v>5.1891399912623983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4.8779674120956278</v>
      </c>
      <c r="V28" s="72">
        <f>IF(RES_hh_tesh_in!V28=0,0,RES_hh_tesh_in!V28/RES_summary!V$21)</f>
        <v>4.422244901386728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8.1721582859560655</v>
      </c>
      <c r="D29" s="72">
        <f>IF(RES_hh_tesh_in!D29=0,0,RES_hh_tesh_in!D29/RES_summary!D$21)</f>
        <v>8.4895847980850103</v>
      </c>
      <c r="E29" s="72">
        <f>IF(RES_hh_tesh_in!E29=0,0,RES_hh_tesh_in!E29/RES_summary!E$21)</f>
        <v>9.816224303739892</v>
      </c>
      <c r="F29" s="72">
        <f>IF(RES_hh_tesh_in!F29=0,0,RES_hh_tesh_in!F29/RES_summary!F$21)</f>
        <v>5.9941020915997338</v>
      </c>
      <c r="G29" s="72">
        <f>IF(RES_hh_tesh_in!G29=0,0,RES_hh_tesh_in!G29/RES_summary!G$21)</f>
        <v>12.723644460207254</v>
      </c>
      <c r="H29" s="72">
        <f>IF(RES_hh_tesh_in!H29=0,0,RES_hh_tesh_in!H29/RES_summary!H$21)</f>
        <v>6.4374013916671524</v>
      </c>
      <c r="I29" s="72">
        <f>IF(RES_hh_tesh_in!I29=0,0,RES_hh_tesh_in!I29/RES_summary!I$21)</f>
        <v>9.1443779675975385</v>
      </c>
      <c r="J29" s="72">
        <f>IF(RES_hh_tesh_in!J29=0,0,RES_hh_tesh_in!J29/RES_summary!J$21)</f>
        <v>4.1715406827600674</v>
      </c>
      <c r="K29" s="72">
        <f>IF(RES_hh_tesh_in!K29=0,0,RES_hh_tesh_in!K29/RES_summary!K$21)</f>
        <v>5.7747720508945415</v>
      </c>
      <c r="L29" s="72">
        <f>IF(RES_hh_tesh_in!L29=0,0,RES_hh_tesh_in!L29/RES_summary!L$21)</f>
        <v>4.3671489187126902</v>
      </c>
      <c r="M29" s="72">
        <f>IF(RES_hh_tesh_in!M29=0,0,RES_hh_tesh_in!M29/RES_summary!M$21)</f>
        <v>4.2552765314318979</v>
      </c>
      <c r="N29" s="72">
        <f>IF(RES_hh_tesh_in!N29=0,0,RES_hh_tesh_in!N29/RES_summary!N$21)</f>
        <v>3.7007188940742703</v>
      </c>
      <c r="O29" s="72">
        <f>IF(RES_hh_tesh_in!O29=0,0,RES_hh_tesh_in!O29/RES_summary!O$21)</f>
        <v>3.8253219362910129</v>
      </c>
      <c r="P29" s="72">
        <f>IF(RES_hh_tesh_in!P29=0,0,RES_hh_tesh_in!P29/RES_summary!P$21)</f>
        <v>3.7606133470203993</v>
      </c>
      <c r="Q29" s="72">
        <f>IF(RES_hh_tesh_in!Q29=0,0,RES_hh_tesh_in!Q29/RES_summary!Q$21)</f>
        <v>4.1229378151231355</v>
      </c>
      <c r="R29" s="72">
        <f>IF(RES_hh_tesh_in!R29=0,0,RES_hh_tesh_in!R29/RES_summary!R$21)</f>
        <v>4.1230614294073344</v>
      </c>
      <c r="S29" s="72">
        <f>IF(RES_hh_tesh_in!S29=0,0,RES_hh_tesh_in!S29/RES_summary!S$21)</f>
        <v>4.5702990288694876</v>
      </c>
      <c r="T29" s="72">
        <f>IF(RES_hh_tesh_in!T29=0,0,RES_hh_tesh_in!T29/RES_summary!T$21)</f>
        <v>4.5998667843774426</v>
      </c>
      <c r="U29" s="72">
        <f>IF(RES_hh_tesh_in!U29=0,0,RES_hh_tesh_in!U29/RES_summary!U$21)</f>
        <v>4.8049599868099007</v>
      </c>
      <c r="V29" s="72">
        <f>IF(RES_hh_tesh_in!V29=0,0,RES_hh_tesh_in!V29/RES_summary!V$21)</f>
        <v>4.2772923135668375</v>
      </c>
      <c r="W29" s="72">
        <f>IF(RES_hh_tesh_in!W29=0,0,RES_hh_tesh_in!W29/RES_summary!W$21)</f>
        <v>4.4473134487564252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7.665689842215329</v>
      </c>
      <c r="D30" s="72">
        <f>IF(RES_hh_tesh_in!D30=0,0,RES_hh_tesh_in!D30/RES_summary!D$21)</f>
        <v>9.0170212410996573</v>
      </c>
      <c r="E30" s="72">
        <f>IF(RES_hh_tesh_in!E30=0,0,RES_hh_tesh_in!E30/RES_summary!E$21)</f>
        <v>10.418157708031416</v>
      </c>
      <c r="F30" s="72">
        <f>IF(RES_hh_tesh_in!F30=0,0,RES_hh_tesh_in!F30/RES_summary!F$21)</f>
        <v>6.145175242545676</v>
      </c>
      <c r="G30" s="72">
        <f>IF(RES_hh_tesh_in!G30=0,0,RES_hh_tesh_in!G30/RES_summary!G$21)</f>
        <v>11.52460405346655</v>
      </c>
      <c r="H30" s="72">
        <f>IF(RES_hh_tesh_in!H30=0,0,RES_hh_tesh_in!H30/RES_summary!H$21)</f>
        <v>7.6084678756221811</v>
      </c>
      <c r="I30" s="72">
        <f>IF(RES_hh_tesh_in!I30=0,0,RES_hh_tesh_in!I30/RES_summary!I$21)</f>
        <v>8.3834997000737133</v>
      </c>
      <c r="J30" s="72">
        <f>IF(RES_hh_tesh_in!J30=0,0,RES_hh_tesh_in!J30/RES_summary!J$21)</f>
        <v>4.1917470061342481</v>
      </c>
      <c r="K30" s="72">
        <f>IF(RES_hh_tesh_in!K30=0,0,RES_hh_tesh_in!K30/RES_summary!K$21)</f>
        <v>5.4587374420174388</v>
      </c>
      <c r="L30" s="72">
        <f>IF(RES_hh_tesh_in!L30=0,0,RES_hh_tesh_in!L30/RES_summary!L$21)</f>
        <v>4.202289712095002</v>
      </c>
      <c r="M30" s="72">
        <f>IF(RES_hh_tesh_in!M30=0,0,RES_hh_tesh_in!M30/RES_summary!M$21)</f>
        <v>4.2609427387154755</v>
      </c>
      <c r="N30" s="72">
        <f>IF(RES_hh_tesh_in!N30=0,0,RES_hh_tesh_in!N30/RES_summary!N$21)</f>
        <v>3.9947091552280067</v>
      </c>
      <c r="O30" s="72">
        <f>IF(RES_hh_tesh_in!O30=0,0,RES_hh_tesh_in!O30/RES_summary!O$21)</f>
        <v>3.9260864872490249</v>
      </c>
      <c r="P30" s="72">
        <f>IF(RES_hh_tesh_in!P30=0,0,RES_hh_tesh_in!P30/RES_summary!P$21)</f>
        <v>3.627587058207836</v>
      </c>
      <c r="Q30" s="72">
        <f>IF(RES_hh_tesh_in!Q30=0,0,RES_hh_tesh_in!Q30/RES_summary!Q$21)</f>
        <v>4.0915401342135205</v>
      </c>
      <c r="R30" s="72">
        <f>IF(RES_hh_tesh_in!R30=0,0,RES_hh_tesh_in!R30/RES_summary!R$21)</f>
        <v>4.0977890001652479</v>
      </c>
      <c r="S30" s="72">
        <f>IF(RES_hh_tesh_in!S30=0,0,RES_hh_tesh_in!S30/RES_summary!S$21)</f>
        <v>4.579043925115351</v>
      </c>
      <c r="T30" s="72">
        <f>IF(RES_hh_tesh_in!T30=0,0,RES_hh_tesh_in!T30/RES_summary!T$21)</f>
        <v>4.6110796997779282</v>
      </c>
      <c r="U30" s="72">
        <f>IF(RES_hh_tesh_in!U30=0,0,RES_hh_tesh_in!U30/RES_summary!U$21)</f>
        <v>4.5782865179475518</v>
      </c>
      <c r="V30" s="72">
        <f>IF(RES_hh_tesh_in!V30=0,0,RES_hh_tesh_in!V30/RES_summary!V$21)</f>
        <v>4.2645521412002969</v>
      </c>
      <c r="W30" s="72">
        <f>IF(RES_hh_tesh_in!W30=0,0,RES_hh_tesh_in!W30/RES_summary!W$21)</f>
        <v>4.6448453130578038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7.4977310298438153</v>
      </c>
      <c r="D31" s="72">
        <f>IF(RES_hh_tesh_in!D31=0,0,RES_hh_tesh_in!D31/RES_summary!D$21)</f>
        <v>8.0772010450731013</v>
      </c>
      <c r="E31" s="72">
        <f>IF(RES_hh_tesh_in!E31=0,0,RES_hh_tesh_in!E31/RES_summary!E$21)</f>
        <v>8.9504877245674574</v>
      </c>
      <c r="F31" s="72">
        <f>IF(RES_hh_tesh_in!F31=0,0,RES_hh_tesh_in!F31/RES_summary!F$21)</f>
        <v>6.4260847734762603</v>
      </c>
      <c r="G31" s="72">
        <f>IF(RES_hh_tesh_in!G31=0,0,RES_hh_tesh_in!G31/RES_summary!G$21)</f>
        <v>12.013533713549291</v>
      </c>
      <c r="H31" s="72">
        <f>IF(RES_hh_tesh_in!H31=0,0,RES_hh_tesh_in!H31/RES_summary!H$21)</f>
        <v>7.2455249352098434</v>
      </c>
      <c r="I31" s="72">
        <f>IF(RES_hh_tesh_in!I31=0,0,RES_hh_tesh_in!I31/RES_summary!I$21)</f>
        <v>7.2803476265973552</v>
      </c>
      <c r="J31" s="72">
        <f>IF(RES_hh_tesh_in!J31=0,0,RES_hh_tesh_in!J31/RES_summary!J$21)</f>
        <v>5.0811969782870294</v>
      </c>
      <c r="K31" s="72">
        <f>IF(RES_hh_tesh_in!K31=0,0,RES_hh_tesh_in!K31/RES_summary!K$21)</f>
        <v>5.1264385314787013</v>
      </c>
      <c r="L31" s="72">
        <f>IF(RES_hh_tesh_in!L31=0,0,RES_hh_tesh_in!L31/RES_summary!L$21)</f>
        <v>4.5924332526432101</v>
      </c>
      <c r="M31" s="72">
        <f>IF(RES_hh_tesh_in!M31=0,0,RES_hh_tesh_in!M31/RES_summary!M$21)</f>
        <v>4.0950118159321764</v>
      </c>
      <c r="N31" s="72">
        <f>IF(RES_hh_tesh_in!N31=0,0,RES_hh_tesh_in!N31/RES_summary!N$21)</f>
        <v>3.9155974294120122</v>
      </c>
      <c r="O31" s="72">
        <f>IF(RES_hh_tesh_in!O31=0,0,RES_hh_tesh_in!O31/RES_summary!O$21)</f>
        <v>3.8534981358389984</v>
      </c>
      <c r="P31" s="72">
        <f>IF(RES_hh_tesh_in!P31=0,0,RES_hh_tesh_in!P31/RES_summary!P$21)</f>
        <v>3.9952567581896874</v>
      </c>
      <c r="Q31" s="72">
        <f>IF(RES_hh_tesh_in!Q31=0,0,RES_hh_tesh_in!Q31/RES_summary!Q$21)</f>
        <v>3.9644786259813074</v>
      </c>
      <c r="R31" s="72">
        <f>IF(RES_hh_tesh_in!R31=0,0,RES_hh_tesh_in!R31/RES_summary!R$21)</f>
        <v>4.1563777681063572</v>
      </c>
      <c r="S31" s="72">
        <f>IF(RES_hh_tesh_in!S31=0,0,RES_hh_tesh_in!S31/RES_summary!S$21)</f>
        <v>4.4698766886841961</v>
      </c>
      <c r="T31" s="72">
        <f>IF(RES_hh_tesh_in!T31=0,0,RES_hh_tesh_in!T31/RES_summary!T$21)</f>
        <v>4.4898156257409285</v>
      </c>
      <c r="U31" s="72">
        <f>IF(RES_hh_tesh_in!U31=0,0,RES_hh_tesh_in!U31/RES_summary!U$21)</f>
        <v>4.513834882340543</v>
      </c>
      <c r="V31" s="72">
        <f>IF(RES_hh_tesh_in!V31=0,0,RES_hh_tesh_in!V31/RES_summary!V$21)</f>
        <v>4.3881994358215968</v>
      </c>
      <c r="W31" s="72">
        <f>IF(RES_hh_tesh_in!W31=0,0,RES_hh_tesh_in!W31/RES_summary!W$21)</f>
        <v>4.5184126808349454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8.8325767864523783</v>
      </c>
      <c r="D32" s="77">
        <f>IF(RES_hh_tesh_in!D32=0,0,RES_hh_tesh_in!D32/RES_summary!D$21)</f>
        <v>6.8816335503063399</v>
      </c>
      <c r="E32" s="77">
        <f>IF(RES_hh_tesh_in!E32=0,0,RES_hh_tesh_in!E32/RES_summary!E$21)</f>
        <v>12.187859528153215</v>
      </c>
      <c r="F32" s="77">
        <f>IF(RES_hh_tesh_in!F32=0,0,RES_hh_tesh_in!F32/RES_summary!F$21)</f>
        <v>5.6089465791937911</v>
      </c>
      <c r="G32" s="77">
        <f>IF(RES_hh_tesh_in!G32=0,0,RES_hh_tesh_in!G32/RES_summary!G$21)</f>
        <v>6.0879816662849073</v>
      </c>
      <c r="H32" s="77">
        <f>IF(RES_hh_tesh_in!H32=0,0,RES_hh_tesh_in!H32/RES_summary!H$21)</f>
        <v>11.077419071493857</v>
      </c>
      <c r="I32" s="77">
        <f>IF(RES_hh_tesh_in!I32=0,0,RES_hh_tesh_in!I32/RES_summary!I$21)</f>
        <v>7.1008509829268176</v>
      </c>
      <c r="J32" s="77">
        <f>IF(RES_hh_tesh_in!J32=0,0,RES_hh_tesh_in!J32/RES_summary!J$21)</f>
        <v>4.0742460814949633</v>
      </c>
      <c r="K32" s="77">
        <f>IF(RES_hh_tesh_in!K32=0,0,RES_hh_tesh_in!K32/RES_summary!K$21)</f>
        <v>4.1121676363600539</v>
      </c>
      <c r="L32" s="77">
        <f>IF(RES_hh_tesh_in!L32=0,0,RES_hh_tesh_in!L32/RES_summary!L$21)</f>
        <v>4.031949708337069</v>
      </c>
      <c r="M32" s="77">
        <f>IF(RES_hh_tesh_in!M32=0,0,RES_hh_tesh_in!M32/RES_summary!M$21)</f>
        <v>4.3206560544950543</v>
      </c>
      <c r="N32" s="77">
        <f>IF(RES_hh_tesh_in!N32=0,0,RES_hh_tesh_in!N32/RES_summary!N$21)</f>
        <v>6.1518056999554727</v>
      </c>
      <c r="O32" s="77">
        <f>IF(RES_hh_tesh_in!O32=0,0,RES_hh_tesh_in!O32/RES_summary!O$21)</f>
        <v>0.40697307058407617</v>
      </c>
      <c r="P32" s="77">
        <f>IF(RES_hh_tesh_in!P32=0,0,RES_hh_tesh_in!P32/RES_summary!P$21)</f>
        <v>2.7619716810708881</v>
      </c>
      <c r="Q32" s="77">
        <f>IF(RES_hh_tesh_in!Q32=0,0,RES_hh_tesh_in!Q32/RES_summary!Q$21)</f>
        <v>5.2231558878338289</v>
      </c>
      <c r="R32" s="77">
        <f>IF(RES_hh_tesh_in!R32=0,0,RES_hh_tesh_in!R32/RES_summary!R$21)</f>
        <v>4.3286968391479972</v>
      </c>
      <c r="S32" s="77">
        <f>IF(RES_hh_tesh_in!S32=0,0,RES_hh_tesh_in!S32/RES_summary!S$21)</f>
        <v>4.3804697526050091</v>
      </c>
      <c r="T32" s="77">
        <f>IF(RES_hh_tesh_in!T32=0,0,RES_hh_tesh_in!T32/RES_summary!T$21)</f>
        <v>4.2990915383977617</v>
      </c>
      <c r="U32" s="77">
        <f>IF(RES_hh_tesh_in!U32=0,0,RES_hh_tesh_in!U32/RES_summary!U$21)</f>
        <v>4.3075236329698923</v>
      </c>
      <c r="V32" s="77">
        <f>IF(RES_hh_tesh_in!V32=0,0,RES_hh_tesh_in!V32/RES_summary!V$21)</f>
        <v>4.3242308381571899</v>
      </c>
      <c r="W32" s="77">
        <f>IF(RES_hh_tesh_in!W32=0,0,RES_hh_tesh_in!W32/RES_summary!W$21)</f>
        <v>4.3632070433945884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24.838202311354522</v>
      </c>
      <c r="D3" s="65">
        <f>IF(RES_hh_emih_in!D3=0,0,RES_hh_emih_in!D3/RES_summary!D$21)</f>
        <v>31.174006400557879</v>
      </c>
      <c r="E3" s="65">
        <f>IF(RES_hh_emih_in!E3=0,0,RES_hh_emih_in!E3/RES_summary!E$21)</f>
        <v>25.060854184980066</v>
      </c>
      <c r="F3" s="65">
        <f>IF(RES_hh_emih_in!F3=0,0,RES_hh_emih_in!F3/RES_summary!F$21)</f>
        <v>25.914215181138637</v>
      </c>
      <c r="G3" s="65">
        <f>IF(RES_hh_emih_in!G3=0,0,RES_hh_emih_in!G3/RES_summary!G$21)</f>
        <v>18.280709403283925</v>
      </c>
      <c r="H3" s="65">
        <f>IF(RES_hh_emih_in!H3=0,0,RES_hh_emih_in!H3/RES_summary!H$21)</f>
        <v>19.164023155007794</v>
      </c>
      <c r="I3" s="65">
        <f>IF(RES_hh_emih_in!I3=0,0,RES_hh_emih_in!I3/RES_summary!I$21)</f>
        <v>6.9860109691013594</v>
      </c>
      <c r="J3" s="65">
        <f>IF(RES_hh_emih_in!J3=0,0,RES_hh_emih_in!J3/RES_summary!J$21)</f>
        <v>10.208336860748071</v>
      </c>
      <c r="K3" s="65">
        <f>IF(RES_hh_emih_in!K3=0,0,RES_hh_emih_in!K3/RES_summary!K$21)</f>
        <v>10.368590765460707</v>
      </c>
      <c r="L3" s="65">
        <f>IF(RES_hh_emih_in!L3=0,0,RES_hh_emih_in!L3/RES_summary!L$21)</f>
        <v>15.399471784444053</v>
      </c>
      <c r="M3" s="65">
        <f>IF(RES_hh_emih_in!M3=0,0,RES_hh_emih_in!M3/RES_summary!M$21)</f>
        <v>18.191552844078874</v>
      </c>
      <c r="N3" s="65">
        <f>IF(RES_hh_emih_in!N3=0,0,RES_hh_emih_in!N3/RES_summary!N$21)</f>
        <v>18.098177375756261</v>
      </c>
      <c r="O3" s="65">
        <f>IF(RES_hh_emih_in!O3=0,0,RES_hh_emih_in!O3/RES_summary!O$21)</f>
        <v>13.561800723892157</v>
      </c>
      <c r="P3" s="65">
        <f>IF(RES_hh_emih_in!P3=0,0,RES_hh_emih_in!P3/RES_summary!P$21)</f>
        <v>12.906150520279716</v>
      </c>
      <c r="Q3" s="65">
        <f>IF(RES_hh_emih_in!Q3=0,0,RES_hh_emih_in!Q3/RES_summary!Q$21)</f>
        <v>14.417675865101071</v>
      </c>
      <c r="R3" s="65">
        <f>IF(RES_hh_emih_in!R3=0,0,RES_hh_emih_in!R3/RES_summary!R$21)</f>
        <v>12.196310572990903</v>
      </c>
      <c r="S3" s="65">
        <f>IF(RES_hh_emih_in!S3=0,0,RES_hh_emih_in!S3/RES_summary!S$21)</f>
        <v>12.899752411600453</v>
      </c>
      <c r="T3" s="65">
        <f>IF(RES_hh_emih_in!T3=0,0,RES_hh_emih_in!T3/RES_summary!T$21)</f>
        <v>11.163677604743762</v>
      </c>
      <c r="U3" s="65">
        <f>IF(RES_hh_emih_in!U3=0,0,RES_hh_emih_in!U3/RES_summary!U$21)</f>
        <v>10.791080901969437</v>
      </c>
      <c r="V3" s="65">
        <f>IF(RES_hh_emih_in!V3=0,0,RES_hh_emih_in!V3/RES_summary!V$21)</f>
        <v>10.619171619201996</v>
      </c>
      <c r="W3" s="65">
        <f>IF(RES_hh_emih_in!W3=0,0,RES_hh_emih_in!W3/RES_summary!W$21)</f>
        <v>11.491521644862539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19.629685032244137</v>
      </c>
      <c r="D4" s="69">
        <f>IF(RES_hh_emih_in!D4=0,0,RES_hh_emih_in!D4/RES_summary!D$21)</f>
        <v>24.04716125557615</v>
      </c>
      <c r="E4" s="69">
        <f>IF(RES_hh_emih_in!E4=0,0,RES_hh_emih_in!E4/RES_summary!E$21)</f>
        <v>18.036408233756895</v>
      </c>
      <c r="F4" s="69">
        <f>IF(RES_hh_emih_in!F4=0,0,RES_hh_emih_in!F4/RES_summary!F$21)</f>
        <v>22.221364148779028</v>
      </c>
      <c r="G4" s="69">
        <f>IF(RES_hh_emih_in!G4=0,0,RES_hh_emih_in!G4/RES_summary!G$21)</f>
        <v>9.836409689668006</v>
      </c>
      <c r="H4" s="69">
        <f>IF(RES_hh_emih_in!H4=0,0,RES_hh_emih_in!H4/RES_summary!H$21)</f>
        <v>14.713651544289899</v>
      </c>
      <c r="I4" s="69">
        <f>IF(RES_hh_emih_in!I4=0,0,RES_hh_emih_in!I4/RES_summary!I$21)</f>
        <v>2.6903150149593094</v>
      </c>
      <c r="J4" s="69">
        <f>IF(RES_hh_emih_in!J4=0,0,RES_hh_emih_in!J4/RES_summary!J$21)</f>
        <v>7.627591931898138</v>
      </c>
      <c r="K4" s="69">
        <f>IF(RES_hh_emih_in!K4=0,0,RES_hh_emih_in!K4/RES_summary!K$21)</f>
        <v>7.3241840551875876</v>
      </c>
      <c r="L4" s="69">
        <f>IF(RES_hh_emih_in!L4=0,0,RES_hh_emih_in!L4/RES_summary!L$21)</f>
        <v>12.39431315462976</v>
      </c>
      <c r="M4" s="69">
        <f>IF(RES_hh_emih_in!M4=0,0,RES_hh_emih_in!M4/RES_summary!M$21)</f>
        <v>14.461140059047525</v>
      </c>
      <c r="N4" s="69">
        <f>IF(RES_hh_emih_in!N4=0,0,RES_hh_emih_in!N4/RES_summary!N$21)</f>
        <v>14.575691378209733</v>
      </c>
      <c r="O4" s="69">
        <f>IF(RES_hh_emih_in!O4=0,0,RES_hh_emih_in!O4/RES_summary!O$21)</f>
        <v>10.338049970401721</v>
      </c>
      <c r="P4" s="69">
        <f>IF(RES_hh_emih_in!P4=0,0,RES_hh_emih_in!P4/RES_summary!P$21)</f>
        <v>9.6441277158354204</v>
      </c>
      <c r="Q4" s="69">
        <f>IF(RES_hh_emih_in!Q4=0,0,RES_hh_emih_in!Q4/RES_summary!Q$21)</f>
        <v>10.757109825512254</v>
      </c>
      <c r="R4" s="69">
        <f>IF(RES_hh_emih_in!R4=0,0,RES_hh_emih_in!R4/RES_summary!R$21)</f>
        <v>8.9891906940349653</v>
      </c>
      <c r="S4" s="69">
        <f>IF(RES_hh_emih_in!S4=0,0,RES_hh_emih_in!S4/RES_summary!S$21)</f>
        <v>9.4455727878011917</v>
      </c>
      <c r="T4" s="69">
        <f>IF(RES_hh_emih_in!T4=0,0,RES_hh_emih_in!T4/RES_summary!T$21)</f>
        <v>8.0357206087087167</v>
      </c>
      <c r="U4" s="69">
        <f>IF(RES_hh_emih_in!U4=0,0,RES_hh_emih_in!U4/RES_summary!U$21)</f>
        <v>7.6715619032668849</v>
      </c>
      <c r="V4" s="69">
        <f>IF(RES_hh_emih_in!V4=0,0,RES_hh_emih_in!V4/RES_summary!V$21)</f>
        <v>7.7560743426724921</v>
      </c>
      <c r="W4" s="69">
        <f>IF(RES_hh_emih_in!W4=0,0,RES_hh_emih_in!W4/RES_summary!W$21)</f>
        <v>8.2131949234637318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78.674216281305789</v>
      </c>
      <c r="E5" s="72">
        <f>IF(RES_hh_emih_in!E5=0,0,RES_hh_emih_in!E5/RES_summary!E$21)</f>
        <v>0</v>
      </c>
      <c r="F5" s="72">
        <f>IF(RES_hh_emih_in!F5=0,0,RES_hh_emih_in!F5/RES_summary!F$21)</f>
        <v>111.65818386571766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32.858879815709699</v>
      </c>
      <c r="J5" s="72">
        <f>IF(RES_hh_emih_in!J5=0,0,RES_hh_emih_in!J5/RES_summary!J$21)</f>
        <v>101.03646574929172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49.104914844445126</v>
      </c>
      <c r="N5" s="72">
        <f>IF(RES_hh_emih_in!N5=0,0,RES_hh_emih_in!N5/RES_summary!N$21)</f>
        <v>47.749819087001775</v>
      </c>
      <c r="O5" s="72">
        <f>IF(RES_hh_emih_in!O5=0,0,RES_hh_emih_in!O5/RES_summary!O$21)</f>
        <v>28.25935730518038</v>
      </c>
      <c r="P5" s="72">
        <f>IF(RES_hh_emih_in!P5=0,0,RES_hh_emih_in!P5/RES_summary!P$21)</f>
        <v>46.720949813819665</v>
      </c>
      <c r="Q5" s="72">
        <f>IF(RES_hh_emih_in!Q5=0,0,RES_hh_emih_in!Q5/RES_summary!Q$21)</f>
        <v>44.875781190834054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28.535333817700273</v>
      </c>
      <c r="V5" s="72">
        <f>IF(RES_hh_emih_in!V5=0,0,RES_hh_emih_in!V5/RES_summary!V$21)</f>
        <v>27.252424807605529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47.77471932328833</v>
      </c>
      <c r="D6" s="72">
        <f>IF(RES_hh_emih_in!D6=0,0,RES_hh_emih_in!D6/RES_summary!D$21)</f>
        <v>44.099600523053105</v>
      </c>
      <c r="E6" s="72">
        <f>IF(RES_hh_emih_in!E6=0,0,RES_hh_emih_in!E6/RES_summary!E$21)</f>
        <v>45.88427161625178</v>
      </c>
      <c r="F6" s="72">
        <f>IF(RES_hh_emih_in!F6=0,0,RES_hh_emih_in!F6/RES_summary!F$21)</f>
        <v>47.171346017299022</v>
      </c>
      <c r="G6" s="72">
        <f>IF(RES_hh_emih_in!G6=0,0,RES_hh_emih_in!G6/RES_summary!G$21)</f>
        <v>40.294391070445414</v>
      </c>
      <c r="H6" s="72">
        <f>IF(RES_hh_emih_in!H6=0,0,RES_hh_emih_in!H6/RES_summary!H$21)</f>
        <v>38.447759004868715</v>
      </c>
      <c r="I6" s="72">
        <f>IF(RES_hh_emih_in!I6=0,0,RES_hh_emih_in!I6/RES_summary!I$21)</f>
        <v>33.979254637830365</v>
      </c>
      <c r="J6" s="72">
        <f>IF(RES_hh_emih_in!J6=0,0,RES_hh_emih_in!J6/RES_summary!J$21)</f>
        <v>38.273052142953361</v>
      </c>
      <c r="K6" s="72">
        <f>IF(RES_hh_emih_in!K6=0,0,RES_hh_emih_in!K6/RES_summary!K$21)</f>
        <v>35.977838447979195</v>
      </c>
      <c r="L6" s="72">
        <f>IF(RES_hh_emih_in!L6=0,0,RES_hh_emih_in!L6/RES_summary!L$21)</f>
        <v>35.20055713098769</v>
      </c>
      <c r="M6" s="72">
        <f>IF(RES_hh_emih_in!M6=0,0,RES_hh_emih_in!M6/RES_summary!M$21)</f>
        <v>32.192506227966149</v>
      </c>
      <c r="N6" s="72">
        <f>IF(RES_hh_emih_in!N6=0,0,RES_hh_emih_in!N6/RES_summary!N$21)</f>
        <v>31.653327966557534</v>
      </c>
      <c r="O6" s="72">
        <f>IF(RES_hh_emih_in!O6=0,0,RES_hh_emih_in!O6/RES_summary!O$21)</f>
        <v>27.785230726378764</v>
      </c>
      <c r="P6" s="72">
        <f>IF(RES_hh_emih_in!P6=0,0,RES_hh_emih_in!P6/RES_summary!P$21)</f>
        <v>23.893211188124255</v>
      </c>
      <c r="Q6" s="72">
        <f>IF(RES_hh_emih_in!Q6=0,0,RES_hh_emih_in!Q6/RES_summary!Q$21)</f>
        <v>22.541567689343669</v>
      </c>
      <c r="R6" s="72">
        <f>IF(RES_hh_emih_in!R6=0,0,RES_hh_emih_in!R6/RES_summary!R$21)</f>
        <v>22.712230684906181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19.406806694460435</v>
      </c>
      <c r="V6" s="72">
        <f>IF(RES_hh_emih_in!V6=0,0,RES_hh_emih_in!V6/RES_summary!V$21)</f>
        <v>17.124757600409513</v>
      </c>
      <c r="W6" s="72">
        <f>IF(RES_hh_emih_in!W6=0,0,RES_hh_emih_in!W6/RES_summary!W$21)</f>
        <v>17.374294158683409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42.726135831481919</v>
      </c>
      <c r="F7" s="72">
        <f>IF(RES_hh_emih_in!F7=0,0,RES_hh_emih_in!F7/RES_summary!F$21)</f>
        <v>88.399939902854243</v>
      </c>
      <c r="G7" s="72">
        <f>IF(RES_hh_emih_in!G7=0,0,RES_hh_emih_in!G7/RES_summary!G$21)</f>
        <v>55.32436581194353</v>
      </c>
      <c r="H7" s="72">
        <f>IF(RES_hh_emih_in!H7=0,0,RES_hh_emih_in!H7/RES_summary!H$21)</f>
        <v>50.180330349238552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29.370149488383117</v>
      </c>
      <c r="P7" s="72">
        <f>IF(RES_hh_emih_in!P7=0,0,RES_hh_emih_in!P7/RES_summary!P$21)</f>
        <v>37.829334921467407</v>
      </c>
      <c r="Q7" s="72">
        <f>IF(RES_hh_emih_in!Q7=0,0,RES_hh_emih_in!Q7/RES_summary!Q$21)</f>
        <v>40.291903335367955</v>
      </c>
      <c r="R7" s="72">
        <f>IF(RES_hh_emih_in!R7=0,0,RES_hh_emih_in!R7/RES_summary!R$21)</f>
        <v>0</v>
      </c>
      <c r="S7" s="72">
        <f>IF(RES_hh_emih_in!S7=0,0,RES_hh_emih_in!S7/RES_summary!S$21)</f>
        <v>27.511028327185155</v>
      </c>
      <c r="T7" s="72">
        <f>IF(RES_hh_emih_in!T7=0,0,RES_hh_emih_in!T7/RES_summary!T$21)</f>
        <v>29.155244644997566</v>
      </c>
      <c r="U7" s="72">
        <f>IF(RES_hh_emih_in!U7=0,0,RES_hh_emih_in!U7/RES_summary!U$21)</f>
        <v>34.389206199665203</v>
      </c>
      <c r="V7" s="72">
        <f>IF(RES_hh_emih_in!V7=0,0,RES_hh_emih_in!V7/RES_summary!V$21)</f>
        <v>27.041988772203148</v>
      </c>
      <c r="W7" s="72">
        <f>IF(RES_hh_emih_in!W7=0,0,RES_hh_emih_in!W7/RES_summary!W$21)</f>
        <v>26.381481438523551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42.495637174094007</v>
      </c>
      <c r="D8" s="72">
        <f>IF(RES_hh_emih_in!D8=0,0,RES_hh_emih_in!D8/RES_summary!D$21)</f>
        <v>43.052312814542923</v>
      </c>
      <c r="E8" s="72">
        <f>IF(RES_hh_emih_in!E8=0,0,RES_hh_emih_in!E8/RES_summary!E$21)</f>
        <v>43.272349771341247</v>
      </c>
      <c r="F8" s="72">
        <f>IF(RES_hh_emih_in!F8=0,0,RES_hh_emih_in!F8/RES_summary!F$21)</f>
        <v>43.412893513320654</v>
      </c>
      <c r="G8" s="72">
        <f>IF(RES_hh_emih_in!G8=0,0,RES_hh_emih_in!G8/RES_summary!G$21)</f>
        <v>34.7142357593507</v>
      </c>
      <c r="H8" s="72">
        <f>IF(RES_hh_emih_in!H8=0,0,RES_hh_emih_in!H8/RES_summary!H$21)</f>
        <v>38.065938844350271</v>
      </c>
      <c r="I8" s="72">
        <f>IF(RES_hh_emih_in!I8=0,0,RES_hh_emih_in!I8/RES_summary!I$21)</f>
        <v>29.689840197383205</v>
      </c>
      <c r="J8" s="72">
        <f>IF(RES_hh_emih_in!J8=0,0,RES_hh_emih_in!J8/RES_summary!J$21)</f>
        <v>33.978243973418429</v>
      </c>
      <c r="K8" s="72">
        <f>IF(RES_hh_emih_in!K8=0,0,RES_hh_emih_in!K8/RES_summary!K$21)</f>
        <v>31.450136457196702</v>
      </c>
      <c r="L8" s="72">
        <f>IF(RES_hh_emih_in!L8=0,0,RES_hh_emih_in!L8/RES_summary!L$21)</f>
        <v>30.741026538029192</v>
      </c>
      <c r="M8" s="72">
        <f>IF(RES_hh_emih_in!M8=0,0,RES_hh_emih_in!M8/RES_summary!M$21)</f>
        <v>29.19111402987097</v>
      </c>
      <c r="N8" s="72">
        <f>IF(RES_hh_emih_in!N8=0,0,RES_hh_emih_in!N8/RES_summary!N$21)</f>
        <v>29.414087882505001</v>
      </c>
      <c r="O8" s="72">
        <f>IF(RES_hh_emih_in!O8=0,0,RES_hh_emih_in!O8/RES_summary!O$21)</f>
        <v>25.97968625532749</v>
      </c>
      <c r="P8" s="72">
        <f>IF(RES_hh_emih_in!P8=0,0,RES_hh_emih_in!P8/RES_summary!P$21)</f>
        <v>21.197855518517549</v>
      </c>
      <c r="Q8" s="72">
        <f>IF(RES_hh_emih_in!Q8=0,0,RES_hh_emih_in!Q8/RES_summary!Q$21)</f>
        <v>19.859194644980299</v>
      </c>
      <c r="R8" s="72">
        <f>IF(RES_hh_emih_in!R8=0,0,RES_hh_emih_in!R8/RES_summary!R$21)</f>
        <v>18.852964936673743</v>
      </c>
      <c r="S8" s="72">
        <f>IF(RES_hh_emih_in!S8=0,0,RES_hh_emih_in!S8/RES_summary!S$21)</f>
        <v>18.669875674674273</v>
      </c>
      <c r="T8" s="72">
        <f>IF(RES_hh_emih_in!T8=0,0,RES_hh_emih_in!T8/RES_summary!T$21)</f>
        <v>17.772291904278916</v>
      </c>
      <c r="U8" s="72">
        <f>IF(RES_hh_emih_in!U8=0,0,RES_hh_emih_in!U8/RES_summary!U$21)</f>
        <v>16.19533487491249</v>
      </c>
      <c r="V8" s="72">
        <f>IF(RES_hh_emih_in!V8=0,0,RES_hh_emih_in!V8/RES_summary!V$21)</f>
        <v>15.982149055513394</v>
      </c>
      <c r="W8" s="72">
        <f>IF(RES_hh_emih_in!W8=0,0,RES_hh_emih_in!W8/RES_summary!W$21)</f>
        <v>16.560757223282316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2.6099275083110096</v>
      </c>
      <c r="D17" s="69">
        <f>IF(RES_hh_emih_in!D17=0,0,RES_hh_emih_in!D17/RES_summary!D$21)</f>
        <v>4.2450425184245253</v>
      </c>
      <c r="E17" s="69">
        <f>IF(RES_hh_emih_in!E17=0,0,RES_hh_emih_in!E17/RES_summary!E$21)</f>
        <v>3.7707370747356332</v>
      </c>
      <c r="F17" s="69">
        <f>IF(RES_hh_emih_in!F17=0,0,RES_hh_emih_in!F17/RES_summary!F$21)</f>
        <v>1.7197321588814383</v>
      </c>
      <c r="G17" s="69">
        <f>IF(RES_hh_emih_in!G17=0,0,RES_hh_emih_in!G17/RES_summary!G$21)</f>
        <v>4.4110593462694476</v>
      </c>
      <c r="H17" s="69">
        <f>IF(RES_hh_emih_in!H17=0,0,RES_hh_emih_in!H17/RES_summary!H$21)</f>
        <v>2.3129803358525507</v>
      </c>
      <c r="I17" s="69">
        <f>IF(RES_hh_emih_in!I17=0,0,RES_hh_emih_in!I17/RES_summary!I$21)</f>
        <v>0.98710151921611966</v>
      </c>
      <c r="J17" s="69">
        <f>IF(RES_hh_emih_in!J17=0,0,RES_hh_emih_in!J17/RES_summary!J$21)</f>
        <v>1.2266948126697399</v>
      </c>
      <c r="K17" s="69">
        <f>IF(RES_hh_emih_in!K17=0,0,RES_hh_emih_in!K17/RES_summary!K$21)</f>
        <v>0.99215983336226854</v>
      </c>
      <c r="L17" s="69">
        <f>IF(RES_hh_emih_in!L17=0,0,RES_hh_emih_in!L17/RES_summary!L$21)</f>
        <v>1.5803747407335544</v>
      </c>
      <c r="M17" s="69">
        <f>IF(RES_hh_emih_in!M17=0,0,RES_hh_emih_in!M17/RES_summary!M$21)</f>
        <v>2.2222405577688793</v>
      </c>
      <c r="N17" s="69">
        <f>IF(RES_hh_emih_in!N17=0,0,RES_hh_emih_in!N17/RES_summary!N$21)</f>
        <v>2.1974112955716518</v>
      </c>
      <c r="O17" s="69">
        <f>IF(RES_hh_emih_in!O17=0,0,RES_hh_emih_in!O17/RES_summary!O$21)</f>
        <v>1.872835203603094</v>
      </c>
      <c r="P17" s="69">
        <f>IF(RES_hh_emih_in!P17=0,0,RES_hh_emih_in!P17/RES_summary!P$21)</f>
        <v>1.913689990481678</v>
      </c>
      <c r="Q17" s="69">
        <f>IF(RES_hh_emih_in!Q17=0,0,RES_hh_emih_in!Q17/RES_summary!Q$21)</f>
        <v>2.1973450883443815</v>
      </c>
      <c r="R17" s="69">
        <f>IF(RES_hh_emih_in!R17=0,0,RES_hh_emih_in!R17/RES_summary!R$21)</f>
        <v>1.8037807927896214</v>
      </c>
      <c r="S17" s="69">
        <f>IF(RES_hh_emih_in!S17=0,0,RES_hh_emih_in!S17/RES_summary!S$21)</f>
        <v>1.8865494156281355</v>
      </c>
      <c r="T17" s="69">
        <f>IF(RES_hh_emih_in!T17=0,0,RES_hh_emih_in!T17/RES_summary!T$21)</f>
        <v>1.6306479966800396</v>
      </c>
      <c r="U17" s="69">
        <f>IF(RES_hh_emih_in!U17=0,0,RES_hh_emih_in!U17/RES_summary!U$21)</f>
        <v>1.6070541410012977</v>
      </c>
      <c r="V17" s="69">
        <f>IF(RES_hh_emih_in!V17=0,0,RES_hh_emih_in!V17/RES_summary!V$21)</f>
        <v>1.5149446419910011</v>
      </c>
      <c r="W17" s="69">
        <f>IF(RES_hh_emih_in!W17=0,0,RES_hh_emih_in!W17/RES_summary!W$21)</f>
        <v>1.8125501458641762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10.368377976730724</v>
      </c>
      <c r="E18" s="72">
        <f>IF(RES_hh_emih_in!E18=0,0,RES_hh_emih_in!E18/RES_summary!E$21)</f>
        <v>0</v>
      </c>
      <c r="F18" s="72">
        <f>IF(RES_hh_emih_in!F18=0,0,RES_hh_emih_in!F18/RES_summary!F$21)</f>
        <v>9.9925088786293301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5.202295851090537</v>
      </c>
      <c r="J18" s="72">
        <f>IF(RES_hh_emih_in!J18=0,0,RES_hh_emih_in!J18/RES_summary!J$21)</f>
        <v>11.306668504569863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5.9604341999786072</v>
      </c>
      <c r="N18" s="72">
        <f>IF(RES_hh_emih_in!N18=0,0,RES_hh_emih_in!N18/RES_summary!N$21)</f>
        <v>5.9792905540819419</v>
      </c>
      <c r="O18" s="72">
        <f>IF(RES_hh_emih_in!O18=0,0,RES_hh_emih_in!O18/RES_summary!O$21)</f>
        <v>3.888688331070151</v>
      </c>
      <c r="P18" s="72">
        <f>IF(RES_hh_emih_in!P18=0,0,RES_hh_emih_in!P18/RES_summary!P$21)</f>
        <v>7.3109594253833707</v>
      </c>
      <c r="Q18" s="72">
        <f>IF(RES_hh_emih_in!Q18=0,0,RES_hh_emih_in!Q18/RES_summary!Q$21)</f>
        <v>7.4033636092070774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5.4929236598262303</v>
      </c>
      <c r="V18" s="72">
        <f>IF(RES_hh_emih_in!V18=0,0,RES_hh_emih_in!V18/RES_summary!V$21)</f>
        <v>5.4676181276666478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6.8377283533271838</v>
      </c>
      <c r="D19" s="72">
        <f>IF(RES_hh_emih_in!D19=0,0,RES_hh_emih_in!D19/RES_summary!D$21)</f>
        <v>7.0585210955766939</v>
      </c>
      <c r="E19" s="72">
        <f>IF(RES_hh_emih_in!E19=0,0,RES_hh_emih_in!E19/RES_summary!E$21)</f>
        <v>8.2439086804705273</v>
      </c>
      <c r="F19" s="72">
        <f>IF(RES_hh_emih_in!F19=0,0,RES_hh_emih_in!F19/RES_summary!F$21)</f>
        <v>5.1984963748934963</v>
      </c>
      <c r="G19" s="72">
        <f>IF(RES_hh_emih_in!G19=0,0,RES_hh_emih_in!G19/RES_summary!G$21)</f>
        <v>9.2113798691991366</v>
      </c>
      <c r="H19" s="72">
        <f>IF(RES_hh_emih_in!H19=0,0,RES_hh_emih_in!H19/RES_summary!H$21)</f>
        <v>4.9948427086059182</v>
      </c>
      <c r="I19" s="72">
        <f>IF(RES_hh_emih_in!I19=0,0,RES_hh_emih_in!I19/RES_summary!I$21)</f>
        <v>7.5155499413495397</v>
      </c>
      <c r="J19" s="72">
        <f>IF(RES_hh_emih_in!J19=0,0,RES_hh_emih_in!J19/RES_summary!J$21)</f>
        <v>4.080214235986042</v>
      </c>
      <c r="K19" s="72">
        <f>IF(RES_hh_emih_in!K19=0,0,RES_hh_emih_in!K19/RES_summary!K$21)</f>
        <v>5.7357325965248789</v>
      </c>
      <c r="L19" s="72">
        <f>IF(RES_hh_emih_in!L19=0,0,RES_hh_emih_in!L19/RES_summary!L$21)</f>
        <v>4.6407208913744373</v>
      </c>
      <c r="M19" s="72">
        <f>IF(RES_hh_emih_in!M19=0,0,RES_hh_emih_in!M19/RES_summary!M$21)</f>
        <v>4.5730938009824307</v>
      </c>
      <c r="N19" s="72">
        <f>IF(RES_hh_emih_in!N19=0,0,RES_hh_emih_in!N19/RES_summary!N$21)</f>
        <v>4.0394608603888393</v>
      </c>
      <c r="O19" s="72">
        <f>IF(RES_hh_emih_in!O19=0,0,RES_hh_emih_in!O19/RES_summary!O$21)</f>
        <v>4.0604646591953442</v>
      </c>
      <c r="P19" s="72">
        <f>IF(RES_hh_emih_in!P19=0,0,RES_hh_emih_in!P19/RES_summary!P$21)</f>
        <v>3.6453224445542411</v>
      </c>
      <c r="Q19" s="72">
        <f>IF(RES_hh_emih_in!Q19=0,0,RES_hh_emih_in!Q19/RES_summary!Q$21)</f>
        <v>3.5522947751287899</v>
      </c>
      <c r="R19" s="72">
        <f>IF(RES_hh_emih_in!R19=0,0,RES_hh_emih_in!R19/RES_summary!R$21)</f>
        <v>3.2678741283630321</v>
      </c>
      <c r="S19" s="72">
        <f>IF(RES_hh_emih_in!S19=0,0,RES_hh_emih_in!S19/RES_summary!S$21)</f>
        <v>3.2951910023621189</v>
      </c>
      <c r="T19" s="72">
        <f>IF(RES_hh_emih_in!T19=0,0,RES_hh_emih_in!T19/RES_summary!T$21)</f>
        <v>3.1508405518212932</v>
      </c>
      <c r="U19" s="72">
        <f>IF(RES_hh_emih_in!U19=0,0,RES_hh_emih_in!U19/RES_summary!U$21)</f>
        <v>3.1888257569773479</v>
      </c>
      <c r="V19" s="72">
        <f>IF(RES_hh_emih_in!V19=0,0,RES_hh_emih_in!V19/RES_summary!V$21)</f>
        <v>2.9011165956719176</v>
      </c>
      <c r="W19" s="72">
        <f>IF(RES_hh_emih_in!W19=0,0,RES_hh_emih_in!W19/RES_summary!W$21)</f>
        <v>3.1510813997899949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6.0215552759910276</v>
      </c>
      <c r="D21" s="72">
        <f>IF(RES_hh_emih_in!D21=0,0,RES_hh_emih_in!D21/RES_summary!D$21)</f>
        <v>6.5151390297921337</v>
      </c>
      <c r="E21" s="72">
        <f>IF(RES_hh_emih_in!E21=0,0,RES_hh_emih_in!E21/RES_summary!E$21)</f>
        <v>6.8507088080869059</v>
      </c>
      <c r="F21" s="72">
        <f>IF(RES_hh_emih_in!F21=0,0,RES_hh_emih_in!F21/RES_summary!F$21)</f>
        <v>4.4573988626329806</v>
      </c>
      <c r="G21" s="72">
        <f>IF(RES_hh_emih_in!G21=0,0,RES_hh_emih_in!G21/RES_summary!G$21)</f>
        <v>5.4550028133912276</v>
      </c>
      <c r="H21" s="72">
        <f>IF(RES_hh_emih_in!H21=0,0,RES_hh_emih_in!H21/RES_summary!H$21)</f>
        <v>5.8311499784586198</v>
      </c>
      <c r="I21" s="72">
        <f>IF(RES_hh_emih_in!I21=0,0,RES_hh_emih_in!I21/RES_summary!I$21)</f>
        <v>5.3890902224253505</v>
      </c>
      <c r="J21" s="72">
        <f>IF(RES_hh_emih_in!J21=0,0,RES_hh_emih_in!J21/RES_summary!J$21)</f>
        <v>4.2386472934507466</v>
      </c>
      <c r="K21" s="72">
        <f>IF(RES_hh_emih_in!K21=0,0,RES_hh_emih_in!K21/RES_summary!K$21)</f>
        <v>4.3456822719474344</v>
      </c>
      <c r="L21" s="72">
        <f>IF(RES_hh_emih_in!L21=0,0,RES_hh_emih_in!L21/RES_summary!L$21)</f>
        <v>3.8993566491588543</v>
      </c>
      <c r="M21" s="72">
        <f>IF(RES_hh_emih_in!M21=0,0,RES_hh_emih_in!M21/RES_summary!M$21)</f>
        <v>3.9023329192992695</v>
      </c>
      <c r="N21" s="72">
        <f>IF(RES_hh_emih_in!N21=0,0,RES_hh_emih_in!N21/RES_summary!N$21)</f>
        <v>3.9638728686520386</v>
      </c>
      <c r="O21" s="72">
        <f>IF(RES_hh_emih_in!O21=0,0,RES_hh_emih_in!O21/RES_summary!O$21)</f>
        <v>3.7523541533080143</v>
      </c>
      <c r="P21" s="72">
        <f>IF(RES_hh_emih_in!P21=0,0,RES_hh_emih_in!P21/RES_summary!P$21)</f>
        <v>3.2865710855702979</v>
      </c>
      <c r="Q21" s="72">
        <f>IF(RES_hh_emih_in!Q21=0,0,RES_hh_emih_in!Q21/RES_summary!Q$21)</f>
        <v>3.1879176868389787</v>
      </c>
      <c r="R21" s="72">
        <f>IF(RES_hh_emih_in!R21=0,0,RES_hh_emih_in!R21/RES_summary!R$21)</f>
        <v>3.0713410227719598</v>
      </c>
      <c r="S21" s="72">
        <f>IF(RES_hh_emih_in!S21=0,0,RES_hh_emih_in!S21/RES_summary!S$21)</f>
        <v>3.2192054716259766</v>
      </c>
      <c r="T21" s="72">
        <f>IF(RES_hh_emih_in!T21=0,0,RES_hh_emih_in!T21/RES_summary!T$21)</f>
        <v>3.0604664549110354</v>
      </c>
      <c r="U21" s="72">
        <f>IF(RES_hh_emih_in!U21=0,0,RES_hh_emih_in!U21/RES_summary!U$21)</f>
        <v>2.8741291604433976</v>
      </c>
      <c r="V21" s="72">
        <f>IF(RES_hh_emih_in!V21=0,0,RES_hh_emih_in!V21/RES_summary!V$21)</f>
        <v>2.9250571308027316</v>
      </c>
      <c r="W21" s="72">
        <f>IF(RES_hh_emih_in!W21=0,0,RES_hh_emih_in!W21/RES_summary!W$21)</f>
        <v>3.215858343737489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2.5985897707993777</v>
      </c>
      <c r="D27" s="69">
        <f>IF(RES_hh_emih_in!D27=0,0,RES_hh_emih_in!D27/RES_summary!D$21)</f>
        <v>2.8818026265572034</v>
      </c>
      <c r="E27" s="69">
        <f>IF(RES_hh_emih_in!E27=0,0,RES_hh_emih_in!E27/RES_summary!E$21)</f>
        <v>3.2537088764875368</v>
      </c>
      <c r="F27" s="69">
        <f>IF(RES_hh_emih_in!F27=0,0,RES_hh_emih_in!F27/RES_summary!F$21)</f>
        <v>1.9731188734781659</v>
      </c>
      <c r="G27" s="69">
        <f>IF(RES_hh_emih_in!G27=0,0,RES_hh_emih_in!G27/RES_summary!G$21)</f>
        <v>4.0332403673464707</v>
      </c>
      <c r="H27" s="69">
        <f>IF(RES_hh_emih_in!H27=0,0,RES_hh_emih_in!H27/RES_summary!H$21)</f>
        <v>2.1373912748653439</v>
      </c>
      <c r="I27" s="69">
        <f>IF(RES_hh_emih_in!I27=0,0,RES_hh_emih_in!I27/RES_summary!I$21)</f>
        <v>3.3085944349259311</v>
      </c>
      <c r="J27" s="69">
        <f>IF(RES_hh_emih_in!J27=0,0,RES_hh_emih_in!J27/RES_summary!J$21)</f>
        <v>1.3540501161801941</v>
      </c>
      <c r="K27" s="69">
        <f>IF(RES_hh_emih_in!K27=0,0,RES_hh_emih_in!K27/RES_summary!K$21)</f>
        <v>2.0522468769108499</v>
      </c>
      <c r="L27" s="69">
        <f>IF(RES_hh_emih_in!L27=0,0,RES_hh_emih_in!L27/RES_summary!L$21)</f>
        <v>1.4247838890807376</v>
      </c>
      <c r="M27" s="69">
        <f>IF(RES_hh_emih_in!M27=0,0,RES_hh_emih_in!M27/RES_summary!M$21)</f>
        <v>1.5081722272624698</v>
      </c>
      <c r="N27" s="69">
        <f>IF(RES_hh_emih_in!N27=0,0,RES_hh_emih_in!N27/RES_summary!N$21)</f>
        <v>1.3250747019748754</v>
      </c>
      <c r="O27" s="69">
        <f>IF(RES_hh_emih_in!O27=0,0,RES_hh_emih_in!O27/RES_summary!O$21)</f>
        <v>1.350915549887342</v>
      </c>
      <c r="P27" s="69">
        <f>IF(RES_hh_emih_in!P27=0,0,RES_hh_emih_in!P27/RES_summary!P$21)</f>
        <v>1.3483328139626172</v>
      </c>
      <c r="Q27" s="69">
        <f>IF(RES_hh_emih_in!Q27=0,0,RES_hh_emih_in!Q27/RES_summary!Q$21)</f>
        <v>1.4632209512444321</v>
      </c>
      <c r="R27" s="69">
        <f>IF(RES_hh_emih_in!R27=0,0,RES_hh_emih_in!R27/RES_summary!R$21)</f>
        <v>1.4033390861663164</v>
      </c>
      <c r="S27" s="69">
        <f>IF(RES_hh_emih_in!S27=0,0,RES_hh_emih_in!S27/RES_summary!S$21)</f>
        <v>1.567630208171124</v>
      </c>
      <c r="T27" s="69">
        <f>IF(RES_hh_emih_in!T27=0,0,RES_hh_emih_in!T27/RES_summary!T$21)</f>
        <v>1.4973089993550084</v>
      </c>
      <c r="U27" s="69">
        <f>IF(RES_hh_emih_in!U27=0,0,RES_hh_emih_in!U27/RES_summary!U$21)</f>
        <v>1.5124648577012543</v>
      </c>
      <c r="V27" s="69">
        <f>IF(RES_hh_emih_in!V27=0,0,RES_hh_emih_in!V27/RES_summary!V$21)</f>
        <v>1.3481526345385033</v>
      </c>
      <c r="W27" s="69">
        <f>IF(RES_hh_emih_in!W27=0,0,RES_hh_emih_in!W27/RES_summary!W$21)</f>
        <v>1.4657765755346273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6.0666879536356211</v>
      </c>
      <c r="E28" s="72">
        <f>IF(RES_hh_emih_in!E28=0,0,RES_hh_emih_in!E28/RES_summary!E$21)</f>
        <v>0</v>
      </c>
      <c r="F28" s="72">
        <f>IF(RES_hh_emih_in!F28=0,0,RES_hh_emih_in!F28/RES_summary!F$21)</f>
        <v>5.8158690298899218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2.5969478582293348</v>
      </c>
      <c r="J28" s="72">
        <f>IF(RES_hh_emih_in!J28=0,0,RES_hh_emih_in!J28/RES_summary!J$21)</f>
        <v>4.7242052495560118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2.4634468249010122</v>
      </c>
      <c r="N28" s="72">
        <f>IF(RES_hh_emih_in!N28=0,0,RES_hh_emih_in!N28/RES_summary!N$21)</f>
        <v>2.2677228631052784</v>
      </c>
      <c r="O28" s="72">
        <f>IF(RES_hh_emih_in!O28=0,0,RES_hh_emih_in!O28/RES_summary!O$21)</f>
        <v>1.4978724262389032</v>
      </c>
      <c r="P28" s="72">
        <f>IF(RES_hh_emih_in!P28=0,0,RES_hh_emih_in!P28/RES_summary!P$21)</f>
        <v>2.8898615907899545</v>
      </c>
      <c r="Q28" s="72">
        <f>IF(RES_hh_emih_in!Q28=0,0,RES_hh_emih_in!Q28/RES_summary!Q$21)</f>
        <v>3.0723831797684142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2.8761788998847311</v>
      </c>
      <c r="V28" s="72">
        <f>IF(RES_hh_emih_in!V28=0,0,RES_hh_emih_in!V28/RES_summary!V$21)</f>
        <v>2.5894243649988078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3.2204811538137701</v>
      </c>
      <c r="D29" s="72">
        <f>IF(RES_hh_emih_in!D29=0,0,RES_hh_emih_in!D29/RES_summary!D$21)</f>
        <v>3.3416288834410945</v>
      </c>
      <c r="E29" s="72">
        <f>IF(RES_hh_emih_in!E29=0,0,RES_hh_emih_in!E29/RES_summary!E$21)</f>
        <v>3.8593292150762304</v>
      </c>
      <c r="F29" s="72">
        <f>IF(RES_hh_emih_in!F29=0,0,RES_hh_emih_in!F29/RES_summary!F$21)</f>
        <v>2.3539034448003346</v>
      </c>
      <c r="G29" s="72">
        <f>IF(RES_hh_emih_in!G29=0,0,RES_hh_emih_in!G29/RES_summary!G$21)</f>
        <v>4.9909175656809781</v>
      </c>
      <c r="H29" s="72">
        <f>IF(RES_hh_emih_in!H29=0,0,RES_hh_emih_in!H29/RES_summary!H$21)</f>
        <v>2.5222627002869507</v>
      </c>
      <c r="I29" s="72">
        <f>IF(RES_hh_emih_in!I29=0,0,RES_hh_emih_in!I29/RES_summary!I$21)</f>
        <v>3.5789251253743863</v>
      </c>
      <c r="J29" s="72">
        <f>IF(RES_hh_emih_in!J29=0,0,RES_hh_emih_in!J29/RES_summary!J$21)</f>
        <v>1.6308993399598573</v>
      </c>
      <c r="K29" s="72">
        <f>IF(RES_hh_emih_in!K29=0,0,RES_hh_emih_in!K29/RES_summary!K$21)</f>
        <v>2.2553608801512293</v>
      </c>
      <c r="L29" s="72">
        <f>IF(RES_hh_emih_in!L29=0,0,RES_hh_emih_in!L29/RES_summary!L$21)</f>
        <v>1.703920193249298</v>
      </c>
      <c r="M29" s="72">
        <f>IF(RES_hh_emih_in!M29=0,0,RES_hh_emih_in!M29/RES_summary!M$21)</f>
        <v>1.6593876098212901</v>
      </c>
      <c r="N29" s="72">
        <f>IF(RES_hh_emih_in!N29=0,0,RES_hh_emih_in!N29/RES_summary!N$21)</f>
        <v>1.4431323169946777</v>
      </c>
      <c r="O29" s="72">
        <f>IF(RES_hh_emih_in!O29=0,0,RES_hh_emih_in!O29/RES_summary!O$21)</f>
        <v>1.4917225185651797</v>
      </c>
      <c r="P29" s="72">
        <f>IF(RES_hh_emih_in!P29=0,0,RES_hh_emih_in!P29/RES_summary!P$21)</f>
        <v>1.4664887574943013</v>
      </c>
      <c r="Q29" s="72">
        <f>IF(RES_hh_emih_in!Q29=0,0,RES_hh_emih_in!Q29/RES_summary!Q$21)</f>
        <v>1.6077808048298128</v>
      </c>
      <c r="R29" s="72">
        <f>IF(RES_hh_emih_in!R29=0,0,RES_hh_emih_in!R29/RES_summary!R$21)</f>
        <v>1.6024411452289291</v>
      </c>
      <c r="S29" s="72">
        <f>IF(RES_hh_emih_in!S29=0,0,RES_hh_emih_in!S29/RES_summary!S$21)</f>
        <v>1.7665811942094545</v>
      </c>
      <c r="T29" s="72">
        <f>IF(RES_hh_emih_in!T29=0,0,RES_hh_emih_in!T29/RES_summary!T$21)</f>
        <v>1.766776805029151</v>
      </c>
      <c r="U29" s="72">
        <f>IF(RES_hh_emih_in!U29=0,0,RES_hh_emih_in!U29/RES_summary!U$21)</f>
        <v>1.8335536651781776</v>
      </c>
      <c r="V29" s="72">
        <f>IF(RES_hh_emih_in!V29=0,0,RES_hh_emih_in!V29/RES_summary!V$21)</f>
        <v>1.6223780150827147</v>
      </c>
      <c r="W29" s="72">
        <f>IF(RES_hh_emih_in!W29=0,0,RES_hh_emih_in!W29/RES_summary!W$21)</f>
        <v>1.6775222171877817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2.7079106298621451</v>
      </c>
      <c r="D30" s="72">
        <f>IF(RES_hh_emih_in!D30=0,0,RES_hh_emih_in!D30/RES_summary!D$21)</f>
        <v>3.1803143179734774</v>
      </c>
      <c r="E30" s="72">
        <f>IF(RES_hh_emih_in!E30=0,0,RES_hh_emih_in!E30/RES_summary!E$21)</f>
        <v>3.6688698996872384</v>
      </c>
      <c r="F30" s="72">
        <f>IF(RES_hh_emih_in!F30=0,0,RES_hh_emih_in!F30/RES_summary!F$21)</f>
        <v>2.1607892114048104</v>
      </c>
      <c r="G30" s="72">
        <f>IF(RES_hh_emih_in!G30=0,0,RES_hh_emih_in!G30/RES_summary!G$21)</f>
        <v>4.0462306587352197</v>
      </c>
      <c r="H30" s="72">
        <f>IF(RES_hh_emih_in!H30=0,0,RES_hh_emih_in!H30/RES_summary!H$21)</f>
        <v>2.6673322817263707</v>
      </c>
      <c r="I30" s="72">
        <f>IF(RES_hh_emih_in!I30=0,0,RES_hh_emih_in!I30/RES_summary!I$21)</f>
        <v>2.9347501574555621</v>
      </c>
      <c r="J30" s="72">
        <f>IF(RES_hh_emih_in!J30=0,0,RES_hh_emih_in!J30/RES_summary!J$21)</f>
        <v>1.4652938763492442</v>
      </c>
      <c r="K30" s="72">
        <f>IF(RES_hh_emih_in!K30=0,0,RES_hh_emih_in!K30/RES_summary!K$21)</f>
        <v>1.9055926178301898</v>
      </c>
      <c r="L30" s="72">
        <f>IF(RES_hh_emih_in!L30=0,0,RES_hh_emih_in!L30/RES_summary!L$21)</f>
        <v>1.4650684716016789</v>
      </c>
      <c r="M30" s="72">
        <f>IF(RES_hh_emih_in!M30=0,0,RES_hh_emih_in!M30/RES_summary!M$21)</f>
        <v>1.4844767275502944</v>
      </c>
      <c r="N30" s="72">
        <f>IF(RES_hh_emih_in!N30=0,0,RES_hh_emih_in!N30/RES_summary!N$21)</f>
        <v>1.3917231790952853</v>
      </c>
      <c r="O30" s="72">
        <f>IF(RES_hh_emih_in!O30=0,0,RES_hh_emih_in!O30/RES_summary!O$21)</f>
        <v>1.3678156168857263</v>
      </c>
      <c r="P30" s="72">
        <f>IF(RES_hh_emih_in!P30=0,0,RES_hh_emih_in!P30/RES_summary!P$21)</f>
        <v>1.2638209183481253</v>
      </c>
      <c r="Q30" s="72">
        <f>IF(RES_hh_emih_in!Q30=0,0,RES_hh_emih_in!Q30/RES_summary!Q$21)</f>
        <v>1.4254582803684932</v>
      </c>
      <c r="R30" s="72">
        <f>IF(RES_hh_emih_in!R30=0,0,RES_hh_emih_in!R30/RES_summary!R$21)</f>
        <v>1.4213470162728183</v>
      </c>
      <c r="S30" s="72">
        <f>IF(RES_hh_emih_in!S30=0,0,RES_hh_emih_in!S30/RES_summary!S$21)</f>
        <v>1.5769156382808782</v>
      </c>
      <c r="T30" s="72">
        <f>IF(RES_hh_emih_in!T30=0,0,RES_hh_emih_in!T30/RES_summary!T$21)</f>
        <v>1.5748092937952178</v>
      </c>
      <c r="U30" s="72">
        <f>IF(RES_hh_emih_in!U30=0,0,RES_hh_emih_in!U30/RES_summary!U$21)</f>
        <v>1.5503239930534038</v>
      </c>
      <c r="V30" s="72">
        <f>IF(RES_hh_emih_in!V30=0,0,RES_hh_emih_in!V30/RES_summary!V$21)</f>
        <v>1.432751462379281</v>
      </c>
      <c r="W30" s="72">
        <f>IF(RES_hh_emih_in!W30=0,0,RES_hh_emih_in!W30/RES_summary!W$21)</f>
        <v>1.5492587899159276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615.42185032018949</v>
      </c>
      <c r="C3" s="19">
        <f t="shared" ref="C3:V3" si="0">SUM(C4,C9,C12)</f>
        <v>629.81759239067424</v>
      </c>
      <c r="D3" s="19">
        <f t="shared" si="0"/>
        <v>637.22626850901634</v>
      </c>
      <c r="E3" s="19">
        <f t="shared" si="0"/>
        <v>659.59284011886598</v>
      </c>
      <c r="F3" s="19">
        <f t="shared" si="0"/>
        <v>694.118990733175</v>
      </c>
      <c r="G3" s="19">
        <f t="shared" si="0"/>
        <v>737.67152800704446</v>
      </c>
      <c r="H3" s="19">
        <f t="shared" si="0"/>
        <v>766.09207780343468</v>
      </c>
      <c r="I3" s="19">
        <f t="shared" si="0"/>
        <v>797.99469368718212</v>
      </c>
      <c r="J3" s="19">
        <f t="shared" si="0"/>
        <v>818.64654066868593</v>
      </c>
      <c r="K3" s="19">
        <f t="shared" si="0"/>
        <v>850.6581639507184</v>
      </c>
      <c r="L3" s="19">
        <f t="shared" si="0"/>
        <v>881.16420292711859</v>
      </c>
      <c r="M3" s="19">
        <f t="shared" si="0"/>
        <v>902.01211246590219</v>
      </c>
      <c r="N3" s="19">
        <f t="shared" si="0"/>
        <v>910.96021569761797</v>
      </c>
      <c r="O3" s="19">
        <f t="shared" si="0"/>
        <v>917.4087549474732</v>
      </c>
      <c r="P3" s="19">
        <f t="shared" si="0"/>
        <v>917.18857471705792</v>
      </c>
      <c r="Q3" s="19">
        <f t="shared" si="0"/>
        <v>919.23795329520578</v>
      </c>
      <c r="R3" s="19">
        <f t="shared" si="0"/>
        <v>929.92458638613448</v>
      </c>
      <c r="S3" s="19">
        <f t="shared" si="0"/>
        <v>954.14355733228808</v>
      </c>
      <c r="T3" s="19">
        <f t="shared" si="0"/>
        <v>960.82898252624273</v>
      </c>
      <c r="U3" s="19">
        <f t="shared" si="0"/>
        <v>968.09469208636108</v>
      </c>
      <c r="V3" s="19">
        <f t="shared" si="0"/>
        <v>1008.8243133295514</v>
      </c>
      <c r="W3" s="19">
        <f t="shared" ref="W3" si="1">SUM(W4,W9,W12)</f>
        <v>1044.6218613960675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399.06938643881335</v>
      </c>
      <c r="C4" s="22">
        <f t="shared" ref="C4:V4" si="2">SUM(C5:C8)</f>
        <v>399.09751846159071</v>
      </c>
      <c r="D4" s="22">
        <f t="shared" si="2"/>
        <v>395.57191351510767</v>
      </c>
      <c r="E4" s="22">
        <f t="shared" si="2"/>
        <v>401.21437761305083</v>
      </c>
      <c r="F4" s="22">
        <f t="shared" si="2"/>
        <v>408.0875306628684</v>
      </c>
      <c r="G4" s="22">
        <f t="shared" si="2"/>
        <v>416.90538688959447</v>
      </c>
      <c r="H4" s="22">
        <f t="shared" si="2"/>
        <v>419.51364939416004</v>
      </c>
      <c r="I4" s="22">
        <f t="shared" si="2"/>
        <v>420.40027084518073</v>
      </c>
      <c r="J4" s="22">
        <f t="shared" si="2"/>
        <v>419.86449644824341</v>
      </c>
      <c r="K4" s="22">
        <f t="shared" si="2"/>
        <v>421.10707707696599</v>
      </c>
      <c r="L4" s="22">
        <f t="shared" si="2"/>
        <v>420.09415400363883</v>
      </c>
      <c r="M4" s="22">
        <f t="shared" si="2"/>
        <v>419.52097477412997</v>
      </c>
      <c r="N4" s="22">
        <f t="shared" si="2"/>
        <v>415.65978211503193</v>
      </c>
      <c r="O4" s="22">
        <f t="shared" si="2"/>
        <v>409.90442809934297</v>
      </c>
      <c r="P4" s="22">
        <f t="shared" si="2"/>
        <v>401.08560808575385</v>
      </c>
      <c r="Q4" s="22">
        <f t="shared" si="2"/>
        <v>392.0442370226661</v>
      </c>
      <c r="R4" s="22">
        <f t="shared" si="2"/>
        <v>383.7662329879409</v>
      </c>
      <c r="S4" s="22">
        <f t="shared" si="2"/>
        <v>381.69116712689134</v>
      </c>
      <c r="T4" s="22">
        <f t="shared" si="2"/>
        <v>373.69987537205941</v>
      </c>
      <c r="U4" s="22">
        <f t="shared" si="2"/>
        <v>365.56167941597954</v>
      </c>
      <c r="V4" s="22">
        <f t="shared" si="2"/>
        <v>364.17093057209661</v>
      </c>
      <c r="W4" s="22">
        <f t="shared" ref="W4" si="3">SUM(W5:W8)</f>
        <v>359.09024410737391</v>
      </c>
      <c r="DA4" s="57"/>
    </row>
    <row r="5" spans="1:105" ht="12" customHeight="1" x14ac:dyDescent="0.25">
      <c r="A5" s="28" t="s">
        <v>32</v>
      </c>
      <c r="B5" s="29">
        <f>B18*B70/11630</f>
        <v>297.99757776132941</v>
      </c>
      <c r="C5" s="29">
        <f t="shared" ref="C5:V5" si="4">C18*C70/11630</f>
        <v>299.88929465117559</v>
      </c>
      <c r="D5" s="29">
        <f t="shared" si="4"/>
        <v>296.82242520878003</v>
      </c>
      <c r="E5" s="29">
        <f t="shared" si="4"/>
        <v>298.4258454415359</v>
      </c>
      <c r="F5" s="29">
        <f t="shared" si="4"/>
        <v>301.29554469352161</v>
      </c>
      <c r="G5" s="29">
        <f t="shared" si="4"/>
        <v>304.21403699568594</v>
      </c>
      <c r="H5" s="29">
        <f t="shared" si="4"/>
        <v>304.82207654853477</v>
      </c>
      <c r="I5" s="29">
        <f t="shared" si="4"/>
        <v>304.04418327041702</v>
      </c>
      <c r="J5" s="29">
        <f t="shared" si="4"/>
        <v>302.97421280465272</v>
      </c>
      <c r="K5" s="29">
        <f t="shared" si="4"/>
        <v>303.41466560982252</v>
      </c>
      <c r="L5" s="29">
        <f t="shared" si="4"/>
        <v>302.77370803798175</v>
      </c>
      <c r="M5" s="29">
        <f t="shared" si="4"/>
        <v>302.7818699379111</v>
      </c>
      <c r="N5" s="29">
        <f t="shared" si="4"/>
        <v>299.50874030815635</v>
      </c>
      <c r="O5" s="29">
        <f t="shared" si="4"/>
        <v>293.18858621343571</v>
      </c>
      <c r="P5" s="29">
        <f t="shared" si="4"/>
        <v>284.78952082514496</v>
      </c>
      <c r="Q5" s="29">
        <f t="shared" si="4"/>
        <v>275.36690691934461</v>
      </c>
      <c r="R5" s="29">
        <f t="shared" si="4"/>
        <v>266.97244340852535</v>
      </c>
      <c r="S5" s="29">
        <f t="shared" si="4"/>
        <v>263.47747875707591</v>
      </c>
      <c r="T5" s="29">
        <f t="shared" si="4"/>
        <v>256.42902759477988</v>
      </c>
      <c r="U5" s="29">
        <f t="shared" si="4"/>
        <v>251.75724555155912</v>
      </c>
      <c r="V5" s="29">
        <f t="shared" si="4"/>
        <v>249.11600306329913</v>
      </c>
      <c r="W5" s="29">
        <f t="shared" ref="W5" si="5">W18*W70/11630</f>
        <v>243.82067315162917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100.18629504866631</v>
      </c>
      <c r="C6" s="29">
        <f t="shared" ref="C6:V6" si="6">C19*C71/11630</f>
        <v>98.255121269135344</v>
      </c>
      <c r="D6" s="29">
        <f t="shared" si="6"/>
        <v>97.730235653892535</v>
      </c>
      <c r="E6" s="29">
        <f t="shared" si="6"/>
        <v>101.65350555586537</v>
      </c>
      <c r="F6" s="29">
        <f t="shared" si="6"/>
        <v>105.50540031830852</v>
      </c>
      <c r="G6" s="29">
        <f t="shared" si="6"/>
        <v>111.23184614784809</v>
      </c>
      <c r="H6" s="29">
        <f t="shared" si="6"/>
        <v>113.04889584110344</v>
      </c>
      <c r="I6" s="29">
        <f t="shared" si="6"/>
        <v>114.51225543993091</v>
      </c>
      <c r="J6" s="29">
        <f t="shared" si="6"/>
        <v>114.77966628303972</v>
      </c>
      <c r="K6" s="29">
        <f t="shared" si="6"/>
        <v>115.2966487733259</v>
      </c>
      <c r="L6" s="29">
        <f t="shared" si="6"/>
        <v>114.53530222436522</v>
      </c>
      <c r="M6" s="29">
        <f t="shared" si="6"/>
        <v>112.93251773903404</v>
      </c>
      <c r="N6" s="29">
        <f t="shared" si="6"/>
        <v>110.50691537377642</v>
      </c>
      <c r="O6" s="29">
        <f t="shared" si="6"/>
        <v>108.46496061728074</v>
      </c>
      <c r="P6" s="29">
        <f t="shared" si="6"/>
        <v>105.33243097423806</v>
      </c>
      <c r="Q6" s="29">
        <f t="shared" si="6"/>
        <v>103.55515446103618</v>
      </c>
      <c r="R6" s="29">
        <f t="shared" si="6"/>
        <v>102.0141881627254</v>
      </c>
      <c r="S6" s="29">
        <f t="shared" si="6"/>
        <v>101.89597604550798</v>
      </c>
      <c r="T6" s="29">
        <f t="shared" si="6"/>
        <v>99.688291697818741</v>
      </c>
      <c r="U6" s="29">
        <f t="shared" si="6"/>
        <v>95.368490004940213</v>
      </c>
      <c r="V6" s="29">
        <f t="shared" si="6"/>
        <v>95.218315578579606</v>
      </c>
      <c r="W6" s="29">
        <f t="shared" ref="W6" si="7">W19*W71/11630</f>
        <v>93.621164403211623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0.35664628213778393</v>
      </c>
      <c r="C7" s="29">
        <f t="shared" ref="C7:V7" si="8">C20*C72/11630</f>
        <v>0.36898811417677868</v>
      </c>
      <c r="D7" s="29">
        <f t="shared" si="8"/>
        <v>0.36808123255117636</v>
      </c>
      <c r="E7" s="29">
        <f t="shared" si="8"/>
        <v>0.38271863667727929</v>
      </c>
      <c r="F7" s="29">
        <f t="shared" si="8"/>
        <v>0.39895118903830534</v>
      </c>
      <c r="G7" s="29">
        <f t="shared" si="8"/>
        <v>0.4176743753528081</v>
      </c>
      <c r="H7" s="29">
        <f t="shared" si="8"/>
        <v>0.42865783245859029</v>
      </c>
      <c r="I7" s="29">
        <f t="shared" si="8"/>
        <v>0.43718689815675554</v>
      </c>
      <c r="J7" s="29">
        <f t="shared" si="8"/>
        <v>0.44592296557428268</v>
      </c>
      <c r="K7" s="29">
        <f t="shared" si="8"/>
        <v>0.44837436457479712</v>
      </c>
      <c r="L7" s="29">
        <f t="shared" si="8"/>
        <v>0.43890264035401128</v>
      </c>
      <c r="M7" s="29">
        <f t="shared" si="8"/>
        <v>0.58393130036460805</v>
      </c>
      <c r="N7" s="29">
        <f t="shared" si="8"/>
        <v>1.193087215826387</v>
      </c>
      <c r="O7" s="29">
        <f t="shared" si="8"/>
        <v>2.0625466605799723</v>
      </c>
      <c r="P7" s="29">
        <f t="shared" si="8"/>
        <v>3.0639223091245027</v>
      </c>
      <c r="Q7" s="29">
        <f t="shared" si="8"/>
        <v>4.0700455301285841</v>
      </c>
      <c r="R7" s="29">
        <f t="shared" si="8"/>
        <v>4.8924296786255503</v>
      </c>
      <c r="S7" s="29">
        <f t="shared" si="8"/>
        <v>5.5874246148875066</v>
      </c>
      <c r="T7" s="29">
        <f t="shared" si="8"/>
        <v>6.1531250346529225</v>
      </c>
      <c r="U7" s="29">
        <f t="shared" si="8"/>
        <v>6.5830159527505074</v>
      </c>
      <c r="V7" s="29">
        <f t="shared" si="8"/>
        <v>7.0401183808737038</v>
      </c>
      <c r="W7" s="29">
        <f t="shared" ref="W7" si="9">W20*W72/11630</f>
        <v>7.6026344362623082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0.52886734667989876</v>
      </c>
      <c r="C8" s="29">
        <f t="shared" ref="C8:V8" si="10">C21*C73/11630</f>
        <v>0.58411442710297379</v>
      </c>
      <c r="D8" s="29">
        <f t="shared" si="10"/>
        <v>0.65117141988396809</v>
      </c>
      <c r="E8" s="29">
        <f t="shared" si="10"/>
        <v>0.75230797897225488</v>
      </c>
      <c r="F8" s="29">
        <f t="shared" si="10"/>
        <v>0.88763446199999585</v>
      </c>
      <c r="G8" s="29">
        <f t="shared" si="10"/>
        <v>1.0418293707076247</v>
      </c>
      <c r="H8" s="29">
        <f t="shared" si="10"/>
        <v>1.2140191720632396</v>
      </c>
      <c r="I8" s="29">
        <f t="shared" si="10"/>
        <v>1.4066452366760078</v>
      </c>
      <c r="J8" s="29">
        <f t="shared" si="10"/>
        <v>1.6646943949767143</v>
      </c>
      <c r="K8" s="29">
        <f t="shared" si="10"/>
        <v>1.9473883292427541</v>
      </c>
      <c r="L8" s="29">
        <f t="shared" si="10"/>
        <v>2.346241100937823</v>
      </c>
      <c r="M8" s="29">
        <f t="shared" si="10"/>
        <v>3.2226557968202196</v>
      </c>
      <c r="N8" s="29">
        <f t="shared" si="10"/>
        <v>4.4510392172727737</v>
      </c>
      <c r="O8" s="29">
        <f t="shared" si="10"/>
        <v>6.188334608046544</v>
      </c>
      <c r="P8" s="29">
        <f t="shared" si="10"/>
        <v>7.8997339772462754</v>
      </c>
      <c r="Q8" s="29">
        <f t="shared" si="10"/>
        <v>9.0521301121567088</v>
      </c>
      <c r="R8" s="29">
        <f t="shared" si="10"/>
        <v>9.8871717380645716</v>
      </c>
      <c r="S8" s="29">
        <f t="shared" si="10"/>
        <v>10.730287709419994</v>
      </c>
      <c r="T8" s="29">
        <f t="shared" si="10"/>
        <v>11.429431044807847</v>
      </c>
      <c r="U8" s="29">
        <f t="shared" si="10"/>
        <v>11.852927906729729</v>
      </c>
      <c r="V8" s="29">
        <f t="shared" si="10"/>
        <v>12.796493549344154</v>
      </c>
      <c r="W8" s="29">
        <f t="shared" ref="W8" si="11">W21*W73/11630</f>
        <v>14.045772116270845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89.03541896457493</v>
      </c>
      <c r="C9" s="22">
        <f t="shared" ref="C9:V9" si="12">SUM(C10:C11)</f>
        <v>93.825941304299192</v>
      </c>
      <c r="D9" s="22">
        <f t="shared" si="12"/>
        <v>96.763209693305583</v>
      </c>
      <c r="E9" s="22">
        <f t="shared" si="12"/>
        <v>101.76879463507669</v>
      </c>
      <c r="F9" s="22">
        <f t="shared" si="12"/>
        <v>114.46759781035486</v>
      </c>
      <c r="G9" s="22">
        <f t="shared" si="12"/>
        <v>133.7392663030312</v>
      </c>
      <c r="H9" s="22">
        <f t="shared" si="12"/>
        <v>148.79058429296907</v>
      </c>
      <c r="I9" s="22">
        <f t="shared" si="12"/>
        <v>170.86611372289457</v>
      </c>
      <c r="J9" s="22">
        <f t="shared" si="12"/>
        <v>185.01581084951977</v>
      </c>
      <c r="K9" s="22">
        <f t="shared" si="12"/>
        <v>210.61487233397608</v>
      </c>
      <c r="L9" s="22">
        <f t="shared" si="12"/>
        <v>237.56604806917824</v>
      </c>
      <c r="M9" s="22">
        <f t="shared" si="12"/>
        <v>256.88702202193844</v>
      </c>
      <c r="N9" s="22">
        <f t="shared" si="12"/>
        <v>269.24453125962242</v>
      </c>
      <c r="O9" s="22">
        <f t="shared" si="12"/>
        <v>279.99097853035835</v>
      </c>
      <c r="P9" s="22">
        <f t="shared" si="12"/>
        <v>287.8007118179687</v>
      </c>
      <c r="Q9" s="22">
        <f t="shared" si="12"/>
        <v>300.38717074246188</v>
      </c>
      <c r="R9" s="22">
        <f t="shared" si="12"/>
        <v>321.50672046361558</v>
      </c>
      <c r="S9" s="22">
        <f t="shared" si="12"/>
        <v>346.94418532084563</v>
      </c>
      <c r="T9" s="22">
        <f t="shared" si="12"/>
        <v>364.6806827168781</v>
      </c>
      <c r="U9" s="22">
        <f t="shared" si="12"/>
        <v>385.91405266782635</v>
      </c>
      <c r="V9" s="22">
        <f t="shared" si="12"/>
        <v>423.58095896998441</v>
      </c>
      <c r="W9" s="22">
        <f t="shared" ref="W9" si="13">SUM(W10:W11)</f>
        <v>458.84551315393276</v>
      </c>
      <c r="DA9" s="57"/>
    </row>
    <row r="10" spans="1:105" ht="12" customHeight="1" x14ac:dyDescent="0.25">
      <c r="A10" s="28" t="s">
        <v>28</v>
      </c>
      <c r="B10" s="29">
        <f>B23*B75/11630</f>
        <v>74.697756580784471</v>
      </c>
      <c r="C10" s="29">
        <f t="shared" ref="C10:V10" si="14">C23*C75/11630</f>
        <v>78.276830783880001</v>
      </c>
      <c r="D10" s="29">
        <f t="shared" si="14"/>
        <v>79.822674417900373</v>
      </c>
      <c r="E10" s="29">
        <f t="shared" si="14"/>
        <v>82.312447426232069</v>
      </c>
      <c r="F10" s="29">
        <f t="shared" si="14"/>
        <v>90.797652913500499</v>
      </c>
      <c r="G10" s="29">
        <f t="shared" si="14"/>
        <v>103.32306824003091</v>
      </c>
      <c r="H10" s="29">
        <f t="shared" si="14"/>
        <v>113.42712461293424</v>
      </c>
      <c r="I10" s="29">
        <f t="shared" si="14"/>
        <v>128.93471566895062</v>
      </c>
      <c r="J10" s="29">
        <f t="shared" si="14"/>
        <v>137.96829961334745</v>
      </c>
      <c r="K10" s="29">
        <f t="shared" si="14"/>
        <v>156.77128145151943</v>
      </c>
      <c r="L10" s="29">
        <f t="shared" si="14"/>
        <v>176.48866853797054</v>
      </c>
      <c r="M10" s="29">
        <f t="shared" si="14"/>
        <v>190.49993773873345</v>
      </c>
      <c r="N10" s="29">
        <f t="shared" si="14"/>
        <v>197.80849953287091</v>
      </c>
      <c r="O10" s="29">
        <f t="shared" si="14"/>
        <v>203.7611540215442</v>
      </c>
      <c r="P10" s="29">
        <f t="shared" si="14"/>
        <v>206.95063829224094</v>
      </c>
      <c r="Q10" s="29">
        <f t="shared" si="14"/>
        <v>208.96294627192063</v>
      </c>
      <c r="R10" s="29">
        <f t="shared" si="14"/>
        <v>216.2391360614325</v>
      </c>
      <c r="S10" s="29">
        <f t="shared" si="14"/>
        <v>227.21028802368289</v>
      </c>
      <c r="T10" s="29">
        <f t="shared" si="14"/>
        <v>229.53884637921882</v>
      </c>
      <c r="U10" s="29">
        <f t="shared" si="14"/>
        <v>238.54632995504483</v>
      </c>
      <c r="V10" s="29">
        <f t="shared" si="14"/>
        <v>256.65284203893481</v>
      </c>
      <c r="W10" s="29">
        <f t="shared" ref="W10" si="15">W23*W75/11630</f>
        <v>273.90659043936205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14.337662383790457</v>
      </c>
      <c r="C11" s="29">
        <f t="shared" ref="C11:V11" si="16">C24*C76/11630</f>
        <v>15.549110520419186</v>
      </c>
      <c r="D11" s="29">
        <f t="shared" si="16"/>
        <v>16.940535275405214</v>
      </c>
      <c r="E11" s="29">
        <f t="shared" si="16"/>
        <v>19.456347208844612</v>
      </c>
      <c r="F11" s="29">
        <f t="shared" si="16"/>
        <v>23.669944896854361</v>
      </c>
      <c r="G11" s="29">
        <f t="shared" si="16"/>
        <v>30.416198063000294</v>
      </c>
      <c r="H11" s="29">
        <f t="shared" si="16"/>
        <v>35.363459680034822</v>
      </c>
      <c r="I11" s="29">
        <f t="shared" si="16"/>
        <v>41.931398053943965</v>
      </c>
      <c r="J11" s="29">
        <f t="shared" si="16"/>
        <v>47.047511236172298</v>
      </c>
      <c r="K11" s="29">
        <f t="shared" si="16"/>
        <v>53.843590882456652</v>
      </c>
      <c r="L11" s="29">
        <f t="shared" si="16"/>
        <v>61.077379531207683</v>
      </c>
      <c r="M11" s="29">
        <f t="shared" si="16"/>
        <v>66.387084283204999</v>
      </c>
      <c r="N11" s="29">
        <f t="shared" si="16"/>
        <v>71.436031726751494</v>
      </c>
      <c r="O11" s="29">
        <f t="shared" si="16"/>
        <v>76.229824508814119</v>
      </c>
      <c r="P11" s="29">
        <f t="shared" si="16"/>
        <v>80.850073525727737</v>
      </c>
      <c r="Q11" s="29">
        <f t="shared" si="16"/>
        <v>91.424224470541247</v>
      </c>
      <c r="R11" s="29">
        <f t="shared" si="16"/>
        <v>105.26758440218305</v>
      </c>
      <c r="S11" s="29">
        <f t="shared" si="16"/>
        <v>119.73389729716273</v>
      </c>
      <c r="T11" s="29">
        <f t="shared" si="16"/>
        <v>135.14183633765927</v>
      </c>
      <c r="U11" s="29">
        <f t="shared" si="16"/>
        <v>147.36772271278153</v>
      </c>
      <c r="V11" s="29">
        <f t="shared" si="16"/>
        <v>166.9281169310496</v>
      </c>
      <c r="W11" s="29">
        <f t="shared" ref="W11" si="17">W24*W76/11630</f>
        <v>184.93892271457074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127.31704491680117</v>
      </c>
      <c r="C12" s="22">
        <f t="shared" ref="C12:V12" si="18">SUM(C13:C14)</f>
        <v>136.89413262478431</v>
      </c>
      <c r="D12" s="22">
        <f t="shared" si="18"/>
        <v>144.89114530060309</v>
      </c>
      <c r="E12" s="22">
        <f t="shared" si="18"/>
        <v>156.60966787073841</v>
      </c>
      <c r="F12" s="22">
        <f t="shared" si="18"/>
        <v>171.56386225995169</v>
      </c>
      <c r="G12" s="22">
        <f t="shared" si="18"/>
        <v>187.02687481441876</v>
      </c>
      <c r="H12" s="22">
        <f t="shared" si="18"/>
        <v>197.78784411630562</v>
      </c>
      <c r="I12" s="22">
        <f t="shared" si="18"/>
        <v>206.72830911910683</v>
      </c>
      <c r="J12" s="22">
        <f t="shared" si="18"/>
        <v>213.76623337092275</v>
      </c>
      <c r="K12" s="22">
        <f t="shared" si="18"/>
        <v>218.9362145397763</v>
      </c>
      <c r="L12" s="22">
        <f t="shared" si="18"/>
        <v>223.50400085430152</v>
      </c>
      <c r="M12" s="22">
        <f t="shared" si="18"/>
        <v>225.60411566983387</v>
      </c>
      <c r="N12" s="22">
        <f t="shared" si="18"/>
        <v>226.05590232296373</v>
      </c>
      <c r="O12" s="22">
        <f t="shared" si="18"/>
        <v>227.51334831777191</v>
      </c>
      <c r="P12" s="22">
        <f t="shared" si="18"/>
        <v>228.30225481333542</v>
      </c>
      <c r="Q12" s="22">
        <f t="shared" si="18"/>
        <v>226.80654553007784</v>
      </c>
      <c r="R12" s="22">
        <f t="shared" si="18"/>
        <v>224.65163293457795</v>
      </c>
      <c r="S12" s="22">
        <f t="shared" si="18"/>
        <v>225.50820488455116</v>
      </c>
      <c r="T12" s="22">
        <f t="shared" si="18"/>
        <v>222.44842443730522</v>
      </c>
      <c r="U12" s="22">
        <f t="shared" si="18"/>
        <v>216.6189600025551</v>
      </c>
      <c r="V12" s="22">
        <f t="shared" si="18"/>
        <v>221.07242378747037</v>
      </c>
      <c r="W12" s="22">
        <f t="shared" ref="W12" si="19">SUM(W13:W14)</f>
        <v>226.68610413476094</v>
      </c>
      <c r="DA12" s="57"/>
    </row>
    <row r="13" spans="1:105" ht="12" customHeight="1" x14ac:dyDescent="0.25">
      <c r="A13" s="30" t="s">
        <v>44</v>
      </c>
      <c r="B13" s="31">
        <f>B26*B78/11630</f>
        <v>100.5892964541255</v>
      </c>
      <c r="C13" s="31">
        <f t="shared" ref="C13:V13" si="20">C26*C78/11630</f>
        <v>107.57729041211253</v>
      </c>
      <c r="D13" s="31">
        <f t="shared" si="20"/>
        <v>113.25489555565053</v>
      </c>
      <c r="E13" s="31">
        <f t="shared" si="20"/>
        <v>120.56460332197391</v>
      </c>
      <c r="F13" s="31">
        <f t="shared" si="20"/>
        <v>128.7415340905799</v>
      </c>
      <c r="G13" s="31">
        <f t="shared" si="20"/>
        <v>137.37629325614492</v>
      </c>
      <c r="H13" s="31">
        <f t="shared" si="20"/>
        <v>142.24515898562925</v>
      </c>
      <c r="I13" s="31">
        <f t="shared" si="20"/>
        <v>145.9144010357231</v>
      </c>
      <c r="J13" s="31">
        <f t="shared" si="20"/>
        <v>147.77309058148123</v>
      </c>
      <c r="K13" s="31">
        <f t="shared" si="20"/>
        <v>149.15534194185301</v>
      </c>
      <c r="L13" s="31">
        <f t="shared" si="20"/>
        <v>149.48472673001248</v>
      </c>
      <c r="M13" s="31">
        <f t="shared" si="20"/>
        <v>148.4267905817477</v>
      </c>
      <c r="N13" s="31">
        <f t="shared" si="20"/>
        <v>146.11635426956715</v>
      </c>
      <c r="O13" s="31">
        <f t="shared" si="20"/>
        <v>145.21125045385023</v>
      </c>
      <c r="P13" s="31">
        <f t="shared" si="20"/>
        <v>142.03022432767744</v>
      </c>
      <c r="Q13" s="31">
        <f t="shared" si="20"/>
        <v>136.10594926492277</v>
      </c>
      <c r="R13" s="31">
        <f t="shared" si="20"/>
        <v>128.49902915586398</v>
      </c>
      <c r="S13" s="31">
        <f t="shared" si="20"/>
        <v>121.91316941588678</v>
      </c>
      <c r="T13" s="31">
        <f t="shared" si="20"/>
        <v>113.26148175213322</v>
      </c>
      <c r="U13" s="31">
        <f t="shared" si="20"/>
        <v>104.04998934067929</v>
      </c>
      <c r="V13" s="31">
        <f t="shared" si="20"/>
        <v>100.81840496642496</v>
      </c>
      <c r="W13" s="31">
        <f t="shared" ref="W13" si="21">W26*W78/11630</f>
        <v>99.659421121959994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26.72774846267566</v>
      </c>
      <c r="C14" s="33">
        <f t="shared" ref="C14:V14" si="22">C27*C79/11630</f>
        <v>29.316842212671776</v>
      </c>
      <c r="D14" s="33">
        <f t="shared" si="22"/>
        <v>31.636249744952551</v>
      </c>
      <c r="E14" s="33">
        <f t="shared" si="22"/>
        <v>36.045064548764493</v>
      </c>
      <c r="F14" s="33">
        <f t="shared" si="22"/>
        <v>42.822328169371787</v>
      </c>
      <c r="G14" s="33">
        <f t="shared" si="22"/>
        <v>49.650581558273849</v>
      </c>
      <c r="H14" s="33">
        <f t="shared" si="22"/>
        <v>55.542685130676375</v>
      </c>
      <c r="I14" s="33">
        <f t="shared" si="22"/>
        <v>60.813908083383708</v>
      </c>
      <c r="J14" s="33">
        <f t="shared" si="22"/>
        <v>65.993142789441535</v>
      </c>
      <c r="K14" s="33">
        <f t="shared" si="22"/>
        <v>69.780872597923306</v>
      </c>
      <c r="L14" s="33">
        <f t="shared" si="22"/>
        <v>74.019274124289041</v>
      </c>
      <c r="M14" s="33">
        <f t="shared" si="22"/>
        <v>77.177325088086178</v>
      </c>
      <c r="N14" s="33">
        <f t="shared" si="22"/>
        <v>79.939548053396564</v>
      </c>
      <c r="O14" s="33">
        <f t="shared" si="22"/>
        <v>82.302097863921688</v>
      </c>
      <c r="P14" s="33">
        <f t="shared" si="22"/>
        <v>86.272030485657965</v>
      </c>
      <c r="Q14" s="33">
        <f t="shared" si="22"/>
        <v>90.70059626515507</v>
      </c>
      <c r="R14" s="33">
        <f t="shared" si="22"/>
        <v>96.152603778713967</v>
      </c>
      <c r="S14" s="33">
        <f t="shared" si="22"/>
        <v>103.59503546866439</v>
      </c>
      <c r="T14" s="33">
        <f t="shared" si="22"/>
        <v>109.186942685172</v>
      </c>
      <c r="U14" s="33">
        <f t="shared" si="22"/>
        <v>112.56897066187581</v>
      </c>
      <c r="V14" s="33">
        <f t="shared" si="22"/>
        <v>120.25401882104542</v>
      </c>
      <c r="W14" s="33">
        <f t="shared" ref="W14" si="23">W27*W79/11630</f>
        <v>127.02668301280094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15694.431417995582</v>
      </c>
      <c r="C16" s="19">
        <f t="shared" ref="C16:Q16" si="24">SUM(C17,C22,C25)</f>
        <v>16698.252693179555</v>
      </c>
      <c r="D16" s="19">
        <f t="shared" si="24"/>
        <v>17549.419178231834</v>
      </c>
      <c r="E16" s="19">
        <f t="shared" si="24"/>
        <v>19245.358157049857</v>
      </c>
      <c r="F16" s="19">
        <f t="shared" si="24"/>
        <v>21857.393762363587</v>
      </c>
      <c r="G16" s="19">
        <f t="shared" si="24"/>
        <v>24583.391519836478</v>
      </c>
      <c r="H16" s="19">
        <f t="shared" si="24"/>
        <v>26800.256748337528</v>
      </c>
      <c r="I16" s="19">
        <f t="shared" si="24"/>
        <v>28849.36078306524</v>
      </c>
      <c r="J16" s="19">
        <f t="shared" si="24"/>
        <v>30622.739813126376</v>
      </c>
      <c r="K16" s="19">
        <f t="shared" si="24"/>
        <v>32292.304172864213</v>
      </c>
      <c r="L16" s="19">
        <f t="shared" si="24"/>
        <v>33993.009959076066</v>
      </c>
      <c r="M16" s="19">
        <f t="shared" si="24"/>
        <v>35144.762182926599</v>
      </c>
      <c r="N16" s="19">
        <f t="shared" si="24"/>
        <v>36123.465125269911</v>
      </c>
      <c r="O16" s="19">
        <f t="shared" si="24"/>
        <v>37046.638030363421</v>
      </c>
      <c r="P16" s="19">
        <f t="shared" si="24"/>
        <v>38359.424503334943</v>
      </c>
      <c r="Q16" s="19">
        <f t="shared" si="24"/>
        <v>39778.838438397564</v>
      </c>
      <c r="R16" s="19">
        <f t="shared" ref="R16" si="25">SUM(R17,R22,R25)</f>
        <v>41485.275632844619</v>
      </c>
      <c r="S16" s="19">
        <f t="shared" ref="S16" si="26">SUM(S17,S22,S25)</f>
        <v>43183.112778135583</v>
      </c>
      <c r="T16" s="19">
        <f t="shared" ref="T16" si="27">SUM(T17,T22,T25)</f>
        <v>44807.708044444051</v>
      </c>
      <c r="U16" s="19">
        <f t="shared" ref="U16" si="28">SUM(U17,U22,U25)</f>
        <v>46256.935403910524</v>
      </c>
      <c r="V16" s="19">
        <f t="shared" ref="V16:W16" si="29">SUM(V17,V22,V25)</f>
        <v>47457.19279437291</v>
      </c>
      <c r="W16" s="19">
        <f t="shared" si="29"/>
        <v>47807.694158527709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3525.3469031814298</v>
      </c>
      <c r="C17" s="22">
        <f t="shared" ref="C17:Q17" si="30">SUM(C18:C21)</f>
        <v>3547.6518008955277</v>
      </c>
      <c r="D17" s="22">
        <f t="shared" si="30"/>
        <v>3535.322248635684</v>
      </c>
      <c r="E17" s="22">
        <f t="shared" si="30"/>
        <v>3608.9985861126379</v>
      </c>
      <c r="F17" s="22">
        <f t="shared" si="30"/>
        <v>3725.8790113952919</v>
      </c>
      <c r="G17" s="22">
        <f t="shared" si="30"/>
        <v>3845.3339779331409</v>
      </c>
      <c r="H17" s="22">
        <f t="shared" si="30"/>
        <v>3909.1482756234664</v>
      </c>
      <c r="I17" s="22">
        <f t="shared" si="30"/>
        <v>3946.823131696643</v>
      </c>
      <c r="J17" s="22">
        <f t="shared" si="30"/>
        <v>3963.5434956234376</v>
      </c>
      <c r="K17" s="22">
        <f t="shared" si="30"/>
        <v>3984.7018726851384</v>
      </c>
      <c r="L17" s="22">
        <f t="shared" si="30"/>
        <v>3965.8109036160599</v>
      </c>
      <c r="M17" s="22">
        <f t="shared" si="30"/>
        <v>3939.804059612236</v>
      </c>
      <c r="N17" s="22">
        <f t="shared" si="30"/>
        <v>3918.2792018505729</v>
      </c>
      <c r="O17" s="22">
        <f t="shared" si="30"/>
        <v>3926.5143695961206</v>
      </c>
      <c r="P17" s="22">
        <f t="shared" si="30"/>
        <v>3922.5522115759904</v>
      </c>
      <c r="Q17" s="22">
        <f t="shared" si="30"/>
        <v>3892.3822481915918</v>
      </c>
      <c r="R17" s="22">
        <f t="shared" ref="R17" si="31">SUM(R18:R21)</f>
        <v>3881.421694737609</v>
      </c>
      <c r="S17" s="22">
        <f t="shared" ref="S17" si="32">SUM(S18:S21)</f>
        <v>3876.2557706331745</v>
      </c>
      <c r="T17" s="22">
        <f t="shared" ref="T17" si="33">SUM(T18:T21)</f>
        <v>3840.3380007779565</v>
      </c>
      <c r="U17" s="22">
        <f t="shared" ref="U17" si="34">SUM(U18:U21)</f>
        <v>3777.8041780726821</v>
      </c>
      <c r="V17" s="22">
        <f t="shared" ref="V17:W17" si="35">SUM(V18:V21)</f>
        <v>3807.4982439467258</v>
      </c>
      <c r="W17" s="22">
        <f t="shared" si="35"/>
        <v>3798.9227854290575</v>
      </c>
      <c r="DA17" s="57"/>
    </row>
    <row r="18" spans="1:105" ht="12" customHeight="1" x14ac:dyDescent="0.25">
      <c r="A18" s="28" t="s">
        <v>32</v>
      </c>
      <c r="B18" s="29">
        <f>B31*B83/1000000</f>
        <v>395.62920426532679</v>
      </c>
      <c r="C18" s="29">
        <f t="shared" ref="C18:Q18" si="36">C31*C83/1000000</f>
        <v>398.1406959809558</v>
      </c>
      <c r="D18" s="29">
        <f t="shared" si="36"/>
        <v>394.06904168699907</v>
      </c>
      <c r="E18" s="29">
        <f t="shared" si="36"/>
        <v>396.19778338870583</v>
      </c>
      <c r="F18" s="29">
        <f t="shared" si="36"/>
        <v>400.0076694960797</v>
      </c>
      <c r="G18" s="29">
        <f t="shared" si="36"/>
        <v>403.88233450454663</v>
      </c>
      <c r="H18" s="29">
        <f t="shared" si="36"/>
        <v>404.68958336295231</v>
      </c>
      <c r="I18" s="29">
        <f t="shared" si="36"/>
        <v>403.65683235558794</v>
      </c>
      <c r="J18" s="29">
        <f t="shared" si="36"/>
        <v>402.2363122052642</v>
      </c>
      <c r="K18" s="29">
        <f t="shared" si="36"/>
        <v>402.8210686121277</v>
      </c>
      <c r="L18" s="29">
        <f t="shared" si="36"/>
        <v>401.970116949969</v>
      </c>
      <c r="M18" s="29">
        <f t="shared" si="36"/>
        <v>401.98095289702133</v>
      </c>
      <c r="N18" s="29">
        <f t="shared" si="36"/>
        <v>397.63546230409338</v>
      </c>
      <c r="O18" s="29">
        <f t="shared" si="36"/>
        <v>389.2446641166963</v>
      </c>
      <c r="P18" s="29">
        <f t="shared" si="36"/>
        <v>378.09385013657965</v>
      </c>
      <c r="Q18" s="29">
        <f t="shared" si="36"/>
        <v>365.58414697168706</v>
      </c>
      <c r="R18" s="29">
        <f t="shared" ref="R18:V18" si="37">R31*R83/1000000</f>
        <v>354.43944256177519</v>
      </c>
      <c r="S18" s="29">
        <f t="shared" si="37"/>
        <v>349.7994381215517</v>
      </c>
      <c r="T18" s="29">
        <f t="shared" si="37"/>
        <v>340.44173412411999</v>
      </c>
      <c r="U18" s="29">
        <f t="shared" si="37"/>
        <v>334.23935682244678</v>
      </c>
      <c r="V18" s="29">
        <f t="shared" si="37"/>
        <v>330.73277575641214</v>
      </c>
      <c r="W18" s="29">
        <f t="shared" ref="W18" si="38">W31*W83/1000000</f>
        <v>323.70256035998256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3098.2325297051416</v>
      </c>
      <c r="C19" s="29">
        <f t="shared" ref="C19:Q19" si="39">C32*C84/1000000</f>
        <v>3115.9679017910344</v>
      </c>
      <c r="D19" s="29">
        <f t="shared" si="39"/>
        <v>3105.6002247921019</v>
      </c>
      <c r="E19" s="29">
        <f t="shared" si="39"/>
        <v>3173.8791546634311</v>
      </c>
      <c r="F19" s="29">
        <f t="shared" si="39"/>
        <v>3282.4410181112244</v>
      </c>
      <c r="G19" s="29">
        <f t="shared" si="39"/>
        <v>3392.8304687190589</v>
      </c>
      <c r="H19" s="29">
        <f t="shared" si="39"/>
        <v>3450.4879053643908</v>
      </c>
      <c r="I19" s="29">
        <f t="shared" si="39"/>
        <v>3483.3773123515634</v>
      </c>
      <c r="J19" s="29">
        <f t="shared" si="39"/>
        <v>3493.6776700928785</v>
      </c>
      <c r="K19" s="29">
        <f t="shared" si="39"/>
        <v>3506.0656350519162</v>
      </c>
      <c r="L19" s="29">
        <f t="shared" si="39"/>
        <v>3477.3754994406536</v>
      </c>
      <c r="M19" s="29">
        <f t="shared" si="39"/>
        <v>3420.9838470216614</v>
      </c>
      <c r="N19" s="29">
        <f t="shared" si="39"/>
        <v>3341.7167062955491</v>
      </c>
      <c r="O19" s="29">
        <f t="shared" si="39"/>
        <v>3271.2330390852599</v>
      </c>
      <c r="P19" s="29">
        <f t="shared" si="39"/>
        <v>3187.1586792738158</v>
      </c>
      <c r="Q19" s="29">
        <f t="shared" si="39"/>
        <v>3094.2137199169224</v>
      </c>
      <c r="R19" s="29">
        <f t="shared" ref="R19:V19" si="40">R32*R84/1000000</f>
        <v>3033.2922231498633</v>
      </c>
      <c r="S19" s="29">
        <f t="shared" si="40"/>
        <v>2985.5581882358938</v>
      </c>
      <c r="T19" s="29">
        <f t="shared" si="40"/>
        <v>2916.6360936972505</v>
      </c>
      <c r="U19" s="29">
        <f t="shared" si="40"/>
        <v>2824.9146485378137</v>
      </c>
      <c r="V19" s="29">
        <f t="shared" si="40"/>
        <v>2820.5731447252142</v>
      </c>
      <c r="W19" s="29">
        <f t="shared" ref="W19" si="41">W32*W84/1000000</f>
        <v>2779.2561207852136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15.350075531478391</v>
      </c>
      <c r="C20" s="29">
        <f t="shared" ref="C20:Q20" si="43">C33*C85/1000000</f>
        <v>15.983588907778781</v>
      </c>
      <c r="D20" s="29">
        <f t="shared" si="43"/>
        <v>16.106475315622937</v>
      </c>
      <c r="E20" s="29">
        <f t="shared" si="43"/>
        <v>16.767593635764111</v>
      </c>
      <c r="F20" s="29">
        <f t="shared" si="43"/>
        <v>17.687711204744843</v>
      </c>
      <c r="G20" s="29">
        <f t="shared" si="43"/>
        <v>18.748570948535114</v>
      </c>
      <c r="H20" s="29">
        <f t="shared" si="43"/>
        <v>19.490017679833016</v>
      </c>
      <c r="I20" s="29">
        <f t="shared" si="43"/>
        <v>20.149585061394806</v>
      </c>
      <c r="J20" s="29">
        <f t="shared" si="43"/>
        <v>20.887543842120859</v>
      </c>
      <c r="K20" s="29">
        <f t="shared" si="43"/>
        <v>21.416644029248889</v>
      </c>
      <c r="L20" s="29">
        <f t="shared" si="43"/>
        <v>21.38675893587796</v>
      </c>
      <c r="M20" s="29">
        <f t="shared" si="43"/>
        <v>28.85293415004266</v>
      </c>
      <c r="N20" s="29">
        <f t="shared" si="43"/>
        <v>59.319983129327412</v>
      </c>
      <c r="O20" s="29">
        <f t="shared" si="43"/>
        <v>102.44422213514825</v>
      </c>
      <c r="P20" s="29">
        <f t="shared" si="43"/>
        <v>152.50259160643196</v>
      </c>
      <c r="Q20" s="29">
        <f t="shared" si="43"/>
        <v>202.57744983821971</v>
      </c>
      <c r="R20" s="29">
        <f t="shared" ref="R20:V20" si="44">R33*R85/1000000</f>
        <v>241.39989661710092</v>
      </c>
      <c r="S20" s="29">
        <f t="shared" si="44"/>
        <v>272.07830175874852</v>
      </c>
      <c r="T20" s="29">
        <f t="shared" si="44"/>
        <v>300.03118615128301</v>
      </c>
      <c r="U20" s="29">
        <f t="shared" si="44"/>
        <v>324.37079014169569</v>
      </c>
      <c r="V20" s="29">
        <f t="shared" si="44"/>
        <v>349.82050847142267</v>
      </c>
      <c r="W20" s="29">
        <f t="shared" ref="W20" si="45">W33*W85/1000000</f>
        <v>377.09106600508568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16.135093679483081</v>
      </c>
      <c r="C21" s="29">
        <f t="shared" ref="C21:Q21" si="47">C34*C86/1000000</f>
        <v>17.559614215758341</v>
      </c>
      <c r="D21" s="29">
        <f t="shared" si="47"/>
        <v>19.546506840960401</v>
      </c>
      <c r="E21" s="29">
        <f t="shared" si="47"/>
        <v>22.15405442473697</v>
      </c>
      <c r="F21" s="29">
        <f t="shared" si="47"/>
        <v>25.742612583242522</v>
      </c>
      <c r="G21" s="29">
        <f t="shared" si="47"/>
        <v>29.872603761000203</v>
      </c>
      <c r="H21" s="29">
        <f t="shared" si="47"/>
        <v>34.480769216290241</v>
      </c>
      <c r="I21" s="29">
        <f t="shared" si="47"/>
        <v>39.63940192809708</v>
      </c>
      <c r="J21" s="29">
        <f t="shared" si="47"/>
        <v>46.741969483173641</v>
      </c>
      <c r="K21" s="29">
        <f t="shared" si="47"/>
        <v>54.398524991845385</v>
      </c>
      <c r="L21" s="29">
        <f t="shared" si="47"/>
        <v>65.078528289559358</v>
      </c>
      <c r="M21" s="29">
        <f t="shared" si="47"/>
        <v>87.986325543510802</v>
      </c>
      <c r="N21" s="29">
        <f t="shared" si="47"/>
        <v>119.60705012160328</v>
      </c>
      <c r="O21" s="29">
        <f t="shared" si="47"/>
        <v>163.59244425901605</v>
      </c>
      <c r="P21" s="29">
        <f t="shared" si="47"/>
        <v>204.79709055916337</v>
      </c>
      <c r="Q21" s="29">
        <f t="shared" si="47"/>
        <v>230.00693146476257</v>
      </c>
      <c r="R21" s="29">
        <f t="shared" ref="R21:V21" si="48">R34*R86/1000000</f>
        <v>252.29013240886999</v>
      </c>
      <c r="S21" s="29">
        <f t="shared" si="48"/>
        <v>268.81984251698032</v>
      </c>
      <c r="T21" s="29">
        <f t="shared" si="48"/>
        <v>283.22898680530267</v>
      </c>
      <c r="U21" s="29">
        <f t="shared" si="48"/>
        <v>294.27938257072628</v>
      </c>
      <c r="V21" s="29">
        <f t="shared" si="48"/>
        <v>306.37181499367648</v>
      </c>
      <c r="W21" s="29">
        <f t="shared" ref="W21" si="49">W34*W86/1000000</f>
        <v>318.87303827877531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921.76716861399575</v>
      </c>
      <c r="C22" s="22">
        <f t="shared" ref="C22:Q22" si="50">SUM(C23:C24)</f>
        <v>958.94932732328368</v>
      </c>
      <c r="D22" s="22">
        <f t="shared" si="50"/>
        <v>982.67705103542085</v>
      </c>
      <c r="E22" s="22">
        <f t="shared" si="50"/>
        <v>1034.6867431678124</v>
      </c>
      <c r="F22" s="22">
        <f t="shared" si="50"/>
        <v>1169.2610463132798</v>
      </c>
      <c r="G22" s="22">
        <f t="shared" si="50"/>
        <v>1379.3631119195045</v>
      </c>
      <c r="H22" s="22">
        <f t="shared" si="50"/>
        <v>1535.218519187008</v>
      </c>
      <c r="I22" s="22">
        <f t="shared" si="50"/>
        <v>1761.5416669827475</v>
      </c>
      <c r="J22" s="22">
        <f t="shared" si="50"/>
        <v>1903.7933127896968</v>
      </c>
      <c r="K22" s="22">
        <f t="shared" si="50"/>
        <v>2153.9497989868514</v>
      </c>
      <c r="L22" s="22">
        <f t="shared" si="50"/>
        <v>2402.986004721577</v>
      </c>
      <c r="M22" s="22">
        <f t="shared" si="50"/>
        <v>2570.5989981512021</v>
      </c>
      <c r="N22" s="22">
        <f t="shared" si="50"/>
        <v>2681.6235978200511</v>
      </c>
      <c r="O22" s="22">
        <f t="shared" si="50"/>
        <v>2798.2571885059397</v>
      </c>
      <c r="P22" s="22">
        <f t="shared" si="50"/>
        <v>2865.5001109320838</v>
      </c>
      <c r="Q22" s="22">
        <f t="shared" si="50"/>
        <v>3011.9032510110565</v>
      </c>
      <c r="R22" s="22">
        <f t="shared" ref="R22" si="51">SUM(R23:R24)</f>
        <v>3243.4910035080838</v>
      </c>
      <c r="S22" s="22">
        <f t="shared" ref="S22" si="52">SUM(S23:S24)</f>
        <v>3509.6458524267055</v>
      </c>
      <c r="T22" s="22">
        <f t="shared" ref="T22" si="53">SUM(T23:T24)</f>
        <v>3786.8041735465122</v>
      </c>
      <c r="U22" s="22">
        <f t="shared" ref="U22" si="54">SUM(U23:U24)</f>
        <v>4063.4937009489395</v>
      </c>
      <c r="V22" s="22">
        <f t="shared" ref="V22:W22" si="55">SUM(V23:V24)</f>
        <v>4301.6954182679528</v>
      </c>
      <c r="W22" s="22">
        <f t="shared" si="55"/>
        <v>4458.5237858990622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655.6636102846544</v>
      </c>
      <c r="C23" s="29">
        <f t="shared" ref="C23:Q23" si="57">C36*C88/1000000</f>
        <v>675.85597251362253</v>
      </c>
      <c r="D23" s="29">
        <f t="shared" si="57"/>
        <v>679.51811507884361</v>
      </c>
      <c r="E23" s="29">
        <f t="shared" si="57"/>
        <v>692.01588136100634</v>
      </c>
      <c r="F23" s="29">
        <f t="shared" si="57"/>
        <v>758.56110804055925</v>
      </c>
      <c r="G23" s="29">
        <f t="shared" si="57"/>
        <v>858.85491617750688</v>
      </c>
      <c r="H23" s="29">
        <f t="shared" si="57"/>
        <v>938.28730284905771</v>
      </c>
      <c r="I23" s="29">
        <f t="shared" si="57"/>
        <v>1062.747602293316</v>
      </c>
      <c r="J23" s="29">
        <f t="shared" si="57"/>
        <v>1126.6032043172581</v>
      </c>
      <c r="K23" s="29">
        <f t="shared" si="57"/>
        <v>1270.8864058771107</v>
      </c>
      <c r="L23" s="29">
        <f t="shared" si="57"/>
        <v>1410.8167664142011</v>
      </c>
      <c r="M23" s="29">
        <f t="shared" si="57"/>
        <v>1506.6834030598759</v>
      </c>
      <c r="N23" s="29">
        <f t="shared" si="57"/>
        <v>1550.5373039209437</v>
      </c>
      <c r="O23" s="29">
        <f t="shared" si="57"/>
        <v>1605.6994217242561</v>
      </c>
      <c r="P23" s="29">
        <f t="shared" si="57"/>
        <v>1616.4642258999718</v>
      </c>
      <c r="Q23" s="29">
        <f t="shared" si="57"/>
        <v>1618.4832296394623</v>
      </c>
      <c r="R23" s="29">
        <f t="shared" ref="R23:V23" si="58">R36*R88/1000000</f>
        <v>1660.7253988235107</v>
      </c>
      <c r="S23" s="29">
        <f t="shared" si="58"/>
        <v>1726.6340082001118</v>
      </c>
      <c r="T23" s="29">
        <f t="shared" si="58"/>
        <v>1792.5275730783942</v>
      </c>
      <c r="U23" s="29">
        <f t="shared" si="58"/>
        <v>1862.1810021848519</v>
      </c>
      <c r="V23" s="29">
        <f t="shared" si="58"/>
        <v>1914.064037306433</v>
      </c>
      <c r="W23" s="29">
        <f t="shared" ref="W23" si="59">W36*W88/1000000</f>
        <v>1934.7569044358813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266.10355832934135</v>
      </c>
      <c r="C24" s="29">
        <f t="shared" ref="C24:Q24" si="61">C37*C89/1000000</f>
        <v>283.09335480966115</v>
      </c>
      <c r="D24" s="29">
        <f t="shared" si="61"/>
        <v>303.15893595657718</v>
      </c>
      <c r="E24" s="29">
        <f t="shared" si="61"/>
        <v>342.67086180680622</v>
      </c>
      <c r="F24" s="29">
        <f t="shared" si="61"/>
        <v>410.6999382727206</v>
      </c>
      <c r="G24" s="29">
        <f t="shared" si="61"/>
        <v>520.50819574199761</v>
      </c>
      <c r="H24" s="29">
        <f t="shared" si="61"/>
        <v>596.93121633795022</v>
      </c>
      <c r="I24" s="29">
        <f t="shared" si="61"/>
        <v>698.79406468943148</v>
      </c>
      <c r="J24" s="29">
        <f t="shared" si="61"/>
        <v>777.19010847243851</v>
      </c>
      <c r="K24" s="29">
        <f t="shared" si="61"/>
        <v>883.06339310974079</v>
      </c>
      <c r="L24" s="29">
        <f t="shared" si="61"/>
        <v>992.16923830737619</v>
      </c>
      <c r="M24" s="29">
        <f t="shared" si="61"/>
        <v>1063.9155950913259</v>
      </c>
      <c r="N24" s="29">
        <f t="shared" si="61"/>
        <v>1131.0862938991077</v>
      </c>
      <c r="O24" s="29">
        <f t="shared" si="61"/>
        <v>1192.5577667816835</v>
      </c>
      <c r="P24" s="29">
        <f t="shared" si="61"/>
        <v>1249.035885032112</v>
      </c>
      <c r="Q24" s="29">
        <f t="shared" si="61"/>
        <v>1393.4200213715944</v>
      </c>
      <c r="R24" s="29">
        <f t="shared" ref="R24:V24" si="62">R37*R89/1000000</f>
        <v>1582.7656046845732</v>
      </c>
      <c r="S24" s="29">
        <f t="shared" si="62"/>
        <v>1783.0118442265937</v>
      </c>
      <c r="T24" s="29">
        <f t="shared" si="62"/>
        <v>1994.2766004681182</v>
      </c>
      <c r="U24" s="29">
        <f t="shared" si="62"/>
        <v>2201.3126987640876</v>
      </c>
      <c r="V24" s="29">
        <f t="shared" si="62"/>
        <v>2387.6313809615194</v>
      </c>
      <c r="W24" s="29">
        <f t="shared" ref="W24" si="63">W37*W89/1000000</f>
        <v>2523.7668814631811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11247.317346200156</v>
      </c>
      <c r="C25" s="22">
        <f t="shared" ref="C25:Q25" si="64">SUM(C26:C27)</f>
        <v>12191.651564960743</v>
      </c>
      <c r="D25" s="22">
        <f t="shared" si="64"/>
        <v>13031.41987856073</v>
      </c>
      <c r="E25" s="22">
        <f t="shared" si="64"/>
        <v>14601.672827769409</v>
      </c>
      <c r="F25" s="22">
        <f t="shared" si="64"/>
        <v>16962.253704655017</v>
      </c>
      <c r="G25" s="22">
        <f t="shared" si="64"/>
        <v>19358.694429983832</v>
      </c>
      <c r="H25" s="22">
        <f t="shared" si="64"/>
        <v>21355.889953527054</v>
      </c>
      <c r="I25" s="22">
        <f t="shared" si="64"/>
        <v>23140.995984385849</v>
      </c>
      <c r="J25" s="22">
        <f t="shared" si="64"/>
        <v>24755.40300471324</v>
      </c>
      <c r="K25" s="22">
        <f t="shared" si="64"/>
        <v>26153.652501192224</v>
      </c>
      <c r="L25" s="22">
        <f t="shared" si="64"/>
        <v>27624.213050738432</v>
      </c>
      <c r="M25" s="22">
        <f t="shared" si="64"/>
        <v>28634.359125163159</v>
      </c>
      <c r="N25" s="22">
        <f t="shared" si="64"/>
        <v>29523.562325599287</v>
      </c>
      <c r="O25" s="22">
        <f t="shared" si="64"/>
        <v>30321.866472261358</v>
      </c>
      <c r="P25" s="22">
        <f t="shared" si="64"/>
        <v>31571.372180826867</v>
      </c>
      <c r="Q25" s="22">
        <f t="shared" si="64"/>
        <v>32874.552939194917</v>
      </c>
      <c r="R25" s="22">
        <f t="shared" ref="R25" si="65">SUM(R26:R27)</f>
        <v>34360.362934598925</v>
      </c>
      <c r="S25" s="22">
        <f t="shared" ref="S25" si="66">SUM(S26:S27)</f>
        <v>35797.211155075704</v>
      </c>
      <c r="T25" s="22">
        <f t="shared" ref="T25" si="67">SUM(T26:T27)</f>
        <v>37180.565870119586</v>
      </c>
      <c r="U25" s="22">
        <f t="shared" ref="U25" si="68">SUM(U26:U27)</f>
        <v>38415.637524888902</v>
      </c>
      <c r="V25" s="22">
        <f t="shared" ref="V25:W25" si="69">SUM(V26:V27)</f>
        <v>39347.999132158227</v>
      </c>
      <c r="W25" s="22">
        <f t="shared" si="69"/>
        <v>39550.247587199585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2417.1440357838669</v>
      </c>
      <c r="C26" s="31">
        <f t="shared" ref="C26:Q26" si="71">C39*C91/1000000</f>
        <v>2574.9857363277879</v>
      </c>
      <c r="D26" s="31">
        <f t="shared" si="71"/>
        <v>2703.0268959161549</v>
      </c>
      <c r="E26" s="31">
        <f t="shared" si="71"/>
        <v>2870.4101002192788</v>
      </c>
      <c r="F26" s="31">
        <f t="shared" si="71"/>
        <v>3056.902678367182</v>
      </c>
      <c r="G26" s="31">
        <f t="shared" si="71"/>
        <v>3253.9871438304226</v>
      </c>
      <c r="H26" s="31">
        <f t="shared" si="71"/>
        <v>3358.5920156706775</v>
      </c>
      <c r="I26" s="31">
        <f t="shared" si="71"/>
        <v>3435.2885735001378</v>
      </c>
      <c r="J26" s="31">
        <f t="shared" si="71"/>
        <v>3482.0933167343446</v>
      </c>
      <c r="K26" s="31">
        <f t="shared" si="71"/>
        <v>3521.2800653747186</v>
      </c>
      <c r="L26" s="31">
        <f t="shared" si="71"/>
        <v>3525.4547568110102</v>
      </c>
      <c r="M26" s="31">
        <f t="shared" si="71"/>
        <v>3495.155593593232</v>
      </c>
      <c r="N26" s="31">
        <f t="shared" si="71"/>
        <v>3438.4435858773909</v>
      </c>
      <c r="O26" s="31">
        <f t="shared" si="71"/>
        <v>3414.0322449758714</v>
      </c>
      <c r="P26" s="31">
        <f t="shared" si="71"/>
        <v>3332.4577780057534</v>
      </c>
      <c r="Q26" s="31">
        <f t="shared" si="71"/>
        <v>3182.4949977843876</v>
      </c>
      <c r="R26" s="31">
        <f t="shared" ref="R26:V26" si="72">R39*R91/1000000</f>
        <v>2997.7510575862711</v>
      </c>
      <c r="S26" s="31">
        <f t="shared" si="72"/>
        <v>2818.902997259077</v>
      </c>
      <c r="T26" s="31">
        <f t="shared" si="72"/>
        <v>2615.5597949481435</v>
      </c>
      <c r="U26" s="31">
        <f t="shared" si="72"/>
        <v>2422.5292898917137</v>
      </c>
      <c r="V26" s="31">
        <f t="shared" si="72"/>
        <v>2258.205608368301</v>
      </c>
      <c r="W26" s="31">
        <f t="shared" ref="W26" si="73">W39*W91/1000000</f>
        <v>2135.387905400019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8830.1733104162886</v>
      </c>
      <c r="C27" s="33">
        <f t="shared" ref="C27:Q27" si="75">C40*C92/1000000</f>
        <v>9616.6658286329548</v>
      </c>
      <c r="D27" s="33">
        <f t="shared" si="75"/>
        <v>10328.392982644575</v>
      </c>
      <c r="E27" s="33">
        <f t="shared" si="75"/>
        <v>11731.262727550131</v>
      </c>
      <c r="F27" s="33">
        <f t="shared" si="75"/>
        <v>13905.351026287834</v>
      </c>
      <c r="G27" s="33">
        <f t="shared" si="75"/>
        <v>16104.707286153411</v>
      </c>
      <c r="H27" s="33">
        <f t="shared" si="75"/>
        <v>17997.297937856376</v>
      </c>
      <c r="I27" s="33">
        <f t="shared" si="75"/>
        <v>19705.707410885712</v>
      </c>
      <c r="J27" s="33">
        <f t="shared" si="75"/>
        <v>21273.309687978897</v>
      </c>
      <c r="K27" s="33">
        <f t="shared" si="75"/>
        <v>22632.372435817506</v>
      </c>
      <c r="L27" s="33">
        <f t="shared" si="75"/>
        <v>24098.758293927422</v>
      </c>
      <c r="M27" s="33">
        <f t="shared" si="75"/>
        <v>25139.203531569925</v>
      </c>
      <c r="N27" s="33">
        <f t="shared" si="75"/>
        <v>26085.118739721896</v>
      </c>
      <c r="O27" s="33">
        <f t="shared" si="75"/>
        <v>26907.834227285486</v>
      </c>
      <c r="P27" s="33">
        <f t="shared" si="75"/>
        <v>28238.914402821116</v>
      </c>
      <c r="Q27" s="33">
        <f t="shared" si="75"/>
        <v>29692.05794141053</v>
      </c>
      <c r="R27" s="33">
        <f t="shared" ref="R27:V27" si="76">R40*R92/1000000</f>
        <v>31362.611877012652</v>
      </c>
      <c r="S27" s="33">
        <f t="shared" si="76"/>
        <v>32978.308157816624</v>
      </c>
      <c r="T27" s="33">
        <f t="shared" si="76"/>
        <v>34565.006075171441</v>
      </c>
      <c r="U27" s="33">
        <f t="shared" si="76"/>
        <v>35993.108234997191</v>
      </c>
      <c r="V27" s="33">
        <f t="shared" si="76"/>
        <v>37089.793523789929</v>
      </c>
      <c r="W27" s="33">
        <f t="shared" ref="W27" si="77">W40*W92/1000000</f>
        <v>37414.859681799564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7375109</v>
      </c>
      <c r="C31" s="34">
        <v>7474272</v>
      </c>
      <c r="D31" s="34">
        <v>7458361</v>
      </c>
      <c r="E31" s="34">
        <v>7601903</v>
      </c>
      <c r="F31" s="34">
        <v>7807095</v>
      </c>
      <c r="G31" s="34">
        <v>8041182</v>
      </c>
      <c r="H31" s="34">
        <v>8217256</v>
      </c>
      <c r="I31" s="34">
        <v>8364745</v>
      </c>
      <c r="J31" s="34">
        <v>8519132</v>
      </c>
      <c r="K31" s="34">
        <v>8749803</v>
      </c>
      <c r="L31" s="34">
        <v>8964429</v>
      </c>
      <c r="M31" s="34">
        <v>9235595</v>
      </c>
      <c r="N31" s="34">
        <v>9394164</v>
      </c>
      <c r="O31" s="34">
        <v>9447421</v>
      </c>
      <c r="P31" s="34">
        <v>9428399</v>
      </c>
      <c r="Q31" s="34">
        <v>9386933</v>
      </c>
      <c r="R31" s="34">
        <v>9411243</v>
      </c>
      <c r="S31" s="34">
        <v>9701089</v>
      </c>
      <c r="T31" s="34">
        <v>9819779</v>
      </c>
      <c r="U31" s="34">
        <v>10028660</v>
      </c>
      <c r="V31" s="34">
        <v>10197523</v>
      </c>
      <c r="W31" s="34">
        <v>10322236</v>
      </c>
      <c r="DA31" s="58" t="s">
        <v>984</v>
      </c>
    </row>
    <row r="32" spans="1:105" ht="12" customHeight="1" x14ac:dyDescent="0.25">
      <c r="A32" s="28" t="s">
        <v>47</v>
      </c>
      <c r="B32" s="34">
        <v>3996744</v>
      </c>
      <c r="C32" s="34">
        <v>4023438</v>
      </c>
      <c r="D32" s="34">
        <v>4029292</v>
      </c>
      <c r="E32" s="34">
        <v>4159939</v>
      </c>
      <c r="F32" s="34">
        <v>4371120</v>
      </c>
      <c r="G32" s="34">
        <v>4611370</v>
      </c>
      <c r="H32" s="34">
        <v>4790262</v>
      </c>
      <c r="I32" s="34">
        <v>4949352</v>
      </c>
      <c r="J32" s="34">
        <v>5086393</v>
      </c>
      <c r="K32" s="34">
        <v>5251349</v>
      </c>
      <c r="L32" s="34">
        <v>5355863</v>
      </c>
      <c r="M32" s="34">
        <v>5420131</v>
      </c>
      <c r="N32" s="34">
        <v>5447050</v>
      </c>
      <c r="O32" s="34">
        <v>5502847</v>
      </c>
      <c r="P32" s="34">
        <v>5541311</v>
      </c>
      <c r="Q32" s="34">
        <v>5564211</v>
      </c>
      <c r="R32" s="34">
        <v>5642392</v>
      </c>
      <c r="S32" s="34">
        <v>5710101</v>
      </c>
      <c r="T32" s="34">
        <v>5802209</v>
      </c>
      <c r="U32" s="34">
        <v>5868959</v>
      </c>
      <c r="V32" s="34">
        <v>6145930</v>
      </c>
      <c r="W32" s="34">
        <v>6262412</v>
      </c>
      <c r="DA32" s="58" t="s">
        <v>985</v>
      </c>
    </row>
    <row r="33" spans="1:105" ht="12" customHeight="1" x14ac:dyDescent="0.25">
      <c r="A33" s="28" t="s">
        <v>46</v>
      </c>
      <c r="B33" s="34">
        <v>8041</v>
      </c>
      <c r="C33" s="34">
        <v>8419</v>
      </c>
      <c r="D33" s="34">
        <v>8535</v>
      </c>
      <c r="E33" s="34">
        <v>8998</v>
      </c>
      <c r="F33" s="34">
        <v>9665</v>
      </c>
      <c r="G33" s="34">
        <v>10452</v>
      </c>
      <c r="H33" s="34">
        <v>11072</v>
      </c>
      <c r="I33" s="34">
        <v>11669</v>
      </c>
      <c r="J33" s="34">
        <v>12350</v>
      </c>
      <c r="K33" s="34">
        <v>12926</v>
      </c>
      <c r="L33" s="34">
        <v>13139</v>
      </c>
      <c r="M33" s="34">
        <v>18633</v>
      </c>
      <c r="N33" s="34">
        <v>41321</v>
      </c>
      <c r="O33" s="34">
        <v>75271</v>
      </c>
      <c r="P33" s="34">
        <v>118787</v>
      </c>
      <c r="Q33" s="34">
        <v>169566</v>
      </c>
      <c r="R33" s="34">
        <v>211559</v>
      </c>
      <c r="S33" s="34">
        <v>245975</v>
      </c>
      <c r="T33" s="34">
        <v>277828</v>
      </c>
      <c r="U33" s="34">
        <v>306351</v>
      </c>
      <c r="V33" s="34">
        <v>336543</v>
      </c>
      <c r="W33" s="34">
        <v>369244</v>
      </c>
      <c r="DA33" s="58" t="s">
        <v>986</v>
      </c>
    </row>
    <row r="34" spans="1:105" ht="12" customHeight="1" x14ac:dyDescent="0.25">
      <c r="A34" s="28" t="s">
        <v>45</v>
      </c>
      <c r="B34" s="34">
        <v>20019</v>
      </c>
      <c r="C34" s="34">
        <v>22150</v>
      </c>
      <c r="D34" s="34">
        <v>25286</v>
      </c>
      <c r="E34" s="34">
        <v>29571</v>
      </c>
      <c r="F34" s="34">
        <v>35707</v>
      </c>
      <c r="G34" s="34">
        <v>43069</v>
      </c>
      <c r="H34" s="34">
        <v>51502</v>
      </c>
      <c r="I34" s="34">
        <v>61215</v>
      </c>
      <c r="J34" s="34">
        <v>74623</v>
      </c>
      <c r="K34" s="34">
        <v>89315</v>
      </c>
      <c r="L34" s="34">
        <v>110125</v>
      </c>
      <c r="M34" s="34">
        <v>155352</v>
      </c>
      <c r="N34" s="34">
        <v>218939</v>
      </c>
      <c r="O34" s="34">
        <v>311665</v>
      </c>
      <c r="P34" s="34">
        <v>398699</v>
      </c>
      <c r="Q34" s="34">
        <v>452974</v>
      </c>
      <c r="R34" s="34">
        <v>501322</v>
      </c>
      <c r="S34" s="34">
        <v>537834</v>
      </c>
      <c r="T34" s="34">
        <v>570689</v>
      </c>
      <c r="U34" s="34">
        <v>597187</v>
      </c>
      <c r="V34" s="34">
        <v>626557</v>
      </c>
      <c r="W34" s="34">
        <v>657079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1748484.4606067922</v>
      </c>
      <c r="C36" s="34">
        <v>1806014.8722239176</v>
      </c>
      <c r="D36" s="34">
        <v>1824058.272200326</v>
      </c>
      <c r="E36" s="34">
        <v>1871452.9937697281</v>
      </c>
      <c r="F36" s="34">
        <v>2079549.4592947252</v>
      </c>
      <c r="G36" s="34">
        <v>2401208.4518498369</v>
      </c>
      <c r="H36" s="34">
        <v>2680197.0268024621</v>
      </c>
      <c r="I36" s="34">
        <v>3130923.0896447147</v>
      </c>
      <c r="J36" s="34">
        <v>3411674.8663323913</v>
      </c>
      <c r="K36" s="34">
        <v>3968257.8712646728</v>
      </c>
      <c r="L36" s="34">
        <v>4530793.7661101986</v>
      </c>
      <c r="M36" s="34">
        <v>4984257.7916941727</v>
      </c>
      <c r="N36" s="34">
        <v>5322888.5899575436</v>
      </c>
      <c r="O36" s="34">
        <v>5819031.3384239106</v>
      </c>
      <c r="P36" s="34">
        <v>6169304.7898175102</v>
      </c>
      <c r="Q36" s="34">
        <v>6770528.4042560151</v>
      </c>
      <c r="R36" s="34">
        <v>7588289.9531328958</v>
      </c>
      <c r="S36" s="34">
        <v>8763251.725029327</v>
      </c>
      <c r="T36" s="34">
        <v>9901176.9631768242</v>
      </c>
      <c r="U36" s="34">
        <v>10971118.324644933</v>
      </c>
      <c r="V36" s="34">
        <v>11927843.174204582</v>
      </c>
      <c r="W36" s="34">
        <v>12751722.307768375</v>
      </c>
      <c r="DA36" s="58" t="s">
        <v>988</v>
      </c>
    </row>
    <row r="37" spans="1:105" ht="12" customHeight="1" x14ac:dyDescent="0.25">
      <c r="A37" s="28" t="s">
        <v>27</v>
      </c>
      <c r="B37" s="34">
        <v>651897.10705444368</v>
      </c>
      <c r="C37" s="34">
        <v>705204.24823821161</v>
      </c>
      <c r="D37" s="34">
        <v>772606.88019544829</v>
      </c>
      <c r="E37" s="34">
        <v>899892.96339076047</v>
      </c>
      <c r="F37" s="34">
        <v>1119222.46066766</v>
      </c>
      <c r="G37" s="34">
        <v>1480234.3731226546</v>
      </c>
      <c r="H37" s="34">
        <v>1754170.4881234937</v>
      </c>
      <c r="I37" s="34">
        <v>2130794.9892737265</v>
      </c>
      <c r="J37" s="34">
        <v>2469488.9464266584</v>
      </c>
      <c r="K37" s="34">
        <v>2961449.7355531552</v>
      </c>
      <c r="L37" s="34">
        <v>3564899.8670741692</v>
      </c>
      <c r="M37" s="34">
        <v>4013799.9971487424</v>
      </c>
      <c r="N37" s="34">
        <v>4514729.9138544453</v>
      </c>
      <c r="O37" s="34">
        <v>5031314.1349544246</v>
      </c>
      <c r="P37" s="34">
        <v>5664100.3576909164</v>
      </c>
      <c r="Q37" s="34">
        <v>6832665.8711469844</v>
      </c>
      <c r="R37" s="34">
        <v>8148075.0224556597</v>
      </c>
      <c r="S37" s="34">
        <v>9505515.8006493784</v>
      </c>
      <c r="T37" s="34">
        <v>10865217.373801431</v>
      </c>
      <c r="U37" s="34">
        <v>12167347.392334407</v>
      </c>
      <c r="V37" s="34">
        <v>13363314.241654893</v>
      </c>
      <c r="W37" s="34">
        <v>14262702.397375334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30859603.118346568</v>
      </c>
      <c r="C39" s="35">
        <v>32932272.257004548</v>
      </c>
      <c r="D39" s="35">
        <v>34833141.944490239</v>
      </c>
      <c r="E39" s="35">
        <v>37404026.273677558</v>
      </c>
      <c r="F39" s="35">
        <v>40462761.252120756</v>
      </c>
      <c r="G39" s="35">
        <v>43839764.219272286</v>
      </c>
      <c r="H39" s="35">
        <v>46090507.570361331</v>
      </c>
      <c r="I39" s="35">
        <v>48024380.988592915</v>
      </c>
      <c r="J39" s="35">
        <v>49573101.357029289</v>
      </c>
      <c r="K39" s="35">
        <v>51178097.253113657</v>
      </c>
      <c r="L39" s="35">
        <v>52642877.736745358</v>
      </c>
      <c r="M39" s="35">
        <v>53864521.567494981</v>
      </c>
      <c r="N39" s="35">
        <v>55068317.742490932</v>
      </c>
      <c r="O39" s="35">
        <v>56635406.970818177</v>
      </c>
      <c r="P39" s="35">
        <v>58212927.769056395</v>
      </c>
      <c r="Q39" s="35">
        <v>60264203.219103321</v>
      </c>
      <c r="R39" s="35">
        <v>61926258.541386992</v>
      </c>
      <c r="S39" s="35">
        <v>63567078.86100892</v>
      </c>
      <c r="T39" s="35">
        <v>65125809.38151779</v>
      </c>
      <c r="U39" s="35">
        <v>66514199.625389308</v>
      </c>
      <c r="V39" s="35">
        <v>67694155.386279479</v>
      </c>
      <c r="W39" s="35">
        <v>69726217.199642017</v>
      </c>
      <c r="DA39" s="59" t="s">
        <v>990</v>
      </c>
    </row>
    <row r="40" spans="1:105" ht="12" customHeight="1" x14ac:dyDescent="0.25">
      <c r="A40" s="32" t="s">
        <v>25</v>
      </c>
      <c r="B40" s="36">
        <v>805244.95967390225</v>
      </c>
      <c r="C40" s="36">
        <v>886670.2937562404</v>
      </c>
      <c r="D40" s="36">
        <v>961910.46554364427</v>
      </c>
      <c r="E40" s="36">
        <v>1105520.1395126469</v>
      </c>
      <c r="F40" s="36">
        <v>1325074.6105734468</v>
      </c>
      <c r="G40" s="36">
        <v>1549072.4505438008</v>
      </c>
      <c r="H40" s="36">
        <v>1744288.0440747647</v>
      </c>
      <c r="I40" s="36">
        <v>1922166.3049751592</v>
      </c>
      <c r="J40" s="36">
        <v>2093830.736479823</v>
      </c>
      <c r="K40" s="36">
        <v>2251261.839177324</v>
      </c>
      <c r="L40" s="36">
        <v>2430463.586512858</v>
      </c>
      <c r="M40" s="36">
        <v>2581382.3611473665</v>
      </c>
      <c r="N40" s="36">
        <v>2747102.1190175191</v>
      </c>
      <c r="O40" s="36">
        <v>2914730.9330008603</v>
      </c>
      <c r="P40" s="36">
        <v>3162027.4678724213</v>
      </c>
      <c r="Q40" s="36">
        <v>3433097.7099471879</v>
      </c>
      <c r="R40" s="36">
        <v>3729835.0840587253</v>
      </c>
      <c r="S40" s="36">
        <v>4034158.5294712153</v>
      </c>
      <c r="T40" s="36">
        <v>4337741.3040632298</v>
      </c>
      <c r="U40" s="36">
        <v>4631445.1560902037</v>
      </c>
      <c r="V40" s="36">
        <v>4899578.9279829692</v>
      </c>
      <c r="W40" s="36">
        <v>5048228.6866838252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486944.4373315433</v>
      </c>
      <c r="D44" s="37">
        <v>374364.74855445232</v>
      </c>
      <c r="E44" s="37">
        <v>536328.10383692198</v>
      </c>
      <c r="F44" s="37">
        <v>600504.60637852177</v>
      </c>
      <c r="G44" s="37">
        <v>631942.36004262883</v>
      </c>
      <c r="H44" s="37">
        <v>576488.46936069708</v>
      </c>
      <c r="I44" s="37">
        <v>550479.03953655344</v>
      </c>
      <c r="J44" s="37">
        <v>559969.17645072285</v>
      </c>
      <c r="K44" s="37">
        <v>638861.98666478228</v>
      </c>
      <c r="L44" s="37">
        <v>625442.57742573973</v>
      </c>
      <c r="M44" s="37">
        <v>684625.05667044409</v>
      </c>
      <c r="N44" s="37">
        <v>574687.53303002194</v>
      </c>
      <c r="O44" s="37">
        <v>472052.11583434604</v>
      </c>
      <c r="P44" s="37">
        <v>402466.91511652246</v>
      </c>
      <c r="Q44" s="37">
        <v>382734.04161742516</v>
      </c>
      <c r="R44" s="37">
        <v>451238.60679023527</v>
      </c>
      <c r="S44" s="37">
        <v>719520.72280503437</v>
      </c>
      <c r="T44" s="37">
        <v>551128.50255340897</v>
      </c>
      <c r="U44" s="37">
        <v>695825.43733154237</v>
      </c>
      <c r="V44" s="37">
        <v>543227.74855445325</v>
      </c>
      <c r="W44" s="37">
        <v>661041.10383692198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269886.70359837916</v>
      </c>
      <c r="D45" s="37">
        <v>252186.46021801652</v>
      </c>
      <c r="E45" s="37">
        <v>380159.75288780965</v>
      </c>
      <c r="F45" s="37">
        <v>463915.10495130438</v>
      </c>
      <c r="G45" s="37">
        <v>496247.04650871037</v>
      </c>
      <c r="H45" s="37">
        <v>438194.11450413335</v>
      </c>
      <c r="I45" s="37">
        <v>421739.85281393398</v>
      </c>
      <c r="J45" s="37">
        <v>403081.81233622879</v>
      </c>
      <c r="K45" s="37">
        <v>434431.55108154006</v>
      </c>
      <c r="L45" s="37">
        <v>377468.63426462747</v>
      </c>
      <c r="M45" s="37">
        <v>340746.63439749554</v>
      </c>
      <c r="N45" s="37">
        <v>306967.13138360344</v>
      </c>
      <c r="O45" s="37">
        <v>339460.7126132967</v>
      </c>
      <c r="P45" s="37">
        <v>325789.97306046635</v>
      </c>
      <c r="Q45" s="37">
        <v>313935.51538045425</v>
      </c>
      <c r="R45" s="37">
        <v>348067.70359837916</v>
      </c>
      <c r="S45" s="37">
        <v>319895.46021801606</v>
      </c>
      <c r="T45" s="37">
        <v>472267.75288780965</v>
      </c>
      <c r="U45" s="37">
        <v>530665.10495130438</v>
      </c>
      <c r="V45" s="37">
        <v>773218.04650871083</v>
      </c>
      <c r="W45" s="37">
        <v>554676.11450413335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896.06735637242491</v>
      </c>
      <c r="D46" s="37">
        <v>657.71171872940613</v>
      </c>
      <c r="E46" s="37">
        <v>1029.4351992056663</v>
      </c>
      <c r="F46" s="37">
        <v>1259.2870482693615</v>
      </c>
      <c r="G46" s="37">
        <v>1406.3187641579807</v>
      </c>
      <c r="H46" s="37">
        <v>1267.5841954655316</v>
      </c>
      <c r="I46" s="37">
        <v>1274.1396484117577</v>
      </c>
      <c r="J46" s="37">
        <v>1389.0439990070827</v>
      </c>
      <c r="K46" s="37">
        <v>1316.3588103367019</v>
      </c>
      <c r="L46" s="37">
        <v>987.14845519747541</v>
      </c>
      <c r="M46" s="37">
        <v>6303.4802443319131</v>
      </c>
      <c r="N46" s="37">
        <v>23534.424560514697</v>
      </c>
      <c r="O46" s="37">
        <v>34846.067356372427</v>
      </c>
      <c r="P46" s="37">
        <v>44173.711718729406</v>
      </c>
      <c r="Q46" s="37">
        <v>51808.435199205662</v>
      </c>
      <c r="R46" s="37">
        <v>43252.287048269354</v>
      </c>
      <c r="S46" s="37">
        <v>35822.318764157972</v>
      </c>
      <c r="T46" s="37">
        <v>33120.584195465519</v>
      </c>
      <c r="U46" s="37">
        <v>29797.139648411772</v>
      </c>
      <c r="V46" s="37">
        <v>31581.043999007088</v>
      </c>
      <c r="W46" s="37">
        <v>34017.358810336678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3045.9667605628747</v>
      </c>
      <c r="D47" s="37">
        <v>4098.3967855200572</v>
      </c>
      <c r="E47" s="37">
        <v>5297.2854869717339</v>
      </c>
      <c r="F47" s="37">
        <v>7200.7603177309647</v>
      </c>
      <c r="G47" s="37">
        <v>8481.9553375066898</v>
      </c>
      <c r="H47" s="37">
        <v>9611.0115553918004</v>
      </c>
      <c r="I47" s="37">
        <v>10952.077290105168</v>
      </c>
      <c r="J47" s="37">
        <v>14711.308548907844</v>
      </c>
      <c r="K47" s="37">
        <v>16062.869426161546</v>
      </c>
      <c r="L47" s="37">
        <v>22251.932522547562</v>
      </c>
      <c r="M47" s="37">
        <v>46743.679386017146</v>
      </c>
      <c r="N47" s="37">
        <v>65182.300975599908</v>
      </c>
      <c r="O47" s="37">
        <v>94403.998149255</v>
      </c>
      <c r="P47" s="37">
        <v>88798.982177011727</v>
      </c>
      <c r="Q47" s="37">
        <v>56131.475280709972</v>
      </c>
      <c r="R47" s="37">
        <v>51393.966760562849</v>
      </c>
      <c r="S47" s="37">
        <v>40610.396785520075</v>
      </c>
      <c r="T47" s="37">
        <v>38152.285486971727</v>
      </c>
      <c r="U47" s="37">
        <v>33698.76031773095</v>
      </c>
      <c r="V47" s="37">
        <v>37851.955337506719</v>
      </c>
      <c r="W47" s="37">
        <v>40133.011555391829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223573.82697083009</v>
      </c>
      <c r="D49" s="37">
        <v>196908.24702110537</v>
      </c>
      <c r="E49" s="37">
        <v>240071.03721957328</v>
      </c>
      <c r="F49" s="37">
        <v>415650.7347171281</v>
      </c>
      <c r="G49" s="37">
        <v>545240.05136098294</v>
      </c>
      <c r="H49" s="37">
        <v>519833.96951533901</v>
      </c>
      <c r="I49" s="37">
        <v>710168.89933241624</v>
      </c>
      <c r="J49" s="37">
        <v>560228.10019501578</v>
      </c>
      <c r="K49" s="37">
        <v>780156.83190311166</v>
      </c>
      <c r="L49" s="37">
        <v>759444.14186663087</v>
      </c>
      <c r="M49" s="37">
        <v>693535.0628035469</v>
      </c>
      <c r="N49" s="37">
        <v>754281.53298049886</v>
      </c>
      <c r="O49" s="37">
        <v>1041382.7998273494</v>
      </c>
      <c r="P49" s="37">
        <v>870107.42090893909</v>
      </c>
      <c r="Q49" s="37">
        <v>1311392.5137709212</v>
      </c>
      <c r="R49" s="37">
        <v>1377989.6490718964</v>
      </c>
      <c r="S49" s="37">
        <v>1955118.6037995424</v>
      </c>
      <c r="T49" s="37">
        <v>1897369.3800141281</v>
      </c>
      <c r="U49" s="37">
        <v>1763476.4242716562</v>
      </c>
      <c r="V49" s="37">
        <v>1711006.3825401496</v>
      </c>
      <c r="W49" s="37">
        <v>1865261.9333911426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174925.59647039685</v>
      </c>
      <c r="D50" s="37">
        <v>193251.81852533529</v>
      </c>
      <c r="E50" s="37">
        <v>257513.1751487928</v>
      </c>
      <c r="F50" s="37">
        <v>354086.78845321969</v>
      </c>
      <c r="G50" s="37">
        <v>500456.99452491011</v>
      </c>
      <c r="H50" s="37">
        <v>448861.71147123585</v>
      </c>
      <c r="I50" s="37">
        <v>569876.31967556803</v>
      </c>
      <c r="J50" s="37">
        <v>596207.13230172475</v>
      </c>
      <c r="K50" s="37">
        <v>846047.57757971669</v>
      </c>
      <c r="L50" s="37">
        <v>1103907.1260459241</v>
      </c>
      <c r="M50" s="37">
        <v>897761.84154580906</v>
      </c>
      <c r="N50" s="37">
        <v>1070806.2363812709</v>
      </c>
      <c r="O50" s="37">
        <v>1112791.3534017038</v>
      </c>
      <c r="P50" s="37">
        <v>1478833.8003162085</v>
      </c>
      <c r="Q50" s="37">
        <v>2272472.6395019926</v>
      </c>
      <c r="R50" s="37">
        <v>2213170.9928544844</v>
      </c>
      <c r="S50" s="37">
        <v>2428247.0145749897</v>
      </c>
      <c r="T50" s="37">
        <v>2472492.926553756</v>
      </c>
      <c r="U50" s="37">
        <v>2780963.8188491855</v>
      </c>
      <c r="V50" s="37">
        <v>3468439.4888224788</v>
      </c>
      <c r="W50" s="37">
        <v>3112559.148574926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9500994.062256813</v>
      </c>
      <c r="D52" s="38">
        <v>9401184.085494224</v>
      </c>
      <c r="E52" s="38">
        <v>10267037.251686286</v>
      </c>
      <c r="F52" s="38">
        <v>10986733.857143622</v>
      </c>
      <c r="G52" s="38">
        <v>12002187.567338362</v>
      </c>
      <c r="H52" s="38">
        <v>11445523.444441006</v>
      </c>
      <c r="I52" s="38">
        <v>12065049.199536912</v>
      </c>
      <c r="J52" s="38">
        <v>12427799.947898909</v>
      </c>
      <c r="K52" s="38">
        <v>13100978.797471881</v>
      </c>
      <c r="L52" s="38">
        <v>13200816.334363639</v>
      </c>
      <c r="M52" s="38">
        <v>12912356.517723545</v>
      </c>
      <c r="N52" s="38">
        <v>11822362.864688717</v>
      </c>
      <c r="O52" s="38">
        <v>9707111.3860045746</v>
      </c>
      <c r="P52" s="38">
        <v>9852757.261078231</v>
      </c>
      <c r="Q52" s="38">
        <v>11793488.145511217</v>
      </c>
      <c r="R52" s="38">
        <v>9695221.7730332613</v>
      </c>
      <c r="S52" s="38">
        <v>8073339.4888436347</v>
      </c>
      <c r="T52" s="38">
        <v>7644015.8074134663</v>
      </c>
      <c r="U52" s="38">
        <v>6631005.478563264</v>
      </c>
      <c r="V52" s="38">
        <v>5590970.415811494</v>
      </c>
      <c r="W52" s="38">
        <v>5789711.8847028762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176161.47433760902</v>
      </c>
      <c r="D53" s="39">
        <v>171610.01482069655</v>
      </c>
      <c r="E53" s="39">
        <v>241641.39260601718</v>
      </c>
      <c r="F53" s="39">
        <v>319276.72396108496</v>
      </c>
      <c r="G53" s="39">
        <v>325439.7800053989</v>
      </c>
      <c r="H53" s="39">
        <v>298406.87630676874</v>
      </c>
      <c r="I53" s="39">
        <v>282849.05342701031</v>
      </c>
      <c r="J53" s="39">
        <v>278445.42101523723</v>
      </c>
      <c r="K53" s="39">
        <v>333592.57703510998</v>
      </c>
      <c r="L53" s="39">
        <v>350811.76215623063</v>
      </c>
      <c r="M53" s="39">
        <v>392560.1672405256</v>
      </c>
      <c r="N53" s="39">
        <v>484996.48183123767</v>
      </c>
      <c r="O53" s="39">
        <v>493068.59398874035</v>
      </c>
      <c r="P53" s="39">
        <v>545703.41117832996</v>
      </c>
      <c r="Q53" s="39">
        <v>553919.29550177697</v>
      </c>
      <c r="R53" s="39">
        <v>575182.79512677435</v>
      </c>
      <c r="S53" s="39">
        <v>637916.02244760003</v>
      </c>
      <c r="T53" s="39">
        <v>654394.53674824536</v>
      </c>
      <c r="U53" s="39">
        <v>686264.01926749945</v>
      </c>
      <c r="V53" s="39">
        <v>753130.25372400321</v>
      </c>
      <c r="W53" s="39">
        <v>641718.35268959682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387781.4373315433</v>
      </c>
      <c r="D57" s="37">
        <v>390275.74855445232</v>
      </c>
      <c r="E57" s="37">
        <v>392786.10383692198</v>
      </c>
      <c r="F57" s="37">
        <v>395312.60637852177</v>
      </c>
      <c r="G57" s="37">
        <v>397855.3600426279</v>
      </c>
      <c r="H57" s="37">
        <v>400414.46936069801</v>
      </c>
      <c r="I57" s="37">
        <v>402990.03953655437</v>
      </c>
      <c r="J57" s="37">
        <v>405582.17645072192</v>
      </c>
      <c r="K57" s="37">
        <v>408190.98666478321</v>
      </c>
      <c r="L57" s="37">
        <v>410816.57742574066</v>
      </c>
      <c r="M57" s="37">
        <v>413459.05667044409</v>
      </c>
      <c r="N57" s="37">
        <v>416118.53303002194</v>
      </c>
      <c r="O57" s="37">
        <v>418795.11583434604</v>
      </c>
      <c r="P57" s="37">
        <v>421488.91511652246</v>
      </c>
      <c r="Q57" s="37">
        <v>424200.04161742516</v>
      </c>
      <c r="R57" s="37">
        <v>426928.60679023527</v>
      </c>
      <c r="S57" s="37">
        <v>429674.72280503437</v>
      </c>
      <c r="T57" s="37">
        <v>432438.50255340897</v>
      </c>
      <c r="U57" s="37">
        <v>486944.43733154237</v>
      </c>
      <c r="V57" s="37">
        <v>374364.74855445325</v>
      </c>
      <c r="W57" s="37">
        <v>536328.10383692198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243192.70359837916</v>
      </c>
      <c r="D58" s="37">
        <v>246332.46021801606</v>
      </c>
      <c r="E58" s="37">
        <v>249512.75288780965</v>
      </c>
      <c r="F58" s="37">
        <v>252734.10495130438</v>
      </c>
      <c r="G58" s="37">
        <v>255997.04650871083</v>
      </c>
      <c r="H58" s="37">
        <v>259302.11450413335</v>
      </c>
      <c r="I58" s="37">
        <v>262649.85281393398</v>
      </c>
      <c r="J58" s="37">
        <v>266040.81233622879</v>
      </c>
      <c r="K58" s="37">
        <v>269475.55108154006</v>
      </c>
      <c r="L58" s="37">
        <v>272954.63426462747</v>
      </c>
      <c r="M58" s="37">
        <v>276478.63439749554</v>
      </c>
      <c r="N58" s="37">
        <v>280048.13138360344</v>
      </c>
      <c r="O58" s="37">
        <v>283663.7126132967</v>
      </c>
      <c r="P58" s="37">
        <v>287325.97306046635</v>
      </c>
      <c r="Q58" s="37">
        <v>291035.51538045425</v>
      </c>
      <c r="R58" s="37">
        <v>269886.70359837916</v>
      </c>
      <c r="S58" s="37">
        <v>252186.46021801606</v>
      </c>
      <c r="T58" s="37">
        <v>380159.75288780965</v>
      </c>
      <c r="U58" s="37">
        <v>463915.10495130438</v>
      </c>
      <c r="V58" s="37">
        <v>496247.04650871083</v>
      </c>
      <c r="W58" s="37">
        <v>438194.11450413335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518.06735637242491</v>
      </c>
      <c r="D59" s="37">
        <v>541.71171872940613</v>
      </c>
      <c r="E59" s="37">
        <v>566.43519920566541</v>
      </c>
      <c r="F59" s="37">
        <v>592.28704826936155</v>
      </c>
      <c r="G59" s="37">
        <v>619.3187641579807</v>
      </c>
      <c r="H59" s="37">
        <v>647.58419546553159</v>
      </c>
      <c r="I59" s="37">
        <v>677.13964841175766</v>
      </c>
      <c r="J59" s="37">
        <v>708.04399900708268</v>
      </c>
      <c r="K59" s="37">
        <v>740.35881033670194</v>
      </c>
      <c r="L59" s="37">
        <v>774.14845519747541</v>
      </c>
      <c r="M59" s="37">
        <v>809.48024433191313</v>
      </c>
      <c r="N59" s="37">
        <v>846.42456051470072</v>
      </c>
      <c r="O59" s="37">
        <v>896.06735637242673</v>
      </c>
      <c r="P59" s="37">
        <v>657.71171872940613</v>
      </c>
      <c r="Q59" s="37">
        <v>1029.4351992056472</v>
      </c>
      <c r="R59" s="37">
        <v>1259.2870482693543</v>
      </c>
      <c r="S59" s="37">
        <v>1406.3187641579716</v>
      </c>
      <c r="T59" s="37">
        <v>1267.584195465548</v>
      </c>
      <c r="U59" s="37">
        <v>1274.1396484117722</v>
      </c>
      <c r="V59" s="37">
        <v>1389.0439990070881</v>
      </c>
      <c r="W59" s="37">
        <v>1316.3588103366783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914.9667605628747</v>
      </c>
      <c r="D60" s="37">
        <v>962.39678552005716</v>
      </c>
      <c r="E60" s="37">
        <v>1012.2854869717339</v>
      </c>
      <c r="F60" s="37">
        <v>1064.7603177309647</v>
      </c>
      <c r="G60" s="37">
        <v>1119.9553375066898</v>
      </c>
      <c r="H60" s="37">
        <v>1178.0115553918004</v>
      </c>
      <c r="I60" s="37">
        <v>1239.0772901051678</v>
      </c>
      <c r="J60" s="37">
        <v>1303.3085489078367</v>
      </c>
      <c r="K60" s="37">
        <v>1370.8694261615456</v>
      </c>
      <c r="L60" s="37">
        <v>1441.9325225475623</v>
      </c>
      <c r="M60" s="37">
        <v>1516.6793860171456</v>
      </c>
      <c r="N60" s="37">
        <v>1595.3009755999083</v>
      </c>
      <c r="O60" s="37">
        <v>1677.9981492549996</v>
      </c>
      <c r="P60" s="37">
        <v>1764.9821770117269</v>
      </c>
      <c r="Q60" s="37">
        <v>1856.4752807099721</v>
      </c>
      <c r="R60" s="37">
        <v>3045.9667605628492</v>
      </c>
      <c r="S60" s="37">
        <v>4098.3967855200171</v>
      </c>
      <c r="T60" s="37">
        <v>5297.2854869717266</v>
      </c>
      <c r="U60" s="37">
        <v>7200.7603177309502</v>
      </c>
      <c r="V60" s="37">
        <v>8481.9553375067189</v>
      </c>
      <c r="W60" s="37">
        <v>9611.0115553918295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166043.41535370471</v>
      </c>
      <c r="D62" s="37">
        <v>178864.84704469703</v>
      </c>
      <c r="E62" s="37">
        <v>192676.31565017113</v>
      </c>
      <c r="F62" s="37">
        <v>207554.26919213124</v>
      </c>
      <c r="G62" s="37">
        <v>223581.05880587129</v>
      </c>
      <c r="H62" s="37">
        <v>240845.3945627138</v>
      </c>
      <c r="I62" s="37">
        <v>259442.83649016358</v>
      </c>
      <c r="J62" s="37">
        <v>279476.32350733923</v>
      </c>
      <c r="K62" s="37">
        <v>223573.82697083009</v>
      </c>
      <c r="L62" s="37">
        <v>196908.24702110514</v>
      </c>
      <c r="M62" s="37">
        <v>240071.03721957281</v>
      </c>
      <c r="N62" s="37">
        <v>415650.73471712787</v>
      </c>
      <c r="O62" s="37">
        <v>545240.05136098247</v>
      </c>
      <c r="P62" s="37">
        <v>519833.96951533947</v>
      </c>
      <c r="Q62" s="37">
        <v>710168.89933241624</v>
      </c>
      <c r="R62" s="37">
        <v>560228.10019501578</v>
      </c>
      <c r="S62" s="37">
        <v>780156.83190311119</v>
      </c>
      <c r="T62" s="37">
        <v>759444.14186663181</v>
      </c>
      <c r="U62" s="37">
        <v>693535.06280354783</v>
      </c>
      <c r="V62" s="37">
        <v>754281.53298049979</v>
      </c>
      <c r="W62" s="37">
        <v>1041382.7998273503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121618.45528662892</v>
      </c>
      <c r="D63" s="37">
        <v>125849.18656809861</v>
      </c>
      <c r="E63" s="37">
        <v>130227.09195348062</v>
      </c>
      <c r="F63" s="37">
        <v>134757.29117632005</v>
      </c>
      <c r="G63" s="37">
        <v>139445.08206991549</v>
      </c>
      <c r="H63" s="37">
        <v>174925.59647039673</v>
      </c>
      <c r="I63" s="37">
        <v>193251.81852533529</v>
      </c>
      <c r="J63" s="37">
        <v>257513.17514879303</v>
      </c>
      <c r="K63" s="37">
        <v>354086.78845321992</v>
      </c>
      <c r="L63" s="37">
        <v>500456.99452491011</v>
      </c>
      <c r="M63" s="37">
        <v>448861.71147123585</v>
      </c>
      <c r="N63" s="37">
        <v>569876.31967556756</v>
      </c>
      <c r="O63" s="37">
        <v>596207.13230172452</v>
      </c>
      <c r="P63" s="37">
        <v>846047.57757971715</v>
      </c>
      <c r="Q63" s="37">
        <v>1103907.1260459246</v>
      </c>
      <c r="R63" s="37">
        <v>897761.84154580813</v>
      </c>
      <c r="S63" s="37">
        <v>1070806.23638127</v>
      </c>
      <c r="T63" s="37">
        <v>1112791.3534017038</v>
      </c>
      <c r="U63" s="37">
        <v>1478833.800316209</v>
      </c>
      <c r="V63" s="37">
        <v>2272472.6395019926</v>
      </c>
      <c r="W63" s="37">
        <v>2213170.9928544853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7428324.9235988371</v>
      </c>
      <c r="D65" s="38">
        <v>7500314.3980085328</v>
      </c>
      <c r="E65" s="38">
        <v>7696152.9224989712</v>
      </c>
      <c r="F65" s="38">
        <v>7927998.8787004277</v>
      </c>
      <c r="G65" s="38">
        <v>8625184.6001868322</v>
      </c>
      <c r="H65" s="38">
        <v>9194780.0933519602</v>
      </c>
      <c r="I65" s="38">
        <v>10131175.781305328</v>
      </c>
      <c r="J65" s="38">
        <v>10879079.579462536</v>
      </c>
      <c r="K65" s="38">
        <v>11495982.901387513</v>
      </c>
      <c r="L65" s="38">
        <v>11736035.850731939</v>
      </c>
      <c r="M65" s="38">
        <v>11690712.686973922</v>
      </c>
      <c r="N65" s="38">
        <v>10618566.689692765</v>
      </c>
      <c r="O65" s="38">
        <v>8140022.1576773301</v>
      </c>
      <c r="P65" s="38">
        <v>8275236.4628400132</v>
      </c>
      <c r="Q65" s="38">
        <v>9742212.6954642981</v>
      </c>
      <c r="R65" s="38">
        <v>8033166.450749591</v>
      </c>
      <c r="S65" s="38">
        <v>6432519.1692217067</v>
      </c>
      <c r="T65" s="38">
        <v>6085285.2869045958</v>
      </c>
      <c r="U65" s="38">
        <v>5242615.2346917391</v>
      </c>
      <c r="V65" s="38">
        <v>4411014.6549213231</v>
      </c>
      <c r="W65" s="38">
        <v>3757650.0713403374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94736.140255270875</v>
      </c>
      <c r="D66" s="39">
        <v>96369.843033292564</v>
      </c>
      <c r="E66" s="39">
        <v>98031.718637014506</v>
      </c>
      <c r="F66" s="39">
        <v>99722.252900285181</v>
      </c>
      <c r="G66" s="39">
        <v>101441.94003504491</v>
      </c>
      <c r="H66" s="39">
        <v>103191.28277580487</v>
      </c>
      <c r="I66" s="39">
        <v>104970.79252661578</v>
      </c>
      <c r="J66" s="39">
        <v>106780.98951057345</v>
      </c>
      <c r="K66" s="39">
        <v>176161.47433760902</v>
      </c>
      <c r="L66" s="39">
        <v>171610.01482069679</v>
      </c>
      <c r="M66" s="39">
        <v>241641.39260601718</v>
      </c>
      <c r="N66" s="39">
        <v>319276.72396108508</v>
      </c>
      <c r="O66" s="39">
        <v>325439.78000539914</v>
      </c>
      <c r="P66" s="39">
        <v>298406.87630676897</v>
      </c>
      <c r="Q66" s="39">
        <v>282849.05342701031</v>
      </c>
      <c r="R66" s="39">
        <v>278445.42101523699</v>
      </c>
      <c r="S66" s="39">
        <v>333592.57703510998</v>
      </c>
      <c r="T66" s="39">
        <v>350811.7621562304</v>
      </c>
      <c r="U66" s="39">
        <v>392560.1672405256</v>
      </c>
      <c r="V66" s="39">
        <v>484996.48183123767</v>
      </c>
      <c r="W66" s="39">
        <v>493068.59398874082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8759.9999999999982</v>
      </c>
      <c r="D70" s="40">
        <v>8760</v>
      </c>
      <c r="E70" s="40">
        <v>8759.9999999999982</v>
      </c>
      <c r="F70" s="40">
        <v>8759.9999999999945</v>
      </c>
      <c r="G70" s="40">
        <v>8759.9999999999982</v>
      </c>
      <c r="H70" s="40">
        <v>8759.9999999999927</v>
      </c>
      <c r="I70" s="40">
        <v>8759.9999999999982</v>
      </c>
      <c r="J70" s="40">
        <v>8759.9999999999909</v>
      </c>
      <c r="K70" s="40">
        <v>8759.9999999999927</v>
      </c>
      <c r="L70" s="40">
        <v>8759.9999999999982</v>
      </c>
      <c r="M70" s="40">
        <v>8759.9999999999982</v>
      </c>
      <c r="N70" s="40">
        <v>8760</v>
      </c>
      <c r="O70" s="40">
        <v>8759.9999999999945</v>
      </c>
      <c r="P70" s="40">
        <v>8759.9999999999945</v>
      </c>
      <c r="Q70" s="40">
        <v>8759.9999999999982</v>
      </c>
      <c r="R70" s="40">
        <v>8759.9999999999982</v>
      </c>
      <c r="S70" s="40">
        <v>8760</v>
      </c>
      <c r="T70" s="40">
        <v>8759.9999999999982</v>
      </c>
      <c r="U70" s="40">
        <v>8759.9999999999964</v>
      </c>
      <c r="V70" s="40">
        <v>8759.9999999999964</v>
      </c>
      <c r="W70" s="40">
        <v>8760</v>
      </c>
      <c r="DA70" s="58" t="s">
        <v>1008</v>
      </c>
    </row>
    <row r="71" spans="1:105" ht="12" customHeight="1" x14ac:dyDescent="0.25">
      <c r="A71" s="28" t="s">
        <v>47</v>
      </c>
      <c r="B71" s="40">
        <v>376.07461681608447</v>
      </c>
      <c r="C71" s="40">
        <v>366.726197565522</v>
      </c>
      <c r="D71" s="40">
        <v>365.98485264820511</v>
      </c>
      <c r="E71" s="40">
        <v>372.48748676446752</v>
      </c>
      <c r="F71" s="40">
        <v>373.81564479960764</v>
      </c>
      <c r="G71" s="40">
        <v>381.28234894915732</v>
      </c>
      <c r="H71" s="40">
        <v>381.03557951558366</v>
      </c>
      <c r="I71" s="40">
        <v>382.32365068351959</v>
      </c>
      <c r="J71" s="40">
        <v>382.08662759557444</v>
      </c>
      <c r="K71" s="40">
        <v>382.45148973485345</v>
      </c>
      <c r="L71" s="40">
        <v>383.06060564458198</v>
      </c>
      <c r="M71" s="40">
        <v>383.92615692951256</v>
      </c>
      <c r="N71" s="40">
        <v>384.59137585654884</v>
      </c>
      <c r="O71" s="40">
        <v>385.6183515227994</v>
      </c>
      <c r="P71" s="40">
        <v>384.35995678429941</v>
      </c>
      <c r="Q71" s="40">
        <v>389.22535913717905</v>
      </c>
      <c r="R71" s="40">
        <v>391.13442459575379</v>
      </c>
      <c r="S71" s="40">
        <v>396.9275179692545</v>
      </c>
      <c r="T71" s="40">
        <v>397.50410925483669</v>
      </c>
      <c r="U71" s="40">
        <v>392.62621238186694</v>
      </c>
      <c r="V71" s="40">
        <v>392.61134292858935</v>
      </c>
      <c r="W71" s="40">
        <v>391.76459264277241</v>
      </c>
      <c r="DA71" s="58" t="s">
        <v>1009</v>
      </c>
    </row>
    <row r="72" spans="1:105" ht="12" customHeight="1" x14ac:dyDescent="0.25">
      <c r="A72" s="28" t="s">
        <v>46</v>
      </c>
      <c r="B72" s="40">
        <v>270.21341053055693</v>
      </c>
      <c r="C72" s="40">
        <v>268.48361732998904</v>
      </c>
      <c r="D72" s="40">
        <v>265.78035545852242</v>
      </c>
      <c r="E72" s="40">
        <v>265.45357916254881</v>
      </c>
      <c r="F72" s="40">
        <v>262.31784739174361</v>
      </c>
      <c r="G72" s="40">
        <v>259.08923931787422</v>
      </c>
      <c r="H72" s="40">
        <v>255.78686861078913</v>
      </c>
      <c r="I72" s="40">
        <v>252.33688982035574</v>
      </c>
      <c r="J72" s="40">
        <v>248.28597028104804</v>
      </c>
      <c r="K72" s="40">
        <v>243.48323915190804</v>
      </c>
      <c r="L72" s="40">
        <v>238.67280323406354</v>
      </c>
      <c r="M72" s="40">
        <v>235.37020491312322</v>
      </c>
      <c r="N72" s="40">
        <v>233.91113058494571</v>
      </c>
      <c r="O72" s="40">
        <v>234.15100590934236</v>
      </c>
      <c r="P72" s="40">
        <v>233.65777643358479</v>
      </c>
      <c r="Q72" s="40">
        <v>233.66188859222643</v>
      </c>
      <c r="R72" s="40">
        <v>235.7041488409005</v>
      </c>
      <c r="S72" s="40">
        <v>238.83473195433621</v>
      </c>
      <c r="T72" s="40">
        <v>238.51135300625307</v>
      </c>
      <c r="U72" s="40">
        <v>236.02765063107037</v>
      </c>
      <c r="V72" s="40">
        <v>234.0531066269655</v>
      </c>
      <c r="W72" s="40">
        <v>234.4755589954448</v>
      </c>
      <c r="DA72" s="58" t="s">
        <v>1010</v>
      </c>
    </row>
    <row r="73" spans="1:105" ht="12" customHeight="1" x14ac:dyDescent="0.25">
      <c r="A73" s="28" t="s">
        <v>45</v>
      </c>
      <c r="B73" s="40">
        <v>381.20183025080973</v>
      </c>
      <c r="C73" s="40">
        <v>386.86788352737216</v>
      </c>
      <c r="D73" s="40">
        <v>387.44127914358586</v>
      </c>
      <c r="E73" s="40">
        <v>394.93185435519683</v>
      </c>
      <c r="F73" s="40">
        <v>401.01558300185741</v>
      </c>
      <c r="G73" s="40">
        <v>405.60493749621463</v>
      </c>
      <c r="H73" s="40">
        <v>409.47586994158513</v>
      </c>
      <c r="I73" s="40">
        <v>412.70259657843712</v>
      </c>
      <c r="J73" s="40">
        <v>414.1972627094504</v>
      </c>
      <c r="K73" s="40">
        <v>416.3371391501571</v>
      </c>
      <c r="L73" s="40">
        <v>419.29012104418689</v>
      </c>
      <c r="M73" s="40">
        <v>425.9694524745766</v>
      </c>
      <c r="N73" s="40">
        <v>432.79711391805756</v>
      </c>
      <c r="O73" s="40">
        <v>439.93676980356514</v>
      </c>
      <c r="P73" s="40">
        <v>448.60943045884204</v>
      </c>
      <c r="Q73" s="40">
        <v>457.7091330854567</v>
      </c>
      <c r="R73" s="40">
        <v>455.77607897615991</v>
      </c>
      <c r="S73" s="40">
        <v>464.22631935241839</v>
      </c>
      <c r="T73" s="40">
        <v>469.31736949117459</v>
      </c>
      <c r="U73" s="40">
        <v>468.43088479749804</v>
      </c>
      <c r="V73" s="40">
        <v>485.7601538246729</v>
      </c>
      <c r="W73" s="40">
        <v>512.28015574467872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1324.9704504072824</v>
      </c>
      <c r="C75" s="40">
        <v>1346.9726969057378</v>
      </c>
      <c r="D75" s="40">
        <v>1366.1706478163094</v>
      </c>
      <c r="E75" s="40">
        <v>1383.3407431117671</v>
      </c>
      <c r="F75" s="40">
        <v>1392.0786238457524</v>
      </c>
      <c r="G75" s="40">
        <v>1399.1272111239855</v>
      </c>
      <c r="H75" s="40">
        <v>1405.9206122078774</v>
      </c>
      <c r="I75" s="40">
        <v>1410.9754188050699</v>
      </c>
      <c r="J75" s="40">
        <v>1424.2559566263883</v>
      </c>
      <c r="K75" s="40">
        <v>1434.6286142094996</v>
      </c>
      <c r="L75" s="40">
        <v>1454.8758307668043</v>
      </c>
      <c r="M75" s="40">
        <v>1470.4577427494401</v>
      </c>
      <c r="N75" s="40">
        <v>1483.6875215770904</v>
      </c>
      <c r="O75" s="40">
        <v>1475.8317710084536</v>
      </c>
      <c r="P75" s="40">
        <v>1488.9509367265757</v>
      </c>
      <c r="Q75" s="40">
        <v>1501.5534425301421</v>
      </c>
      <c r="R75" s="40">
        <v>1514.3148615514856</v>
      </c>
      <c r="S75" s="40">
        <v>1530.4086663218202</v>
      </c>
      <c r="T75" s="40">
        <v>1489.2584211721721</v>
      </c>
      <c r="U75" s="40">
        <v>1489.8088929712846</v>
      </c>
      <c r="V75" s="40">
        <v>1559.4423669927335</v>
      </c>
      <c r="W75" s="40">
        <v>1646.4774667588481</v>
      </c>
      <c r="DA75" s="58" t="s">
        <v>1012</v>
      </c>
    </row>
    <row r="76" spans="1:105" ht="12" customHeight="1" x14ac:dyDescent="0.25">
      <c r="A76" s="28" t="s">
        <v>27</v>
      </c>
      <c r="B76" s="40">
        <v>626.62451629868713</v>
      </c>
      <c r="C76" s="40">
        <v>638.78629533378125</v>
      </c>
      <c r="D76" s="40">
        <v>649.88493455189621</v>
      </c>
      <c r="E76" s="40">
        <v>660.33428359145205</v>
      </c>
      <c r="F76" s="40">
        <v>670.27392384855602</v>
      </c>
      <c r="G76" s="40">
        <v>679.60578981552362</v>
      </c>
      <c r="H76" s="40">
        <v>688.98563992331424</v>
      </c>
      <c r="I76" s="40">
        <v>697.86248053509507</v>
      </c>
      <c r="J76" s="40">
        <v>704.02665925860504</v>
      </c>
      <c r="K76" s="40">
        <v>709.12345234670045</v>
      </c>
      <c r="L76" s="40">
        <v>715.93625010966491</v>
      </c>
      <c r="M76" s="40">
        <v>725.69834841776049</v>
      </c>
      <c r="N76" s="40">
        <v>734.51606076682503</v>
      </c>
      <c r="O76" s="40">
        <v>743.40454083831867</v>
      </c>
      <c r="P76" s="40">
        <v>752.80972017872762</v>
      </c>
      <c r="Q76" s="40">
        <v>763.06046582119961</v>
      </c>
      <c r="R76" s="40">
        <v>773.49545818653917</v>
      </c>
      <c r="S76" s="40">
        <v>780.98484318819612</v>
      </c>
      <c r="T76" s="40">
        <v>788.10509847934384</v>
      </c>
      <c r="U76" s="40">
        <v>778.57480952701508</v>
      </c>
      <c r="V76" s="40">
        <v>813.09619876343686</v>
      </c>
      <c r="W76" s="40">
        <v>852.23389171486599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483.98171579464952</v>
      </c>
      <c r="C78" s="41">
        <v>485.87604577457142</v>
      </c>
      <c r="D78" s="41">
        <v>487.28869006158516</v>
      </c>
      <c r="E78" s="41">
        <v>488.48989784680629</v>
      </c>
      <c r="F78" s="41">
        <v>489.79774595676525</v>
      </c>
      <c r="G78" s="41">
        <v>490.99342435884762</v>
      </c>
      <c r="H78" s="41">
        <v>492.56092769949566</v>
      </c>
      <c r="I78" s="41">
        <v>493.98600663013315</v>
      </c>
      <c r="J78" s="41">
        <v>493.55398811494342</v>
      </c>
      <c r="K78" s="41">
        <v>492.62671374568839</v>
      </c>
      <c r="L78" s="41">
        <v>493.12996245699418</v>
      </c>
      <c r="M78" s="41">
        <v>493.8846149310005</v>
      </c>
      <c r="N78" s="41">
        <v>494.21581529930654</v>
      </c>
      <c r="O78" s="41">
        <v>494.66634220094011</v>
      </c>
      <c r="P78" s="41">
        <v>495.67364959065867</v>
      </c>
      <c r="Q78" s="41">
        <v>497.38088859622871</v>
      </c>
      <c r="R78" s="41">
        <v>498.52161849823324</v>
      </c>
      <c r="S78" s="41">
        <v>502.97940783538536</v>
      </c>
      <c r="T78" s="41">
        <v>503.61342735176316</v>
      </c>
      <c r="U78" s="41">
        <v>499.51981223978981</v>
      </c>
      <c r="V78" s="41">
        <v>519.22555032831667</v>
      </c>
      <c r="W78" s="41">
        <v>542.77682509926626</v>
      </c>
      <c r="DA78" s="59" t="s">
        <v>1014</v>
      </c>
    </row>
    <row r="79" spans="1:105" ht="12" customHeight="1" x14ac:dyDescent="0.25">
      <c r="A79" s="32" t="s">
        <v>25</v>
      </c>
      <c r="B79" s="42">
        <v>35.202447754251786</v>
      </c>
      <c r="C79" s="42">
        <v>35.454582805425481</v>
      </c>
      <c r="D79" s="42">
        <v>35.623120184529441</v>
      </c>
      <c r="E79" s="42">
        <v>35.733928259713821</v>
      </c>
      <c r="F79" s="42">
        <v>35.815253830578492</v>
      </c>
      <c r="G79" s="42">
        <v>35.855123179990734</v>
      </c>
      <c r="H79" s="42">
        <v>35.89213393589602</v>
      </c>
      <c r="I79" s="42">
        <v>35.891416444103342</v>
      </c>
      <c r="J79" s="42">
        <v>36.07808384771004</v>
      </c>
      <c r="K79" s="42">
        <v>35.857997238924185</v>
      </c>
      <c r="L79" s="42">
        <v>35.721515090775576</v>
      </c>
      <c r="M79" s="42">
        <v>35.704086235161228</v>
      </c>
      <c r="N79" s="42">
        <v>35.640893688755888</v>
      </c>
      <c r="O79" s="42">
        <v>35.572294301813479</v>
      </c>
      <c r="P79" s="42">
        <v>35.530534220818573</v>
      </c>
      <c r="Q79" s="42">
        <v>35.526265530170342</v>
      </c>
      <c r="R79" s="42">
        <v>35.655664978785538</v>
      </c>
      <c r="S79" s="42">
        <v>36.533416351590461</v>
      </c>
      <c r="T79" s="42">
        <v>36.737853905389542</v>
      </c>
      <c r="U79" s="42">
        <v>36.372994525787107</v>
      </c>
      <c r="V79" s="42">
        <v>37.70725329036155</v>
      </c>
      <c r="W79" s="42">
        <v>39.484855375724329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53.643845028639824</v>
      </c>
      <c r="C83" s="29">
        <v>53.268157217312371</v>
      </c>
      <c r="D83" s="29">
        <v>52.835876633887672</v>
      </c>
      <c r="E83" s="29">
        <v>52.118237155710332</v>
      </c>
      <c r="F83" s="29">
        <v>51.236429106611318</v>
      </c>
      <c r="G83" s="29">
        <v>50.226737127022702</v>
      </c>
      <c r="H83" s="29">
        <v>49.248749626755242</v>
      </c>
      <c r="I83" s="29">
        <v>48.256920247489667</v>
      </c>
      <c r="J83" s="29">
        <v>47.215644998253836</v>
      </c>
      <c r="K83" s="29">
        <v>46.037730062279998</v>
      </c>
      <c r="L83" s="29">
        <v>44.840571212061469</v>
      </c>
      <c r="M83" s="29">
        <v>43.525181961424394</v>
      </c>
      <c r="N83" s="29">
        <v>42.327924262775632</v>
      </c>
      <c r="O83" s="29">
        <v>41.201155756337769</v>
      </c>
      <c r="P83" s="29">
        <v>40.101596266405316</v>
      </c>
      <c r="Q83" s="29">
        <v>38.946069708997292</v>
      </c>
      <c r="R83" s="29">
        <v>37.661278383926032</v>
      </c>
      <c r="S83" s="29">
        <v>36.057749611569555</v>
      </c>
      <c r="T83" s="29">
        <v>34.668981259570096</v>
      </c>
      <c r="U83" s="29">
        <v>33.328416440725555</v>
      </c>
      <c r="V83" s="29">
        <v>32.432657985317825</v>
      </c>
      <c r="W83" s="29">
        <v>31.359732557944088</v>
      </c>
      <c r="DA83" s="58" t="s">
        <v>1016</v>
      </c>
    </row>
    <row r="84" spans="1:105" ht="12" customHeight="1" x14ac:dyDescent="0.25">
      <c r="A84" s="28" t="s">
        <v>47</v>
      </c>
      <c r="B84" s="29">
        <v>775.18913638330139</v>
      </c>
      <c r="C84" s="29">
        <v>774.45406187221829</v>
      </c>
      <c r="D84" s="29">
        <v>770.75581139120766</v>
      </c>
      <c r="E84" s="29">
        <v>762.96290754826725</v>
      </c>
      <c r="F84" s="29">
        <v>750.93820762441305</v>
      </c>
      <c r="G84" s="29">
        <v>735.75325092522587</v>
      </c>
      <c r="H84" s="29">
        <v>720.31298191297071</v>
      </c>
      <c r="I84" s="29">
        <v>703.80472279028925</v>
      </c>
      <c r="J84" s="29">
        <v>686.86742650300096</v>
      </c>
      <c r="K84" s="29">
        <v>667.65047134591816</v>
      </c>
      <c r="L84" s="29">
        <v>649.26520701531274</v>
      </c>
      <c r="M84" s="29">
        <v>631.16257651736851</v>
      </c>
      <c r="N84" s="29">
        <v>613.49110184330027</v>
      </c>
      <c r="O84" s="29">
        <v>594.46192835913121</v>
      </c>
      <c r="P84" s="29">
        <v>575.16329245440579</v>
      </c>
      <c r="Q84" s="29">
        <v>556.09208923186463</v>
      </c>
      <c r="R84" s="29">
        <v>537.58977099603555</v>
      </c>
      <c r="S84" s="29">
        <v>522.85558315621631</v>
      </c>
      <c r="T84" s="29">
        <v>502.67684147490212</v>
      </c>
      <c r="U84" s="29">
        <v>481.33146756312556</v>
      </c>
      <c r="V84" s="29">
        <v>458.93349659452906</v>
      </c>
      <c r="W84" s="29">
        <v>443.79962876687347</v>
      </c>
      <c r="DA84" s="58" t="s">
        <v>1017</v>
      </c>
    </row>
    <row r="85" spans="1:105" ht="12" customHeight="1" x14ac:dyDescent="0.25">
      <c r="A85" s="28" t="s">
        <v>46</v>
      </c>
      <c r="B85" s="29">
        <v>1908.9759397436128</v>
      </c>
      <c r="C85" s="29">
        <v>1898.5139455729636</v>
      </c>
      <c r="D85" s="29">
        <v>1887.1090000729862</v>
      </c>
      <c r="E85" s="29">
        <v>1863.4800662107259</v>
      </c>
      <c r="F85" s="29">
        <v>1830.0787588975522</v>
      </c>
      <c r="G85" s="29">
        <v>1793.7783150148407</v>
      </c>
      <c r="H85" s="29">
        <v>1760.2978395802943</v>
      </c>
      <c r="I85" s="29">
        <v>1726.76193858898</v>
      </c>
      <c r="J85" s="29">
        <v>1691.2990965280048</v>
      </c>
      <c r="K85" s="29">
        <v>1656.8655445806041</v>
      </c>
      <c r="L85" s="29">
        <v>1627.7311009877433</v>
      </c>
      <c r="M85" s="29">
        <v>1548.4857054710815</v>
      </c>
      <c r="N85" s="29">
        <v>1435.5892434676655</v>
      </c>
      <c r="O85" s="29">
        <v>1361.0051963591325</v>
      </c>
      <c r="P85" s="29">
        <v>1283.8323352423411</v>
      </c>
      <c r="Q85" s="29">
        <v>1194.6820107699639</v>
      </c>
      <c r="R85" s="29">
        <v>1141.0523618333464</v>
      </c>
      <c r="S85" s="29">
        <v>1106.121767491609</v>
      </c>
      <c r="T85" s="29">
        <v>1079.9170211471956</v>
      </c>
      <c r="U85" s="29">
        <v>1058.8207322375174</v>
      </c>
      <c r="V85" s="29">
        <v>1039.4526359823935</v>
      </c>
      <c r="W85" s="29">
        <v>1021.2517089108711</v>
      </c>
      <c r="DA85" s="58" t="s">
        <v>1018</v>
      </c>
    </row>
    <row r="86" spans="1:105" ht="12" customHeight="1" x14ac:dyDescent="0.25">
      <c r="A86" s="28" t="s">
        <v>45</v>
      </c>
      <c r="B86" s="29">
        <v>805.98899442944605</v>
      </c>
      <c r="C86" s="29">
        <v>792.75910680624565</v>
      </c>
      <c r="D86" s="29">
        <v>773.01695962035922</v>
      </c>
      <c r="E86" s="29">
        <v>749.18178028260695</v>
      </c>
      <c r="F86" s="29">
        <v>720.94022413651442</v>
      </c>
      <c r="G86" s="29">
        <v>693.59873136130875</v>
      </c>
      <c r="H86" s="29">
        <v>669.50349920955</v>
      </c>
      <c r="I86" s="29">
        <v>647.54393413537662</v>
      </c>
      <c r="J86" s="29">
        <v>626.3748372910984</v>
      </c>
      <c r="K86" s="29">
        <v>609.06370701276808</v>
      </c>
      <c r="L86" s="29">
        <v>590.95144871336538</v>
      </c>
      <c r="M86" s="29">
        <v>566.36751083675006</v>
      </c>
      <c r="N86" s="29">
        <v>546.3030804087133</v>
      </c>
      <c r="O86" s="29">
        <v>524.898350020105</v>
      </c>
      <c r="P86" s="29">
        <v>513.66341666059702</v>
      </c>
      <c r="Q86" s="29">
        <v>507.77071413538653</v>
      </c>
      <c r="R86" s="29">
        <v>503.24967268316567</v>
      </c>
      <c r="S86" s="29">
        <v>499.81935414455074</v>
      </c>
      <c r="T86" s="29">
        <v>496.29305419467113</v>
      </c>
      <c r="U86" s="29">
        <v>492.775935461968</v>
      </c>
      <c r="V86" s="29">
        <v>488.9767650727332</v>
      </c>
      <c r="W86" s="29">
        <v>485.28873739500932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374.98966965775236</v>
      </c>
      <c r="C88" s="29">
        <v>374.22503153663229</v>
      </c>
      <c r="D88" s="29">
        <v>372.53092482574812</v>
      </c>
      <c r="E88" s="29">
        <v>369.77465299144728</v>
      </c>
      <c r="F88" s="29">
        <v>364.77185221544272</v>
      </c>
      <c r="G88" s="29">
        <v>357.6761174215693</v>
      </c>
      <c r="H88" s="29">
        <v>350.08146545422312</v>
      </c>
      <c r="I88" s="29">
        <v>339.43586982646468</v>
      </c>
      <c r="J88" s="29">
        <v>330.21997946960749</v>
      </c>
      <c r="K88" s="29">
        <v>320.26305928351445</v>
      </c>
      <c r="L88" s="29">
        <v>311.38401773370123</v>
      </c>
      <c r="M88" s="29">
        <v>302.28841806108653</v>
      </c>
      <c r="N88" s="29">
        <v>291.2962159016954</v>
      </c>
      <c r="O88" s="29">
        <v>275.93929785557077</v>
      </c>
      <c r="P88" s="29">
        <v>262.01724196994769</v>
      </c>
      <c r="Q88" s="29">
        <v>239.04828884878012</v>
      </c>
      <c r="R88" s="29">
        <v>218.8537086854285</v>
      </c>
      <c r="S88" s="29">
        <v>197.03120056092348</v>
      </c>
      <c r="T88" s="29">
        <v>181.04186802689526</v>
      </c>
      <c r="U88" s="29">
        <v>169.73483897277347</v>
      </c>
      <c r="V88" s="29">
        <v>160.47025512926177</v>
      </c>
      <c r="W88" s="29">
        <v>151.72514408169189</v>
      </c>
      <c r="DA88" s="58" t="s">
        <v>1020</v>
      </c>
    </row>
    <row r="89" spans="1:105" ht="12" customHeight="1" x14ac:dyDescent="0.25">
      <c r="A89" s="28" t="s">
        <v>27</v>
      </c>
      <c r="B89" s="29">
        <v>408.19871027149304</v>
      </c>
      <c r="C89" s="29">
        <v>401.43455674991168</v>
      </c>
      <c r="D89" s="29">
        <v>392.38446320836067</v>
      </c>
      <c r="E89" s="29">
        <v>380.79068927890734</v>
      </c>
      <c r="F89" s="29">
        <v>366.95112250313667</v>
      </c>
      <c r="G89" s="29">
        <v>351.63904121747311</v>
      </c>
      <c r="H89" s="29">
        <v>340.29258865055436</v>
      </c>
      <c r="I89" s="29">
        <v>327.949928644995</v>
      </c>
      <c r="J89" s="29">
        <v>314.71698206911583</v>
      </c>
      <c r="K89" s="29">
        <v>298.18618310764526</v>
      </c>
      <c r="L89" s="29">
        <v>278.31615902347409</v>
      </c>
      <c r="M89" s="29">
        <v>265.06442668969379</v>
      </c>
      <c r="N89" s="29">
        <v>250.53243836981693</v>
      </c>
      <c r="O89" s="29">
        <v>237.02709367648856</v>
      </c>
      <c r="P89" s="29">
        <v>220.51796510563705</v>
      </c>
      <c r="Q89" s="29">
        <v>203.93504492232461</v>
      </c>
      <c r="R89" s="29">
        <v>194.25024933159742</v>
      </c>
      <c r="S89" s="29">
        <v>187.57654835572265</v>
      </c>
      <c r="T89" s="29">
        <v>183.54686628514065</v>
      </c>
      <c r="U89" s="29">
        <v>180.91968839082745</v>
      </c>
      <c r="V89" s="29">
        <v>178.67060055498916</v>
      </c>
      <c r="W89" s="29">
        <v>176.94871638965225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78.327126454417453</v>
      </c>
      <c r="C91" s="31">
        <v>78.190345210087955</v>
      </c>
      <c r="D91" s="31">
        <v>77.599284618759697</v>
      </c>
      <c r="E91" s="31">
        <v>76.740671691787384</v>
      </c>
      <c r="F91" s="31">
        <v>75.548543494593119</v>
      </c>
      <c r="G91" s="31">
        <v>74.224558497966228</v>
      </c>
      <c r="H91" s="31">
        <v>72.869495102510712</v>
      </c>
      <c r="I91" s="31">
        <v>71.532178089210802</v>
      </c>
      <c r="J91" s="31">
        <v>70.241587098939817</v>
      </c>
      <c r="K91" s="31">
        <v>68.804434990214205</v>
      </c>
      <c r="L91" s="31">
        <v>66.969263618926377</v>
      </c>
      <c r="M91" s="31">
        <v>64.887898228402989</v>
      </c>
      <c r="N91" s="31">
        <v>62.439597337186754</v>
      </c>
      <c r="O91" s="31">
        <v>60.280881299837354</v>
      </c>
      <c r="P91" s="31">
        <v>57.246008845773112</v>
      </c>
      <c r="Q91" s="31">
        <v>52.809044636560621</v>
      </c>
      <c r="R91" s="31">
        <v>48.408399412388093</v>
      </c>
      <c r="S91" s="31">
        <v>44.345328553207267</v>
      </c>
      <c r="T91" s="31">
        <v>40.16164742960445</v>
      </c>
      <c r="U91" s="31">
        <v>36.421234917288302</v>
      </c>
      <c r="V91" s="31">
        <v>33.358945029780266</v>
      </c>
      <c r="W91" s="31">
        <v>30.625322743178764</v>
      </c>
      <c r="DA91" s="59" t="s">
        <v>1022</v>
      </c>
    </row>
    <row r="92" spans="1:105" ht="12" customHeight="1" x14ac:dyDescent="0.25">
      <c r="A92" s="32" t="s">
        <v>25</v>
      </c>
      <c r="B92" s="33">
        <v>10965.82251690494</v>
      </c>
      <c r="C92" s="33">
        <v>10845.819349482716</v>
      </c>
      <c r="D92" s="33">
        <v>10737.374581746819</v>
      </c>
      <c r="E92" s="33">
        <v>10611.532353197739</v>
      </c>
      <c r="F92" s="33">
        <v>10494.013631632468</v>
      </c>
      <c r="G92" s="33">
        <v>10396.355109472035</v>
      </c>
      <c r="H92" s="33">
        <v>10317.847444401199</v>
      </c>
      <c r="I92" s="33">
        <v>10251.822311046273</v>
      </c>
      <c r="J92" s="33">
        <v>10159.994940060857</v>
      </c>
      <c r="K92" s="33">
        <v>10053.194187348739</v>
      </c>
      <c r="L92" s="33">
        <v>9915.2928797849036</v>
      </c>
      <c r="M92" s="33">
        <v>9738.6593748924952</v>
      </c>
      <c r="N92" s="33">
        <v>9495.5038471780754</v>
      </c>
      <c r="O92" s="33">
        <v>9231.6700394648542</v>
      </c>
      <c r="P92" s="33">
        <v>8930.635388130182</v>
      </c>
      <c r="Q92" s="33">
        <v>8648.7657649182638</v>
      </c>
      <c r="R92" s="33">
        <v>8408.5787092990031</v>
      </c>
      <c r="S92" s="33">
        <v>8174.7675300552246</v>
      </c>
      <c r="T92" s="33">
        <v>7968.4341808936051</v>
      </c>
      <c r="U92" s="33">
        <v>7771.4637703670951</v>
      </c>
      <c r="V92" s="33">
        <v>7569.9961300672112</v>
      </c>
      <c r="W92" s="33">
        <v>7411.4827207594935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47.877287956268638</v>
      </c>
      <c r="D96" s="29">
        <v>45.047610772791103</v>
      </c>
      <c r="E96" s="29">
        <v>43.255795136165204</v>
      </c>
      <c r="F96" s="29">
        <v>41.658255467306752</v>
      </c>
      <c r="G96" s="29">
        <v>39.904203105970609</v>
      </c>
      <c r="H96" s="29">
        <v>38.659959018315391</v>
      </c>
      <c r="I96" s="29">
        <v>37.395037309595942</v>
      </c>
      <c r="J96" s="29">
        <v>36.317119093012906</v>
      </c>
      <c r="K96" s="29">
        <v>35.190214642388867</v>
      </c>
      <c r="L96" s="29">
        <v>33.874938990669229</v>
      </c>
      <c r="M96" s="29">
        <v>32.412441368547491</v>
      </c>
      <c r="N96" s="29">
        <v>31.28083780014838</v>
      </c>
      <c r="O96" s="29">
        <v>29.816585146101037</v>
      </c>
      <c r="P96" s="29">
        <v>28.473078489857553</v>
      </c>
      <c r="Q96" s="29">
        <v>26.77059528197621</v>
      </c>
      <c r="R96" s="29">
        <v>26.05581046061091</v>
      </c>
      <c r="S96" s="29">
        <v>25.585642246528998</v>
      </c>
      <c r="T96" s="29">
        <v>25.112038215841118</v>
      </c>
      <c r="U96" s="29">
        <v>24.591227663037031</v>
      </c>
      <c r="V96" s="29">
        <v>24.589422115209207</v>
      </c>
      <c r="W96" s="29">
        <v>24.460026910667061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764.23073539025154</v>
      </c>
      <c r="D97" s="29">
        <v>716.08352781718668</v>
      </c>
      <c r="E97" s="29">
        <v>688.39087597019125</v>
      </c>
      <c r="F97" s="29">
        <v>656.3239539949052</v>
      </c>
      <c r="G97" s="29">
        <v>622.34240421253025</v>
      </c>
      <c r="H97" s="29">
        <v>590.29916260482969</v>
      </c>
      <c r="I97" s="29">
        <v>560.75497248666466</v>
      </c>
      <c r="J97" s="29">
        <v>537.19195129133675</v>
      </c>
      <c r="K97" s="29">
        <v>509.36098938361351</v>
      </c>
      <c r="L97" s="29">
        <v>484.54709873437992</v>
      </c>
      <c r="M97" s="29">
        <v>463.48684173297499</v>
      </c>
      <c r="N97" s="29">
        <v>448.98334152482636</v>
      </c>
      <c r="O97" s="29">
        <v>440.1374169148603</v>
      </c>
      <c r="P97" s="29">
        <v>425.60429900049746</v>
      </c>
      <c r="Q97" s="29">
        <v>422.5791730093942</v>
      </c>
      <c r="R97" s="29">
        <v>417.54582712929937</v>
      </c>
      <c r="S97" s="29">
        <v>415.29984544368023</v>
      </c>
      <c r="T97" s="29">
        <v>408.19304214955031</v>
      </c>
      <c r="U97" s="29">
        <v>400.92545911736175</v>
      </c>
      <c r="V97" s="29">
        <v>393.80104689727733</v>
      </c>
      <c r="W97" s="29">
        <v>391.84776345463996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1810.6802834000221</v>
      </c>
      <c r="D98" s="29">
        <v>1759.1309569653029</v>
      </c>
      <c r="E98" s="29">
        <v>1692.607255117334</v>
      </c>
      <c r="F98" s="29">
        <v>1628.524089378265</v>
      </c>
      <c r="G98" s="29">
        <v>1595.0326631264531</v>
      </c>
      <c r="H98" s="29">
        <v>1560.1877859273172</v>
      </c>
      <c r="I98" s="29">
        <v>1532.1795225976648</v>
      </c>
      <c r="J98" s="29">
        <v>1504.3423682792711</v>
      </c>
      <c r="K98" s="29">
        <v>1475.6062918294715</v>
      </c>
      <c r="L98" s="29">
        <v>1466.7962794928144</v>
      </c>
      <c r="M98" s="29">
        <v>1429.5997092074972</v>
      </c>
      <c r="N98" s="29">
        <v>1363.2308288490278</v>
      </c>
      <c r="O98" s="29">
        <v>1284.1256961072766</v>
      </c>
      <c r="P98" s="29">
        <v>1159.4083567748833</v>
      </c>
      <c r="Q98" s="29">
        <v>1000.1708702337124</v>
      </c>
      <c r="R98" s="29">
        <v>944.99571841867191</v>
      </c>
      <c r="S98" s="29">
        <v>919.02285058629059</v>
      </c>
      <c r="T98" s="29">
        <v>903.684355182118</v>
      </c>
      <c r="U98" s="29">
        <v>882.36035333815482</v>
      </c>
      <c r="V98" s="29">
        <v>872.02044586313332</v>
      </c>
      <c r="W98" s="29">
        <v>858.76699126988706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709.7824255830634</v>
      </c>
      <c r="D99" s="29">
        <v>674.06207528902053</v>
      </c>
      <c r="E99" s="29">
        <v>646.26279892146999</v>
      </c>
      <c r="F99" s="29">
        <v>617.53801822182118</v>
      </c>
      <c r="G99" s="29">
        <v>593.33758004907895</v>
      </c>
      <c r="H99" s="29">
        <v>578.25648967498114</v>
      </c>
      <c r="I99" s="29">
        <v>562.20525182396091</v>
      </c>
      <c r="J99" s="29">
        <v>554.20086355590502</v>
      </c>
      <c r="K99" s="29">
        <v>545.44807322457541</v>
      </c>
      <c r="L99" s="29">
        <v>532.18681252056103</v>
      </c>
      <c r="M99" s="29">
        <v>516.22432089455003</v>
      </c>
      <c r="N99" s="29">
        <v>504.83826306694311</v>
      </c>
      <c r="O99" s="29">
        <v>480.25341158438027</v>
      </c>
      <c r="P99" s="29">
        <v>480.04156652617894</v>
      </c>
      <c r="Q99" s="29">
        <v>475.77832965775451</v>
      </c>
      <c r="R99" s="29">
        <v>475.64288496258098</v>
      </c>
      <c r="S99" s="29">
        <v>475.05775559411961</v>
      </c>
      <c r="T99" s="29">
        <v>467.40536264618544</v>
      </c>
      <c r="U99" s="29">
        <v>459.87267411648781</v>
      </c>
      <c r="V99" s="29">
        <v>452.42300230714602</v>
      </c>
      <c r="W99" s="29">
        <v>449.97503026705147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368.81297251335712</v>
      </c>
      <c r="D101" s="29">
        <v>359.22625660424853</v>
      </c>
      <c r="E101" s="29">
        <v>353.01798676022742</v>
      </c>
      <c r="F101" s="29">
        <v>347.34915990999451</v>
      </c>
      <c r="G101" s="29">
        <v>337.71252691483465</v>
      </c>
      <c r="H101" s="29">
        <v>326.54064869111068</v>
      </c>
      <c r="I101" s="29">
        <v>312.24780922288579</v>
      </c>
      <c r="J101" s="29">
        <v>301.0494050448612</v>
      </c>
      <c r="K101" s="29">
        <v>290.63403663086876</v>
      </c>
      <c r="L101" s="29">
        <v>277.39363752440715</v>
      </c>
      <c r="M101" s="29">
        <v>260.42811758391287</v>
      </c>
      <c r="N101" s="29">
        <v>249.5485122607403</v>
      </c>
      <c r="O101" s="29">
        <v>229.78727261798159</v>
      </c>
      <c r="P101" s="29">
        <v>207.45912683328459</v>
      </c>
      <c r="Q101" s="29">
        <v>170.63364658901349</v>
      </c>
      <c r="R101" s="29">
        <v>153.04796054107896</v>
      </c>
      <c r="S101" s="29">
        <v>149.68336860435187</v>
      </c>
      <c r="T101" s="29">
        <v>145.75893381667714</v>
      </c>
      <c r="U101" s="29">
        <v>141.91823408934513</v>
      </c>
      <c r="V101" s="29">
        <v>140.33429211768637</v>
      </c>
      <c r="W101" s="29">
        <v>139.38491736674123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380.92934606519771</v>
      </c>
      <c r="D102" s="29">
        <v>369.65787612169362</v>
      </c>
      <c r="E102" s="29">
        <v>359.86685642201149</v>
      </c>
      <c r="F102" s="29">
        <v>347.47647451416663</v>
      </c>
      <c r="G102" s="29">
        <v>333.15462057273766</v>
      </c>
      <c r="H102" s="29">
        <v>318.71133138218903</v>
      </c>
      <c r="I102" s="29">
        <v>304.1009060402294</v>
      </c>
      <c r="J102" s="29">
        <v>286.92461284492265</v>
      </c>
      <c r="K102" s="29">
        <v>270.56411439166624</v>
      </c>
      <c r="L102" s="29">
        <v>249.8719310831581</v>
      </c>
      <c r="M102" s="29">
        <v>239.2657612664583</v>
      </c>
      <c r="N102" s="29">
        <v>224.56967076009022</v>
      </c>
      <c r="O102" s="29">
        <v>208.96817070224532</v>
      </c>
      <c r="P102" s="29">
        <v>192.9819508794541</v>
      </c>
      <c r="Q102" s="29">
        <v>184.91731621161659</v>
      </c>
      <c r="R102" s="29">
        <v>182.61094830506252</v>
      </c>
      <c r="S102" s="29">
        <v>181.49588606460287</v>
      </c>
      <c r="T102" s="29">
        <v>179.49605637648543</v>
      </c>
      <c r="U102" s="29">
        <v>177.06966439831004</v>
      </c>
      <c r="V102" s="29">
        <v>174.87352044431546</v>
      </c>
      <c r="W102" s="29">
        <v>173.58216453989098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77.85301636147409</v>
      </c>
      <c r="D104" s="31">
        <v>76.109012501707639</v>
      </c>
      <c r="E104" s="31">
        <v>75.00179280090569</v>
      </c>
      <c r="F104" s="31">
        <v>73.361421768176513</v>
      </c>
      <c r="G104" s="31">
        <v>72.148567762220253</v>
      </c>
      <c r="H104" s="31">
        <v>70.483927604566446</v>
      </c>
      <c r="I104" s="31">
        <v>69.36016429512982</v>
      </c>
      <c r="J104" s="31">
        <v>68.224716943714625</v>
      </c>
      <c r="K104" s="31">
        <v>66.390306658403802</v>
      </c>
      <c r="L104" s="31">
        <v>63.328162806806617</v>
      </c>
      <c r="M104" s="31">
        <v>60.664794441895886</v>
      </c>
      <c r="N104" s="31">
        <v>56.770237682151013</v>
      </c>
      <c r="O104" s="31">
        <v>53.785571297197372</v>
      </c>
      <c r="P104" s="31">
        <v>46.530379466983582</v>
      </c>
      <c r="Q104" s="31">
        <v>40.212922227977316</v>
      </c>
      <c r="R104" s="31">
        <v>32.609657762094685</v>
      </c>
      <c r="S104" s="31">
        <v>25.802690368040384</v>
      </c>
      <c r="T104" s="31">
        <v>20.097513159996186</v>
      </c>
      <c r="U104" s="31">
        <v>15.952459387950585</v>
      </c>
      <c r="V104" s="31">
        <v>14.129172499077972</v>
      </c>
      <c r="W104" s="31">
        <v>13.273161443659387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10361.812791679633</v>
      </c>
      <c r="D105" s="33">
        <v>10305.352811399036</v>
      </c>
      <c r="E105" s="33">
        <v>10254.320030948697</v>
      </c>
      <c r="F105" s="33">
        <v>10234.45988949202</v>
      </c>
      <c r="G105" s="33">
        <v>10176.231590389632</v>
      </c>
      <c r="H105" s="33">
        <v>10134.377536277962</v>
      </c>
      <c r="I105" s="33">
        <v>10109.634515969676</v>
      </c>
      <c r="J105" s="33">
        <v>9835.1183016788291</v>
      </c>
      <c r="K105" s="33">
        <v>9545.8208163188065</v>
      </c>
      <c r="L105" s="33">
        <v>9221.1492195235714</v>
      </c>
      <c r="M105" s="33">
        <v>8962.4819422725996</v>
      </c>
      <c r="N105" s="33">
        <v>8687.7744293540654</v>
      </c>
      <c r="O105" s="33">
        <v>8385.1742090845819</v>
      </c>
      <c r="P105" s="33">
        <v>7980.9801995659163</v>
      </c>
      <c r="Q105" s="33">
        <v>7785.6903107478656</v>
      </c>
      <c r="R105" s="33">
        <v>7665.558895717596</v>
      </c>
      <c r="S105" s="33">
        <v>7524.675784780824</v>
      </c>
      <c r="T105" s="33">
        <v>7368.0100511235796</v>
      </c>
      <c r="U105" s="33">
        <v>7207.7442953429982</v>
      </c>
      <c r="V105" s="33">
        <v>7050.8724031671491</v>
      </c>
      <c r="W105" s="33">
        <v>6949.3605675178751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0.9937223277685705</v>
      </c>
      <c r="C109" s="43">
        <f>C31/RES_summary!C$6</f>
        <v>1.00681291459307</v>
      </c>
      <c r="D109" s="43">
        <f>D31/RES_summary!D$6</f>
        <v>1.0177556885054166</v>
      </c>
      <c r="E109" s="43">
        <f>E31/RES_summary!E$6</f>
        <v>1.0324223038657796</v>
      </c>
      <c r="F109" s="43">
        <f>F31/RES_summary!F$6</f>
        <v>1.050255181863994</v>
      </c>
      <c r="G109" s="43">
        <f>G31/RES_summary!G$6</f>
        <v>1.0729322570896187</v>
      </c>
      <c r="H109" s="43">
        <f>H31/RES_summary!H$6</f>
        <v>1.0955380181312093</v>
      </c>
      <c r="I109" s="43">
        <f>I31/RES_summary!I$6</f>
        <v>1.1143491649453565</v>
      </c>
      <c r="J109" s="43">
        <f>J31/RES_summary!J$6</f>
        <v>1.13778558222694</v>
      </c>
      <c r="K109" s="43">
        <f>K31/RES_summary!K$6</f>
        <v>1.1651969540133682</v>
      </c>
      <c r="L109" s="43">
        <f>L31/RES_summary!L$6</f>
        <v>1.1957176310024447</v>
      </c>
      <c r="M109" s="43">
        <f>M31/RES_summary!M$6</f>
        <v>1.2285741689068244</v>
      </c>
      <c r="N109" s="43">
        <f>N31/RES_summary!N$6</f>
        <v>1.2500000332653345</v>
      </c>
      <c r="O109" s="43">
        <f>O31/RES_summary!O$6</f>
        <v>1.2510000470080689</v>
      </c>
      <c r="P109" s="43">
        <f>P31/RES_summary!P$6</f>
        <v>1.2450000402746015</v>
      </c>
      <c r="Q109" s="43">
        <f>Q31/RES_summary!Q$6</f>
        <v>1.2410000413801838</v>
      </c>
      <c r="R109" s="43">
        <f>R31/RES_summary!R$6</f>
        <v>1.2439999799082866</v>
      </c>
      <c r="S109" s="43">
        <f>S31/RES_summary!S$6</f>
        <v>1.2840000450011348</v>
      </c>
      <c r="T109" s="43">
        <f>T31/RES_summary!T$6</f>
        <v>1.2959999947208589</v>
      </c>
      <c r="U109" s="43">
        <f>U31/RES_summary!U$6</f>
        <v>1.3260000010577684</v>
      </c>
      <c r="V109" s="43">
        <f>V31/RES_summary!V$6</f>
        <v>1.33900003610926</v>
      </c>
      <c r="W109" s="43">
        <f>W31/RES_summary!W$6</f>
        <v>1.344999983712347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0.53852136303003351</v>
      </c>
      <c r="C110" s="43">
        <f>C32/RES_summary!C$6</f>
        <v>0.54197242747715257</v>
      </c>
      <c r="D110" s="43">
        <f>D32/RES_summary!D$6</f>
        <v>0.54983056648094231</v>
      </c>
      <c r="E110" s="43">
        <f>E32/RES_summary!E$6</f>
        <v>0.56496561536250955</v>
      </c>
      <c r="F110" s="43">
        <f>F32/RES_summary!F$6</f>
        <v>0.58802812448796138</v>
      </c>
      <c r="G110" s="43">
        <f>G32/RES_summary!G$6</f>
        <v>0.61529357529469608</v>
      </c>
      <c r="H110" s="43">
        <f>H32/RES_summary!H$6</f>
        <v>0.63864556949536966</v>
      </c>
      <c r="I110" s="43">
        <f>I32/RES_summary!I$6</f>
        <v>0.65935139304552981</v>
      </c>
      <c r="J110" s="43">
        <f>J32/RES_summary!J$6</f>
        <v>0.67932092388520715</v>
      </c>
      <c r="K110" s="43">
        <f>K32/RES_summary!K$6</f>
        <v>0.69931355703221521</v>
      </c>
      <c r="L110" s="43">
        <f>L32/RES_summary!L$6</f>
        <v>0.71439015450216026</v>
      </c>
      <c r="M110" s="43">
        <f>M32/RES_summary!M$6</f>
        <v>0.72101829266994866</v>
      </c>
      <c r="N110" s="43">
        <f>N32/RES_summary!N$6</f>
        <v>0.72479176233222464</v>
      </c>
      <c r="O110" s="43">
        <f>O32/RES_summary!O$6</f>
        <v>0.72867101568546699</v>
      </c>
      <c r="P110" s="43">
        <f>P32/RES_summary!P$6</f>
        <v>0.73171833501892447</v>
      </c>
      <c r="Q110" s="43">
        <f>Q32/RES_summary!Q$6</f>
        <v>0.73561684964067331</v>
      </c>
      <c r="R110" s="43">
        <f>R32/RES_summary!R$6</f>
        <v>0.74582449253883654</v>
      </c>
      <c r="S110" s="43">
        <f>S32/RES_summary!S$6</f>
        <v>0.75576772267124093</v>
      </c>
      <c r="T110" s="43">
        <f>T32/RES_summary!T$6</f>
        <v>0.76576701302232153</v>
      </c>
      <c r="U110" s="43">
        <f>U32/RES_summary!U$6</f>
        <v>0.77599994816934659</v>
      </c>
      <c r="V110" s="43">
        <f>V32/RES_summary!V$6</f>
        <v>0.80699994419477994</v>
      </c>
      <c r="W110" s="43">
        <f>W32/RES_summary!W$6</f>
        <v>0.81599994787951047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1.0834444938491181E-3</v>
      </c>
      <c r="C111" s="43">
        <f>C33/RES_summary!C$6</f>
        <v>1.1340713755077492E-3</v>
      </c>
      <c r="D111" s="43">
        <f>D33/RES_summary!D$6</f>
        <v>1.1646720776044134E-3</v>
      </c>
      <c r="E111" s="43">
        <f>E33/RES_summary!E$6</f>
        <v>1.222027680461627E-3</v>
      </c>
      <c r="F111" s="43">
        <f>F33/RES_summary!F$6</f>
        <v>1.3001912148776851E-3</v>
      </c>
      <c r="G111" s="43">
        <f>G33/RES_summary!G$6</f>
        <v>1.3946069061862665E-3</v>
      </c>
      <c r="H111" s="43">
        <f>H33/RES_summary!H$6</f>
        <v>1.4761371602331423E-3</v>
      </c>
      <c r="I111" s="43">
        <f>I33/RES_summary!I$6</f>
        <v>1.5545411612365189E-3</v>
      </c>
      <c r="J111" s="43">
        <f>J33/RES_summary!J$6</f>
        <v>1.6494229623983652E-3</v>
      </c>
      <c r="K111" s="43">
        <f>K33/RES_summary!K$6</f>
        <v>1.7213342777633734E-3</v>
      </c>
      <c r="L111" s="43">
        <f>L33/RES_summary!L$6</f>
        <v>1.7525415119848816E-3</v>
      </c>
      <c r="M111" s="43">
        <f>M33/RES_summary!M$6</f>
        <v>2.4786732732694381E-3</v>
      </c>
      <c r="N111" s="43">
        <f>N33/RES_summary!N$6</f>
        <v>5.498227556444287E-3</v>
      </c>
      <c r="O111" s="43">
        <f>O33/RES_summary!O$6</f>
        <v>9.967167181217429E-3</v>
      </c>
      <c r="P111" s="43">
        <f>P33/RES_summary!P$6</f>
        <v>1.5685570772312359E-2</v>
      </c>
      <c r="Q111" s="43">
        <f>Q33/RES_summary!Q$6</f>
        <v>2.241748322020326E-2</v>
      </c>
      <c r="R111" s="43">
        <f>R33/RES_summary!R$6</f>
        <v>2.7964360472832038E-2</v>
      </c>
      <c r="S111" s="43">
        <f>S33/RES_summary!S$6</f>
        <v>3.2556335795821907E-2</v>
      </c>
      <c r="T111" s="43">
        <f>T33/RES_summary!T$6</f>
        <v>3.6667330958599656E-2</v>
      </c>
      <c r="U111" s="43">
        <f>U33/RES_summary!U$6</f>
        <v>4.0506052286551582E-2</v>
      </c>
      <c r="V111" s="43">
        <f>V33/RES_summary!V$6</f>
        <v>4.4190249843252982E-2</v>
      </c>
      <c r="W111" s="43">
        <f>W33/RES_summary!W$6</f>
        <v>4.8112945100836857E-2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2.6973604430251827E-3</v>
      </c>
      <c r="C112" s="43">
        <f>C34/RES_summary!C$6</f>
        <v>2.9836893891788388E-3</v>
      </c>
      <c r="D112" s="43">
        <f>D34/RES_summary!D$6</f>
        <v>3.4504860169074633E-3</v>
      </c>
      <c r="E112" s="43">
        <f>E34/RES_summary!E$6</f>
        <v>4.0160680750089767E-3</v>
      </c>
      <c r="F112" s="43">
        <f>F34/RES_summary!F$6</f>
        <v>4.8035103683018625E-3</v>
      </c>
      <c r="G112" s="43">
        <f>G34/RES_summary!G$6</f>
        <v>5.7466824380536076E-3</v>
      </c>
      <c r="H112" s="43">
        <f>H34/RES_summary!H$6</f>
        <v>6.8663309272333174E-3</v>
      </c>
      <c r="I112" s="43">
        <f>I34/RES_summary!I$6</f>
        <v>8.1550464637152719E-3</v>
      </c>
      <c r="J112" s="43">
        <f>J34/RES_summary!J$6</f>
        <v>9.9663878318261706E-3</v>
      </c>
      <c r="K112" s="43">
        <f>K34/RES_summary!K$6</f>
        <v>1.189393246313134E-2</v>
      </c>
      <c r="L112" s="43">
        <f>L34/RES_summary!L$6</f>
        <v>1.4688989573585136E-2</v>
      </c>
      <c r="M112" s="43">
        <f>M34/RES_summary!M$6</f>
        <v>2.0665853611815263E-2</v>
      </c>
      <c r="N112" s="43">
        <f>N34/RES_summary!N$6</f>
        <v>2.9132316327783833E-2</v>
      </c>
      <c r="O112" s="43">
        <f>O34/RES_summary!O$6</f>
        <v>4.1269774010364288E-2</v>
      </c>
      <c r="P112" s="43">
        <f>P34/RES_summary!P$6</f>
        <v>5.2647355193330629E-2</v>
      </c>
      <c r="Q112" s="43">
        <f>Q34/RES_summary!Q$6</f>
        <v>5.9885454891831801E-2</v>
      </c>
      <c r="R112" s="43">
        <f>R34/RES_summary!R$6</f>
        <v>6.6265907481889694E-2</v>
      </c>
      <c r="S112" s="43">
        <f>S34/RES_summary!S$6</f>
        <v>7.1185707110113142E-2</v>
      </c>
      <c r="T112" s="43">
        <f>T34/RES_summary!T$6</f>
        <v>7.5318695154672238E-2</v>
      </c>
      <c r="U112" s="43">
        <f>U34/RES_summary!U$6</f>
        <v>7.8960694911552054E-2</v>
      </c>
      <c r="V112" s="43">
        <f>V34/RES_summary!V$6</f>
        <v>8.2270944191497247E-2</v>
      </c>
      <c r="W112" s="43">
        <f>W34/RES_summary!W$6</f>
        <v>8.5618197868923482E-2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0.23559082967605699</v>
      </c>
      <c r="C114" s="43">
        <f>C36/RES_summary!C$6</f>
        <v>0.24327708401596748</v>
      </c>
      <c r="D114" s="43">
        <f>D36/RES_summary!D$6</f>
        <v>0.24890799502695612</v>
      </c>
      <c r="E114" s="43">
        <f>E36/RES_summary!E$6</f>
        <v>0.25416396544447528</v>
      </c>
      <c r="F114" s="43">
        <f>F36/RES_summary!F$6</f>
        <v>0.27975291649028888</v>
      </c>
      <c r="G114" s="43">
        <f>G36/RES_summary!G$6</f>
        <v>0.32039245026240104</v>
      </c>
      <c r="H114" s="43">
        <f>H36/RES_summary!H$6</f>
        <v>0.35732825397484619</v>
      </c>
      <c r="I114" s="43">
        <f>I36/RES_summary!I$6</f>
        <v>0.4171007640344952</v>
      </c>
      <c r="J114" s="43">
        <f>J36/RES_summary!J$6</f>
        <v>0.45565140605392868</v>
      </c>
      <c r="K114" s="43">
        <f>K36/RES_summary!K$6</f>
        <v>0.52844641008913795</v>
      </c>
      <c r="L114" s="43">
        <f>L36/RES_summary!L$6</f>
        <v>0.60433854611084892</v>
      </c>
      <c r="M114" s="43">
        <f>M36/RES_summary!M$6</f>
        <v>0.66303582758317481</v>
      </c>
      <c r="N114" s="43">
        <f>N36/RES_summary!N$6</f>
        <v>0.70827067895712692</v>
      </c>
      <c r="O114" s="43">
        <f>O36/RES_summary!O$6</f>
        <v>0.77053922736265668</v>
      </c>
      <c r="P114" s="43">
        <f>P36/RES_summary!P$6</f>
        <v>0.81464357965642864</v>
      </c>
      <c r="Q114" s="43">
        <f>Q36/RES_summary!Q$6</f>
        <v>0.89509811456494093</v>
      </c>
      <c r="R114" s="43">
        <f>R36/RES_summary!R$6</f>
        <v>1.0030378079957745</v>
      </c>
      <c r="S114" s="43">
        <f>S36/RES_summary!S$6</f>
        <v>1.1598713927162125</v>
      </c>
      <c r="T114" s="43">
        <f>T36/RES_summary!T$6</f>
        <v>1.3067427782241792</v>
      </c>
      <c r="U114" s="43">
        <f>U36/RES_summary!U$6</f>
        <v>1.450612834624375</v>
      </c>
      <c r="V114" s="43">
        <f>V36/RES_summary!V$6</f>
        <v>1.5662021493813278</v>
      </c>
      <c r="W114" s="43">
        <f>W36/RES_summary!W$6</f>
        <v>1.6615650229516974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8.7836628677317008E-2</v>
      </c>
      <c r="C115" s="43">
        <f>C37/RES_summary!C$6</f>
        <v>9.4993698991972547E-2</v>
      </c>
      <c r="D115" s="43">
        <f>D37/RES_summary!D$6</f>
        <v>0.10542866553353215</v>
      </c>
      <c r="E115" s="43">
        <f>E37/RES_summary!E$6</f>
        <v>0.12221539350035018</v>
      </c>
      <c r="F115" s="43">
        <f>F37/RES_summary!F$6</f>
        <v>0.15056422254049426</v>
      </c>
      <c r="G115" s="43">
        <f>G37/RES_summary!G$6</f>
        <v>0.19750718326934108</v>
      </c>
      <c r="H115" s="43">
        <f>H37/RES_summary!H$6</f>
        <v>0.23386888032003242</v>
      </c>
      <c r="I115" s="43">
        <f>I37/RES_summary!I$6</f>
        <v>0.2838639572356273</v>
      </c>
      <c r="J115" s="43">
        <f>J37/RES_summary!J$6</f>
        <v>0.32981633794535031</v>
      </c>
      <c r="K115" s="43">
        <f>K37/RES_summary!K$6</f>
        <v>0.39437141742851023</v>
      </c>
      <c r="L115" s="43">
        <f>L37/RES_summary!L$6</f>
        <v>0.47550308266358687</v>
      </c>
      <c r="M115" s="43">
        <f>M37/RES_summary!M$6</f>
        <v>0.53393971862724932</v>
      </c>
      <c r="N115" s="43">
        <f>N37/RES_summary!N$6</f>
        <v>0.60073600402356797</v>
      </c>
      <c r="O115" s="43">
        <f>O37/RES_summary!O$6</f>
        <v>0.66623200335206256</v>
      </c>
      <c r="P115" s="43">
        <f>P37/RES_summary!P$6</f>
        <v>0.74793240861407917</v>
      </c>
      <c r="Q115" s="43">
        <f>Q37/RES_summary!Q$6</f>
        <v>0.90331300210946186</v>
      </c>
      <c r="R115" s="43">
        <f>R37/RES_summary!R$6</f>
        <v>1.0770314999013471</v>
      </c>
      <c r="S115" s="43">
        <f>S37/RES_summary!S$6</f>
        <v>1.2581147040082614</v>
      </c>
      <c r="T115" s="43">
        <f>T37/RES_summary!T$6</f>
        <v>1.4339754142214034</v>
      </c>
      <c r="U115" s="43">
        <f>U37/RES_summary!U$6</f>
        <v>1.6087795034536678</v>
      </c>
      <c r="V115" s="43">
        <f>V37/RES_summary!V$6</f>
        <v>1.7546886878426546</v>
      </c>
      <c r="W115" s="43">
        <f>W37/RES_summary!W$6</f>
        <v>1.858447577846881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4.1580235146053557</v>
      </c>
      <c r="C117" s="44">
        <f>C39/RES_summary!C$6</f>
        <v>4.4361025415247459</v>
      </c>
      <c r="D117" s="44">
        <f>D39/RES_summary!D$6</f>
        <v>4.7532733213800684</v>
      </c>
      <c r="E117" s="44">
        <f>E39/RES_summary!E$6</f>
        <v>5.0798794695652303</v>
      </c>
      <c r="F117" s="44">
        <f>F39/RES_summary!F$6</f>
        <v>5.4432826393896132</v>
      </c>
      <c r="G117" s="44">
        <f>G39/RES_summary!G$6</f>
        <v>5.8495252531357353</v>
      </c>
      <c r="H117" s="44">
        <f>H39/RES_summary!H$6</f>
        <v>6.1448619001641367</v>
      </c>
      <c r="I117" s="44">
        <f>I39/RES_summary!I$6</f>
        <v>6.3977956114210501</v>
      </c>
      <c r="J117" s="44">
        <f>J39/RES_summary!J$6</f>
        <v>6.6208106636101753</v>
      </c>
      <c r="K117" s="44">
        <f>K39/RES_summary!K$6</f>
        <v>6.8153035024363362</v>
      </c>
      <c r="L117" s="44">
        <f>L39/RES_summary!L$6</f>
        <v>7.0217542083865574</v>
      </c>
      <c r="M117" s="44">
        <f>M39/RES_summary!M$6</f>
        <v>7.1653813120160486</v>
      </c>
      <c r="N117" s="44">
        <f>N39/RES_summary!N$6</f>
        <v>7.3274640521476613</v>
      </c>
      <c r="O117" s="44">
        <f>O39/RES_summary!O$6</f>
        <v>7.4994960828796184</v>
      </c>
      <c r="P117" s="44">
        <f>P39/RES_summary!P$6</f>
        <v>7.6868933333196523</v>
      </c>
      <c r="Q117" s="44">
        <f>Q39/RES_summary!Q$6</f>
        <v>7.9672326082066451</v>
      </c>
      <c r="R117" s="44">
        <f>R39/RES_summary!R$6</f>
        <v>8.185556826157903</v>
      </c>
      <c r="S117" s="44">
        <f>S39/RES_summary!S$6</f>
        <v>8.4135020427218166</v>
      </c>
      <c r="T117" s="44">
        <f>T39/RES_summary!T$6</f>
        <v>8.5952085698302092</v>
      </c>
      <c r="U117" s="44">
        <f>U39/RES_summary!U$6</f>
        <v>8.794577617909356</v>
      </c>
      <c r="V117" s="44">
        <f>V39/RES_summary!V$6</f>
        <v>8.8886758585015286</v>
      </c>
      <c r="W117" s="44">
        <f>W39/RES_summary!W$6</f>
        <v>9.0854114358402658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0.10849872127328002</v>
      </c>
      <c r="C118" s="45">
        <f>C40/RES_summary!C$6</f>
        <v>0.11943786668986811</v>
      </c>
      <c r="D118" s="45">
        <f>D40/RES_summary!D$6</f>
        <v>0.13126072177787285</v>
      </c>
      <c r="E118" s="45">
        <f>E40/RES_summary!E$6</f>
        <v>0.15014183282865684</v>
      </c>
      <c r="F118" s="45">
        <f>F40/RES_summary!F$6</f>
        <v>0.17825663401190536</v>
      </c>
      <c r="G118" s="45">
        <f>G40/RES_summary!G$6</f>
        <v>0.20669222519242905</v>
      </c>
      <c r="H118" s="45">
        <f>H40/RES_summary!H$6</f>
        <v>0.23255133670602829</v>
      </c>
      <c r="I118" s="45">
        <f>I40/RES_summary!I$6</f>
        <v>0.25607049788549086</v>
      </c>
      <c r="J118" s="45">
        <f>J40/RES_summary!J$6</f>
        <v>0.27964473652836441</v>
      </c>
      <c r="K118" s="45">
        <f>K40/RES_summary!K$6</f>
        <v>0.29979685687734353</v>
      </c>
      <c r="L118" s="45">
        <f>L40/RES_summary!L$6</f>
        <v>0.32418664500581795</v>
      </c>
      <c r="M118" s="45">
        <f>M40/RES_summary!M$6</f>
        <v>0.34339094438174927</v>
      </c>
      <c r="N118" s="45">
        <f>N40/RES_summary!N$6</f>
        <v>0.36553308417387326</v>
      </c>
      <c r="O118" s="45">
        <f>O40/RES_summary!O$6</f>
        <v>0.38596020376354018</v>
      </c>
      <c r="P118" s="45">
        <f>P40/RES_summary!P$6</f>
        <v>0.41753900368986935</v>
      </c>
      <c r="Q118" s="45">
        <f>Q40/RES_summary!Q$6</f>
        <v>0.45387288905829781</v>
      </c>
      <c r="R118" s="45">
        <f>R40/RES_summary!R$6</f>
        <v>0.49301827289235617</v>
      </c>
      <c r="S118" s="45">
        <f>S40/RES_summary!S$6</f>
        <v>0.53394621298523837</v>
      </c>
      <c r="T118" s="45">
        <f>T40/RES_summary!T$6</f>
        <v>0.57248871967143022</v>
      </c>
      <c r="U118" s="45">
        <f>U40/RES_summary!U$6</f>
        <v>0.61237456269078883</v>
      </c>
      <c r="V118" s="45">
        <f>V40/RES_summary!V$6</f>
        <v>0.64334607154005585</v>
      </c>
      <c r="W118" s="45">
        <f>W40/RES_summary!W$6</f>
        <v>0.65779037617101066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53.307086552316427</v>
      </c>
      <c r="C122" s="29">
        <f t="shared" si="78"/>
        <v>53.631068622964143</v>
      </c>
      <c r="D122" s="29">
        <f t="shared" si="78"/>
        <v>53.774014001309602</v>
      </c>
      <c r="E122" s="29">
        <f t="shared" si="78"/>
        <v>53.808030477721537</v>
      </c>
      <c r="F122" s="29">
        <f t="shared" si="78"/>
        <v>53.811325169425707</v>
      </c>
      <c r="G122" s="29">
        <f t="shared" si="78"/>
        <v>53.889886431943417</v>
      </c>
      <c r="H122" s="29">
        <f t="shared" si="78"/>
        <v>53.95387756153557</v>
      </c>
      <c r="I122" s="29">
        <f t="shared" si="78"/>
        <v>53.775058780624775</v>
      </c>
      <c r="J122" s="29">
        <f t="shared" si="78"/>
        <v>53.721280134558754</v>
      </c>
      <c r="K122" s="29">
        <f t="shared" si="78"/>
        <v>53.643022838258325</v>
      </c>
      <c r="L122" s="29">
        <f t="shared" si="78"/>
        <v>53.616661582482557</v>
      </c>
      <c r="M122" s="29">
        <f t="shared" si="78"/>
        <v>53.473914254775281</v>
      </c>
      <c r="N122" s="29">
        <f t="shared" si="78"/>
        <v>52.909906736522096</v>
      </c>
      <c r="O122" s="29">
        <f t="shared" si="78"/>
        <v>51.542647787965315</v>
      </c>
      <c r="P122" s="29">
        <f t="shared" si="78"/>
        <v>49.926488966750426</v>
      </c>
      <c r="Q122" s="29">
        <f t="shared" si="78"/>
        <v>48.332074120461165</v>
      </c>
      <c r="R122" s="29">
        <f t="shared" ref="R122:V122" si="79">R83*R109</f>
        <v>46.850629552924374</v>
      </c>
      <c r="S122" s="29">
        <f t="shared" si="79"/>
        <v>46.298152123894958</v>
      </c>
      <c r="T122" s="29">
        <f t="shared" si="79"/>
        <v>44.930999529380401</v>
      </c>
      <c r="U122" s="29">
        <f t="shared" si="79"/>
        <v>44.193480235655834</v>
      </c>
      <c r="V122" s="29">
        <f t="shared" si="79"/>
        <v>43.427330213459847</v>
      </c>
      <c r="W122" s="29">
        <f t="shared" ref="W122" si="80">W83*W109</f>
        <v>42.178839779658354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417.45591033121002</v>
      </c>
      <c r="C123" s="29">
        <f t="shared" si="81"/>
        <v>419.73274788242708</v>
      </c>
      <c r="D123" s="29">
        <f t="shared" si="81"/>
        <v>423.78510439570601</v>
      </c>
      <c r="E123" s="29">
        <f t="shared" si="81"/>
        <v>431.04780856177632</v>
      </c>
      <c r="F123" s="29">
        <f t="shared" si="81"/>
        <v>441.57278583573492</v>
      </c>
      <c r="G123" s="29">
        <f t="shared" si="81"/>
        <v>452.70424829647789</v>
      </c>
      <c r="H123" s="29">
        <f t="shared" si="81"/>
        <v>460.02469454871709</v>
      </c>
      <c r="I123" s="29">
        <f t="shared" si="81"/>
        <v>464.05462440380018</v>
      </c>
      <c r="J123" s="29">
        <f t="shared" si="81"/>
        <v>466.60341475867324</v>
      </c>
      <c r="K123" s="29">
        <f t="shared" si="81"/>
        <v>466.89702597114911</v>
      </c>
      <c r="L123" s="29">
        <f t="shared" si="81"/>
        <v>463.82867155254633</v>
      </c>
      <c r="M123" s="29">
        <f t="shared" si="81"/>
        <v>455.07976331771886</v>
      </c>
      <c r="N123" s="29">
        <f t="shared" si="81"/>
        <v>444.6532968801439</v>
      </c>
      <c r="O123" s="29">
        <f t="shared" si="81"/>
        <v>433.16717712378943</v>
      </c>
      <c r="P123" s="29">
        <f t="shared" si="81"/>
        <v>420.85752671874053</v>
      </c>
      <c r="Q123" s="29">
        <f t="shared" si="81"/>
        <v>409.07071079084443</v>
      </c>
      <c r="R123" s="29">
        <f t="shared" ref="R123:V123" si="82">R84*R110</f>
        <v>400.94761814718754</v>
      </c>
      <c r="S123" s="29">
        <f t="shared" si="82"/>
        <v>395.15737336791722</v>
      </c>
      <c r="T123" s="29">
        <f t="shared" si="82"/>
        <v>384.93334341173085</v>
      </c>
      <c r="U123" s="29">
        <f t="shared" si="82"/>
        <v>373.51319388126097</v>
      </c>
      <c r="V123" s="29">
        <f t="shared" si="82"/>
        <v>370.35930614090017</v>
      </c>
      <c r="W123" s="29">
        <f t="shared" ref="W123" si="83">W84*W110</f>
        <v>362.14047394271483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2.0682694708056633</v>
      </c>
      <c r="C124" s="29">
        <f t="shared" si="84"/>
        <v>2.1530503216765751</v>
      </c>
      <c r="D124" s="29">
        <f t="shared" si="84"/>
        <v>2.1978631597809919</v>
      </c>
      <c r="E124" s="29">
        <f t="shared" si="84"/>
        <v>2.2772242228979724</v>
      </c>
      <c r="F124" s="29">
        <f t="shared" si="84"/>
        <v>2.3794523248528545</v>
      </c>
      <c r="G124" s="29">
        <f t="shared" si="84"/>
        <v>2.5016156262868612</v>
      </c>
      <c r="H124" s="29">
        <f t="shared" si="84"/>
        <v>2.5984410540825911</v>
      </c>
      <c r="I124" s="29">
        <f t="shared" si="84"/>
        <v>2.6843225091931355</v>
      </c>
      <c r="J124" s="29">
        <f t="shared" si="84"/>
        <v>2.7896675660969006</v>
      </c>
      <c r="K124" s="29">
        <f t="shared" si="84"/>
        <v>2.8520194555316727</v>
      </c>
      <c r="L124" s="29">
        <f t="shared" si="84"/>
        <v>2.8526663248298756</v>
      </c>
      <c r="M124" s="29">
        <f t="shared" si="84"/>
        <v>3.8381901321909409</v>
      </c>
      <c r="N124" s="29">
        <f t="shared" si="84"/>
        <v>7.8931963381689245</v>
      </c>
      <c r="O124" s="29">
        <f t="shared" si="84"/>
        <v>13.565366326617127</v>
      </c>
      <c r="P124" s="29">
        <f t="shared" si="84"/>
        <v>20.137642954226788</v>
      </c>
      <c r="Q124" s="29">
        <f t="shared" si="84"/>
        <v>26.781763929914355</v>
      </c>
      <c r="R124" s="29">
        <f t="shared" ref="R124:V124" si="85">R85*R111</f>
        <v>31.90879956468407</v>
      </c>
      <c r="S124" s="29">
        <f t="shared" si="85"/>
        <v>36.011271693524868</v>
      </c>
      <c r="T124" s="29">
        <f t="shared" si="85"/>
        <v>39.59767482222928</v>
      </c>
      <c r="U124" s="29">
        <f t="shared" si="85"/>
        <v>42.888647942097712</v>
      </c>
      <c r="V124" s="29">
        <f t="shared" si="85"/>
        <v>45.933671684289862</v>
      </c>
      <c r="W124" s="29">
        <f t="shared" ref="W124" si="86">W85*W111</f>
        <v>49.135427404964567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2.1740428310876321</v>
      </c>
      <c r="C125" s="29">
        <f t="shared" si="87"/>
        <v>2.3653469351526888</v>
      </c>
      <c r="D125" s="29">
        <f t="shared" si="87"/>
        <v>2.6672842100023706</v>
      </c>
      <c r="E125" s="29">
        <f t="shared" si="87"/>
        <v>3.0087650301713675</v>
      </c>
      <c r="F125" s="29">
        <f t="shared" si="87"/>
        <v>3.4630438415656157</v>
      </c>
      <c r="G125" s="29">
        <f t="shared" si="87"/>
        <v>3.9858916485702949</v>
      </c>
      <c r="H125" s="29">
        <f t="shared" si="87"/>
        <v>4.5970325825134601</v>
      </c>
      <c r="I125" s="29">
        <f t="shared" si="87"/>
        <v>5.2807508701709782</v>
      </c>
      <c r="J125" s="29">
        <f t="shared" si="87"/>
        <v>6.2426945565401004</v>
      </c>
      <c r="K125" s="29">
        <f t="shared" si="87"/>
        <v>7.2441625969542773</v>
      </c>
      <c r="L125" s="29">
        <f t="shared" si="87"/>
        <v>8.6804796686456545</v>
      </c>
      <c r="M125" s="29">
        <f t="shared" si="87"/>
        <v>11.704468069440471</v>
      </c>
      <c r="N125" s="29">
        <f t="shared" si="87"/>
        <v>15.915074149309362</v>
      </c>
      <c r="O125" s="29">
        <f t="shared" si="87"/>
        <v>21.662436283742828</v>
      </c>
      <c r="P125" s="29">
        <f t="shared" si="87"/>
        <v>27.043020346750236</v>
      </c>
      <c r="Q125" s="29">
        <f t="shared" si="87"/>
        <v>30.40808019674791</v>
      </c>
      <c r="R125" s="29">
        <f t="shared" ref="R125:V125" si="88">R86*R112</f>
        <v>33.348296250313929</v>
      </c>
      <c r="S125" s="29">
        <f t="shared" si="88"/>
        <v>35.579994152099907</v>
      </c>
      <c r="T125" s="29">
        <f t="shared" si="88"/>
        <v>37.380145256269664</v>
      </c>
      <c r="U125" s="29">
        <f t="shared" si="88"/>
        <v>38.909930299767119</v>
      </c>
      <c r="V125" s="29">
        <f t="shared" si="88"/>
        <v>40.228580150237697</v>
      </c>
      <c r="W125" s="29">
        <f t="shared" ref="W125" si="89">W86*W112</f>
        <v>41.549547141845956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88.344127394620415</v>
      </c>
      <c r="C127" s="29">
        <f t="shared" si="90"/>
        <v>91.040374438015377</v>
      </c>
      <c r="D127" s="29">
        <f t="shared" si="90"/>
        <v>92.725925583914673</v>
      </c>
      <c r="E127" s="29">
        <f t="shared" si="90"/>
        <v>93.983392125161046</v>
      </c>
      <c r="F127" s="29">
        <f t="shared" si="90"/>
        <v>102.04598951083474</v>
      </c>
      <c r="G127" s="29">
        <f t="shared" si="90"/>
        <v>114.59672766103886</v>
      </c>
      <c r="H127" s="29">
        <f t="shared" si="90"/>
        <v>125.09399879971298</v>
      </c>
      <c r="I127" s="29">
        <f t="shared" si="90"/>
        <v>141.57896064533188</v>
      </c>
      <c r="J127" s="29">
        <f t="shared" si="90"/>
        <v>150.46519795242611</v>
      </c>
      <c r="K127" s="29">
        <f t="shared" si="90"/>
        <v>169.24186396253799</v>
      </c>
      <c r="L127" s="29">
        <f t="shared" si="90"/>
        <v>188.18136455933978</v>
      </c>
      <c r="M127" s="29">
        <f t="shared" si="90"/>
        <v>200.42805143794124</v>
      </c>
      <c r="N127" s="29">
        <f t="shared" si="90"/>
        <v>206.31656861433564</v>
      </c>
      <c r="O127" s="29">
        <f t="shared" si="90"/>
        <v>212.6220533686255</v>
      </c>
      <c r="P127" s="29">
        <f t="shared" si="90"/>
        <v>213.45066393010282</v>
      </c>
      <c r="Q127" s="29">
        <f t="shared" si="90"/>
        <v>213.97167263851847</v>
      </c>
      <c r="R127" s="29">
        <f t="shared" ref="R127:V127" si="91">R88*R114</f>
        <v>219.51854423157801</v>
      </c>
      <c r="S127" s="29">
        <f t="shared" si="91"/>
        <v>228.53085300314572</v>
      </c>
      <c r="T127" s="29">
        <f t="shared" si="91"/>
        <v>236.5751536003603</v>
      </c>
      <c r="U127" s="29">
        <f t="shared" si="91"/>
        <v>246.21953589680678</v>
      </c>
      <c r="V127" s="29">
        <f t="shared" si="91"/>
        <v>251.32885849521983</v>
      </c>
      <c r="W127" s="29">
        <f t="shared" ref="W127" si="92">W88*W114</f>
        <v>252.10119250844599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35.854798540676839</v>
      </c>
      <c r="C128" s="29">
        <f t="shared" si="93"/>
        <v>38.13375344887703</v>
      </c>
      <c r="D128" s="29">
        <f t="shared" si="93"/>
        <v>41.368570332148813</v>
      </c>
      <c r="E128" s="29">
        <f t="shared" si="93"/>
        <v>46.538483931491236</v>
      </c>
      <c r="F128" s="29">
        <f t="shared" si="93"/>
        <v>55.249710470046438</v>
      </c>
      <c r="G128" s="29">
        <f t="shared" si="93"/>
        <v>69.451236558394839</v>
      </c>
      <c r="H128" s="29">
        <f t="shared" si="93"/>
        <v>79.583846688910526</v>
      </c>
      <c r="I128" s="29">
        <f t="shared" si="93"/>
        <v>93.093164520309884</v>
      </c>
      <c r="J128" s="29">
        <f t="shared" si="93"/>
        <v>103.79880251524825</v>
      </c>
      <c r="K128" s="29">
        <f t="shared" si="93"/>
        <v>117.59610768975935</v>
      </c>
      <c r="L128" s="29">
        <f t="shared" si="93"/>
        <v>132.34019157075099</v>
      </c>
      <c r="M128" s="29">
        <f t="shared" si="93"/>
        <v>141.52842540478827</v>
      </c>
      <c r="N128" s="29">
        <f t="shared" si="93"/>
        <v>150.50385590456463</v>
      </c>
      <c r="O128" s="29">
        <f t="shared" si="93"/>
        <v>157.91503546880398</v>
      </c>
      <c r="P128" s="29">
        <f t="shared" si="93"/>
        <v>164.93253278413457</v>
      </c>
      <c r="Q128" s="29">
        <f t="shared" si="93"/>
        <v>184.217177664113</v>
      </c>
      <c r="R128" s="29">
        <f t="shared" ref="R128:V128" si="94">R89*R115</f>
        <v>209.21363739382102</v>
      </c>
      <c r="S128" s="29">
        <f t="shared" si="94"/>
        <v>235.99281361345135</v>
      </c>
      <c r="T128" s="29">
        <f t="shared" si="94"/>
        <v>263.20169361027513</v>
      </c>
      <c r="U128" s="29">
        <f t="shared" si="94"/>
        <v>291.05988645438771</v>
      </c>
      <c r="V128" s="29">
        <f t="shared" si="94"/>
        <v>313.51128164389303</v>
      </c>
      <c r="W128" s="29">
        <f t="shared" ref="W128" si="95">W89*W115</f>
        <v>328.84991337746391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325.68603362893498</v>
      </c>
      <c r="C130" s="31">
        <f t="shared" si="96"/>
        <v>346.86038910916841</v>
      </c>
      <c r="D130" s="31">
        <f t="shared" si="96"/>
        <v>368.85060933652915</v>
      </c>
      <c r="E130" s="31">
        <f t="shared" si="96"/>
        <v>389.83336260775638</v>
      </c>
      <c r="F130" s="31">
        <f t="shared" si="96"/>
        <v>411.23207523528981</v>
      </c>
      <c r="G130" s="31">
        <f t="shared" si="96"/>
        <v>434.17842933670408</v>
      </c>
      <c r="H130" s="31">
        <f t="shared" si="96"/>
        <v>447.77298413961523</v>
      </c>
      <c r="I130" s="31">
        <f t="shared" si="96"/>
        <v>457.64825505454189</v>
      </c>
      <c r="J130" s="31">
        <f t="shared" si="96"/>
        <v>465.05624889356363</v>
      </c>
      <c r="K130" s="31">
        <f t="shared" si="96"/>
        <v>468.92310677196008</v>
      </c>
      <c r="L130" s="31">
        <f t="shared" si="96"/>
        <v>470.24170864874503</v>
      </c>
      <c r="M130" s="31">
        <f t="shared" si="96"/>
        <v>464.94653334179804</v>
      </c>
      <c r="N130" s="31">
        <f t="shared" si="96"/>
        <v>457.52390491881079</v>
      </c>
      <c r="O130" s="31">
        <f t="shared" si="96"/>
        <v>452.07623318066146</v>
      </c>
      <c r="P130" s="31">
        <f t="shared" si="96"/>
        <v>440.04396375573117</v>
      </c>
      <c r="Q130" s="31">
        <f t="shared" si="96"/>
        <v>420.74194243664601</v>
      </c>
      <c r="R130" s="31">
        <f t="shared" ref="R130:V130" si="97">R91*R117</f>
        <v>396.24970425345157</v>
      </c>
      <c r="S130" s="31">
        <f t="shared" si="97"/>
        <v>373.09951236757945</v>
      </c>
      <c r="T130" s="31">
        <f t="shared" si="97"/>
        <v>345.19773616543557</v>
      </c>
      <c r="U130" s="31">
        <f t="shared" si="97"/>
        <v>320.3093774202024</v>
      </c>
      <c r="V130" s="31">
        <f t="shared" si="97"/>
        <v>296.51684935128742</v>
      </c>
      <c r="W130" s="31">
        <f t="shared" ref="W130" si="98">W91*W117</f>
        <v>278.2436574771753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1189.7777207939271</v>
      </c>
      <c r="C131" s="33">
        <f t="shared" si="99"/>
        <v>1295.4015256059085</v>
      </c>
      <c r="D131" s="33">
        <f t="shared" si="99"/>
        <v>1409.3955375994731</v>
      </c>
      <c r="E131" s="33">
        <f t="shared" si="99"/>
        <v>1593.2349166296985</v>
      </c>
      <c r="F131" s="33">
        <f t="shared" si="99"/>
        <v>1870.6275472498546</v>
      </c>
      <c r="G131" s="33">
        <f t="shared" si="99"/>
        <v>2148.8457714674541</v>
      </c>
      <c r="H131" s="33">
        <f t="shared" si="99"/>
        <v>2399.4292151243767</v>
      </c>
      <c r="I131" s="33">
        <f t="shared" si="99"/>
        <v>2625.1892434232027</v>
      </c>
      <c r="J131" s="33">
        <f t="shared" si="99"/>
        <v>2841.1891081428339</v>
      </c>
      <c r="K131" s="33">
        <f t="shared" si="99"/>
        <v>3013.9160189447321</v>
      </c>
      <c r="L131" s="33">
        <f t="shared" si="99"/>
        <v>3214.4055329475427</v>
      </c>
      <c r="M131" s="33">
        <f t="shared" si="99"/>
        <v>3344.1674397565098</v>
      </c>
      <c r="N131" s="33">
        <f t="shared" si="99"/>
        <v>3470.9208070438808</v>
      </c>
      <c r="O131" s="33">
        <f t="shared" si="99"/>
        <v>3563.0572495096239</v>
      </c>
      <c r="P131" s="33">
        <f t="shared" si="99"/>
        <v>3728.8886022773659</v>
      </c>
      <c r="Q131" s="33">
        <f t="shared" si="99"/>
        <v>3925.4403045119516</v>
      </c>
      <c r="R131" s="33">
        <f t="shared" ref="R131:V131" si="100">R92*R118</f>
        <v>4145.582952738032</v>
      </c>
      <c r="S131" s="33">
        <f t="shared" si="100"/>
        <v>4364.8861647076783</v>
      </c>
      <c r="T131" s="33">
        <f t="shared" si="100"/>
        <v>4561.8386820058422</v>
      </c>
      <c r="U131" s="33">
        <f t="shared" si="100"/>
        <v>4759.0467278458591</v>
      </c>
      <c r="V131" s="33">
        <f t="shared" si="100"/>
        <v>4870.1272718521659</v>
      </c>
      <c r="W131" s="33">
        <f t="shared" ref="W131" si="101">W92*W118</f>
        <v>4875.2020068733327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964.38230044650197</v>
      </c>
      <c r="C133" s="19">
        <f t="shared" ref="C133:Q133" si="103">SUM(C134,C139,C142)</f>
        <v>986.67558399200675</v>
      </c>
      <c r="D133" s="19">
        <f t="shared" si="103"/>
        <v>1011.2849018188754</v>
      </c>
      <c r="E133" s="19">
        <f t="shared" si="103"/>
        <v>1041.8152299827316</v>
      </c>
      <c r="F133" s="19">
        <f t="shared" si="103"/>
        <v>1085.9729563222959</v>
      </c>
      <c r="G133" s="19">
        <f t="shared" si="103"/>
        <v>1144.7091294210322</v>
      </c>
      <c r="H133" s="19">
        <f t="shared" si="103"/>
        <v>1187.8492346743374</v>
      </c>
      <c r="I133" s="19">
        <f t="shared" si="103"/>
        <v>1236.3695605656148</v>
      </c>
      <c r="J133" s="19">
        <f t="shared" si="103"/>
        <v>1271.572785292652</v>
      </c>
      <c r="K133" s="19">
        <f t="shared" si="103"/>
        <v>1317.4551960693566</v>
      </c>
      <c r="L133" s="19">
        <f t="shared" si="103"/>
        <v>1366.9183120169992</v>
      </c>
      <c r="M133" s="19">
        <f t="shared" si="103"/>
        <v>1395.4959618601774</v>
      </c>
      <c r="N133" s="19">
        <f t="shared" si="103"/>
        <v>1409.7139977684681</v>
      </c>
      <c r="O133" s="19">
        <f t="shared" si="103"/>
        <v>1412.8194075843367</v>
      </c>
      <c r="P133" s="19">
        <f t="shared" si="103"/>
        <v>1408.5418764028445</v>
      </c>
      <c r="Q133" s="19">
        <f t="shared" si="103"/>
        <v>1413.3695800153598</v>
      </c>
      <c r="R133" s="19">
        <f t="shared" ref="R133:V133" si="104">SUM(R134,R139,R142)</f>
        <v>1429.5548759773883</v>
      </c>
      <c r="S133" s="19">
        <f t="shared" si="104"/>
        <v>1468.716544041818</v>
      </c>
      <c r="T133" s="19">
        <f t="shared" si="104"/>
        <v>1474.7863025792831</v>
      </c>
      <c r="U133" s="19">
        <f t="shared" si="104"/>
        <v>1488.6690878498343</v>
      </c>
      <c r="V133" s="19">
        <f t="shared" si="104"/>
        <v>1540.5689852999444</v>
      </c>
      <c r="W133" s="19">
        <f t="shared" ref="W133" si="105">SUM(W134,W139,W142)</f>
        <v>1583.0233464659073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625.35227296756807</v>
      </c>
      <c r="C134" s="22">
        <f t="shared" ref="C134:Q134" si="107">SUM(C135:C138)</f>
        <v>625.22829126308397</v>
      </c>
      <c r="D134" s="22">
        <f t="shared" si="107"/>
        <v>627.77685649625744</v>
      </c>
      <c r="E134" s="22">
        <f t="shared" si="107"/>
        <v>633.71101634455647</v>
      </c>
      <c r="F134" s="22">
        <f t="shared" si="107"/>
        <v>638.46693150422641</v>
      </c>
      <c r="G134" s="22">
        <f t="shared" si="107"/>
        <v>646.94838333623329</v>
      </c>
      <c r="H134" s="22">
        <f t="shared" si="107"/>
        <v>650.4687645342691</v>
      </c>
      <c r="I134" s="22">
        <f t="shared" si="107"/>
        <v>651.34530622615137</v>
      </c>
      <c r="J134" s="22">
        <f t="shared" si="107"/>
        <v>652.15968146411478</v>
      </c>
      <c r="K134" s="22">
        <f t="shared" si="107"/>
        <v>652.18877606489264</v>
      </c>
      <c r="L134" s="22">
        <f t="shared" si="107"/>
        <v>651.67694054221408</v>
      </c>
      <c r="M134" s="22">
        <f t="shared" si="107"/>
        <v>649.03765495175037</v>
      </c>
      <c r="N134" s="22">
        <f t="shared" si="107"/>
        <v>643.23491087722175</v>
      </c>
      <c r="O134" s="22">
        <f t="shared" si="107"/>
        <v>631.2572538144874</v>
      </c>
      <c r="P134" s="22">
        <f t="shared" si="107"/>
        <v>615.95389496163637</v>
      </c>
      <c r="Q134" s="22">
        <f t="shared" si="107"/>
        <v>602.78559718064855</v>
      </c>
      <c r="R134" s="22">
        <f t="shared" ref="R134:V134" si="108">SUM(R135:R138)</f>
        <v>589.95632294808797</v>
      </c>
      <c r="S134" s="22">
        <f t="shared" si="108"/>
        <v>587.53856017356497</v>
      </c>
      <c r="T134" s="22">
        <f t="shared" si="108"/>
        <v>573.59578811336041</v>
      </c>
      <c r="U134" s="22">
        <f t="shared" si="108"/>
        <v>562.13547734284373</v>
      </c>
      <c r="V134" s="22">
        <f t="shared" si="108"/>
        <v>556.12303705840623</v>
      </c>
      <c r="W134" s="22">
        <f t="shared" ref="W134" si="109">SUM(W135:W138)</f>
        <v>544.16651701164028</v>
      </c>
      <c r="DA134" s="57"/>
    </row>
    <row r="135" spans="1:105" ht="12" customHeight="1" x14ac:dyDescent="0.25">
      <c r="A135" s="28" t="s">
        <v>32</v>
      </c>
      <c r="B135" s="29">
        <f>B5*1000*11630/RES_summary!B$6</f>
        <v>466.97007819829167</v>
      </c>
      <c r="C135" s="29">
        <f>C5*1000*11630/RES_summary!C$6</f>
        <v>469.80816113716583</v>
      </c>
      <c r="D135" s="29">
        <f>D5*1000*11630/RES_summary!D$6</f>
        <v>471.06036265147213</v>
      </c>
      <c r="E135" s="29">
        <f>E5*1000*11630/RES_summary!E$6</f>
        <v>471.35834698484052</v>
      </c>
      <c r="F135" s="29">
        <f>F5*1000*11630/RES_summary!F$6</f>
        <v>471.38720848416892</v>
      </c>
      <c r="G135" s="29">
        <f>G5*1000*11630/RES_summary!G$6</f>
        <v>472.07540514382418</v>
      </c>
      <c r="H135" s="29">
        <f>H5*1000*11630/RES_summary!H$6</f>
        <v>472.63596743905129</v>
      </c>
      <c r="I135" s="29">
        <f>I5*1000*11630/RES_summary!I$6</f>
        <v>471.06951491827306</v>
      </c>
      <c r="J135" s="29">
        <f>J5*1000*11630/RES_summary!J$6</f>
        <v>470.59841397873424</v>
      </c>
      <c r="K135" s="29">
        <f>K5*1000*11630/RES_summary!K$6</f>
        <v>469.9128800631425</v>
      </c>
      <c r="L135" s="29">
        <f>L5*1000*11630/RES_summary!L$6</f>
        <v>469.68195546254719</v>
      </c>
      <c r="M135" s="29">
        <f>M5*1000*11630/RES_summary!M$6</f>
        <v>468.43148887183139</v>
      </c>
      <c r="N135" s="29">
        <f>N5*1000*11630/RES_summary!N$6</f>
        <v>463.49078301193367</v>
      </c>
      <c r="O135" s="29">
        <f>O5*1000*11630/RES_summary!O$6</f>
        <v>451.51359462257579</v>
      </c>
      <c r="P135" s="29">
        <f>P5*1000*11630/RES_summary!P$6</f>
        <v>437.35604334873352</v>
      </c>
      <c r="Q135" s="29">
        <f>Q5*1000*11630/RES_summary!Q$6</f>
        <v>423.38896929523963</v>
      </c>
      <c r="R135" s="29">
        <f>R5*1000*11630/RES_summary!R$6</f>
        <v>410.41151488361749</v>
      </c>
      <c r="S135" s="29">
        <f>S5*1000*11630/RES_summary!S$6</f>
        <v>405.57181260531991</v>
      </c>
      <c r="T135" s="29">
        <f>T5*1000*11630/RES_summary!T$6</f>
        <v>393.59555587737214</v>
      </c>
      <c r="U135" s="29">
        <f>U5*1000*11630/RES_summary!U$6</f>
        <v>387.13488686434499</v>
      </c>
      <c r="V135" s="29">
        <f>V5*1000*11630/RES_summary!V$6</f>
        <v>380.42341266990809</v>
      </c>
      <c r="W135" s="29">
        <f>W5*1000*11630/RES_summary!W$6</f>
        <v>369.48663646980719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156.99457151541952</v>
      </c>
      <c r="C136" s="29">
        <f>C6*1000*11630/RES_summary!C$6</f>
        <v>153.9269946246504</v>
      </c>
      <c r="D136" s="29">
        <f>D6*1000*11630/RES_summary!D$6</f>
        <v>155.09892898676671</v>
      </c>
      <c r="E136" s="29">
        <f>E6*1000*11630/RES_summary!E$6</f>
        <v>160.55991488650736</v>
      </c>
      <c r="F136" s="29">
        <f>F6*1000*11630/RES_summary!F$6</f>
        <v>165.06681566314435</v>
      </c>
      <c r="G136" s="29">
        <f>G6*1000*11630/RES_summary!G$6</f>
        <v>172.60813916974368</v>
      </c>
      <c r="H136" s="29">
        <f>H6*1000*11630/RES_summary!H$6</f>
        <v>175.28577607884975</v>
      </c>
      <c r="I136" s="29">
        <f>I6*1000*11630/RES_summary!I$6</f>
        <v>177.41905811863037</v>
      </c>
      <c r="J136" s="29">
        <f>J6*1000*11630/RES_summary!J$6</f>
        <v>178.28292516972053</v>
      </c>
      <c r="K136" s="29">
        <f>K6*1000*11630/RES_summary!K$6</f>
        <v>178.56546313543851</v>
      </c>
      <c r="L136" s="29">
        <f>L6*1000*11630/RES_summary!L$6</f>
        <v>177.67449184024031</v>
      </c>
      <c r="M136" s="29">
        <f>M6*1000*11630/RES_summary!M$6</f>
        <v>174.71702462696399</v>
      </c>
      <c r="N136" s="29">
        <f>N6*1000*11630/RES_summary!N$6</f>
        <v>171.00982322628505</v>
      </c>
      <c r="O136" s="29">
        <f>O6*1000*11630/RES_summary!O$6</f>
        <v>167.03721277626013</v>
      </c>
      <c r="P136" s="29">
        <f>P6*1000*11630/RES_summary!P$6</f>
        <v>161.76078078196227</v>
      </c>
      <c r="Q136" s="29">
        <f>Q6*1000*11630/RES_summary!Q$6</f>
        <v>159.22069432006748</v>
      </c>
      <c r="R136" s="29">
        <f>R6*1000*11630/RES_summary!R$6</f>
        <v>156.82441591703821</v>
      </c>
      <c r="S136" s="29">
        <f>S6*1000*11630/RES_summary!S$6</f>
        <v>156.8488354181774</v>
      </c>
      <c r="T136" s="29">
        <f>T6*1000*11630/RES_summary!T$6</f>
        <v>153.01258579536622</v>
      </c>
      <c r="U136" s="29">
        <f>U6*1000*11630/RES_summary!U$6</f>
        <v>146.65107058825345</v>
      </c>
      <c r="V136" s="29">
        <f>V6*1000*11630/RES_summary!V$6</f>
        <v>145.40726455007939</v>
      </c>
      <c r="W136" s="29">
        <f>W6*1000*11630/RES_summary!W$6</f>
        <v>141.87381525362821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0.55887414760262843</v>
      </c>
      <c r="C137" s="29">
        <f>C7*1000*11630/RES_summary!C$6</f>
        <v>0.57805873865722346</v>
      </c>
      <c r="D137" s="29">
        <f>D7*1000*11630/RES_summary!D$6</f>
        <v>0.58414885185578336</v>
      </c>
      <c r="E137" s="29">
        <f>E7*1000*11630/RES_summary!E$6</f>
        <v>0.60449732052392058</v>
      </c>
      <c r="F137" s="29">
        <f>F7*1000*11630/RES_summary!F$6</f>
        <v>0.62417281182668072</v>
      </c>
      <c r="G137" s="29">
        <f>G7*1000*11630/RES_summary!G$6</f>
        <v>0.64814168968037045</v>
      </c>
      <c r="H137" s="29">
        <f>H7*1000*11630/RES_summary!H$6</f>
        <v>0.66464710049350406</v>
      </c>
      <c r="I137" s="29">
        <f>I7*1000*11630/RES_summary!I$6</f>
        <v>0.67735359324456912</v>
      </c>
      <c r="J137" s="29">
        <f>J7*1000*11630/RES_summary!J$6</f>
        <v>0.69263531840993864</v>
      </c>
      <c r="K137" s="29">
        <f>K7*1000*11630/RES_summary!K$6</f>
        <v>0.69441893515711284</v>
      </c>
      <c r="L137" s="29">
        <f>L7*1000*11630/RES_summary!L$6</f>
        <v>0.68085386843856022</v>
      </c>
      <c r="M137" s="29">
        <f>M7*1000*11630/RES_summary!M$6</f>
        <v>0.90339559790930923</v>
      </c>
      <c r="N137" s="29">
        <f>N7*1000*11630/RES_summary!N$6</f>
        <v>1.8463064793900468</v>
      </c>
      <c r="O137" s="29">
        <f>O7*1000*11630/RES_summary!O$6</f>
        <v>3.1763441709061211</v>
      </c>
      <c r="P137" s="29">
        <f>P7*1000*11630/RES_summary!P$6</f>
        <v>4.7053168752980765</v>
      </c>
      <c r="Q137" s="29">
        <f>Q7*1000*11630/RES_summary!Q$6</f>
        <v>6.2578775396949569</v>
      </c>
      <c r="R137" s="29">
        <f>R7*1000*11630/RES_summary!R$6</f>
        <v>7.5210364419287554</v>
      </c>
      <c r="S137" s="29">
        <f>S7*1000*11630/RES_summary!S$6</f>
        <v>8.6007424222577864</v>
      </c>
      <c r="T137" s="29">
        <f>T7*1000*11630/RES_summary!T$6</f>
        <v>9.444494997751546</v>
      </c>
      <c r="U137" s="29">
        <f>U7*1000*11630/RES_summary!U$6</f>
        <v>10.122906812516415</v>
      </c>
      <c r="V137" s="29">
        <f>V7*1000*11630/RES_summary!V$6</f>
        <v>10.750918556491124</v>
      </c>
      <c r="W137" s="29">
        <f>W7*1000*11630/RES_summary!W$6</f>
        <v>11.521056807259166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0.82874910625425746</v>
      </c>
      <c r="C138" s="29">
        <f>C8*1000*11630/RES_summary!C$6</f>
        <v>0.91507676261047699</v>
      </c>
      <c r="D138" s="29">
        <f>D8*1000*11630/RES_summary!D$6</f>
        <v>1.033416006162807</v>
      </c>
      <c r="E138" s="29">
        <f>E8*1000*11630/RES_summary!E$6</f>
        <v>1.1882571526846477</v>
      </c>
      <c r="F138" s="29">
        <f>F8*1000*11630/RES_summary!F$6</f>
        <v>1.3887345450864277</v>
      </c>
      <c r="G138" s="29">
        <f>G8*1000*11630/RES_summary!G$6</f>
        <v>1.6166973329850385</v>
      </c>
      <c r="H138" s="29">
        <f>H8*1000*11630/RES_summary!H$6</f>
        <v>1.882373915874511</v>
      </c>
      <c r="I138" s="29">
        <f>I8*1000*11630/RES_summary!I$6</f>
        <v>2.1793795960034039</v>
      </c>
      <c r="J138" s="29">
        <f>J8*1000*11630/RES_summary!J$6</f>
        <v>2.5857069972500968</v>
      </c>
      <c r="K138" s="29">
        <f>K8*1000*11630/RES_summary!K$6</f>
        <v>3.0160139311545167</v>
      </c>
      <c r="L138" s="29">
        <f>L8*1000*11630/RES_summary!L$6</f>
        <v>3.6396393709880392</v>
      </c>
      <c r="M138" s="29">
        <f>M8*1000*11630/RES_summary!M$6</f>
        <v>4.9857458550457228</v>
      </c>
      <c r="N138" s="29">
        <f>N8*1000*11630/RES_summary!N$6</f>
        <v>6.8879981596129776</v>
      </c>
      <c r="O138" s="29">
        <f>O8*1000*11630/RES_summary!O$6</f>
        <v>9.5301022447453665</v>
      </c>
      <c r="P138" s="29">
        <f>P8*1000*11630/RES_summary!P$6</f>
        <v>12.131753955642502</v>
      </c>
      <c r="Q138" s="29">
        <f>Q8*1000*11630/RES_summary!Q$6</f>
        <v>13.918056025646528</v>
      </c>
      <c r="R138" s="29">
        <f>R8*1000*11630/RES_summary!R$6</f>
        <v>15.199355705503459</v>
      </c>
      <c r="S138" s="29">
        <f>S8*1000*11630/RES_summary!S$6</f>
        <v>16.517169727809911</v>
      </c>
      <c r="T138" s="29">
        <f>T8*1000*11630/RES_summary!T$6</f>
        <v>17.543151442870489</v>
      </c>
      <c r="U138" s="29">
        <f>U8*1000*11630/RES_summary!U$6</f>
        <v>18.226613077728889</v>
      </c>
      <c r="V138" s="29">
        <f>V8*1000*11630/RES_summary!V$6</f>
        <v>19.541441281927646</v>
      </c>
      <c r="W138" s="29">
        <f>W8*1000*11630/RES_summary!W$6</f>
        <v>21.285008480945713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139.52085405742707</v>
      </c>
      <c r="C139" s="22">
        <f t="shared" ref="C139:Q139" si="111">SUM(C140:C141)</f>
        <v>146.98821777686172</v>
      </c>
      <c r="D139" s="22">
        <f t="shared" si="111"/>
        <v>153.56424844715767</v>
      </c>
      <c r="E139" s="22">
        <f t="shared" si="111"/>
        <v>160.74201194891847</v>
      </c>
      <c r="F139" s="22">
        <f t="shared" si="111"/>
        <v>179.0884808754756</v>
      </c>
      <c r="G139" s="22">
        <f t="shared" si="111"/>
        <v>207.53486245125686</v>
      </c>
      <c r="H139" s="22">
        <f t="shared" si="111"/>
        <v>230.7043589145419</v>
      </c>
      <c r="I139" s="22">
        <f t="shared" si="111"/>
        <v>264.73066000353884</v>
      </c>
      <c r="J139" s="22">
        <f t="shared" si="111"/>
        <v>287.3780786185655</v>
      </c>
      <c r="K139" s="22">
        <f t="shared" si="111"/>
        <v>326.18937863030504</v>
      </c>
      <c r="L139" s="22">
        <f t="shared" si="111"/>
        <v>368.52765959005848</v>
      </c>
      <c r="M139" s="22">
        <f t="shared" si="111"/>
        <v>397.42792467152481</v>
      </c>
      <c r="N139" s="22">
        <f t="shared" si="111"/>
        <v>416.65681771693204</v>
      </c>
      <c r="O139" s="22">
        <f t="shared" si="111"/>
        <v>431.18913601262562</v>
      </c>
      <c r="P139" s="22">
        <f t="shared" si="111"/>
        <v>441.98037985722931</v>
      </c>
      <c r="Q139" s="22">
        <f t="shared" si="111"/>
        <v>461.85874705494479</v>
      </c>
      <c r="R139" s="22">
        <f t="shared" ref="R139:V139" si="112">SUM(R140:R141)</f>
        <v>494.24599223083169</v>
      </c>
      <c r="S139" s="22">
        <f t="shared" si="112"/>
        <v>534.05240849137454</v>
      </c>
      <c r="T139" s="22">
        <f t="shared" si="112"/>
        <v>559.75213640209267</v>
      </c>
      <c r="U139" s="22">
        <f t="shared" si="112"/>
        <v>593.43194985950458</v>
      </c>
      <c r="V139" s="22">
        <f t="shared" si="112"/>
        <v>646.84770135947019</v>
      </c>
      <c r="W139" s="22">
        <f t="shared" ref="W139" si="113">SUM(W140:W141)</f>
        <v>695.33597427596351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117.05335826488856</v>
      </c>
      <c r="C140" s="29">
        <f>C10*1000*11630/RES_summary!C$6</f>
        <v>122.62889868408176</v>
      </c>
      <c r="D140" s="29">
        <f>D10*1000*11630/RES_summary!D$6</f>
        <v>126.67943782434362</v>
      </c>
      <c r="E140" s="29">
        <f>E10*1000*11630/RES_summary!E$6</f>
        <v>130.0110555025849</v>
      </c>
      <c r="F140" s="29">
        <f>F10*1000*11630/RES_summary!F$6</f>
        <v>142.0560406472209</v>
      </c>
      <c r="G140" s="29">
        <f>G10*1000*11630/RES_summary!G$6</f>
        <v>160.33539997632417</v>
      </c>
      <c r="H140" s="29">
        <f>H10*1000*11630/RES_summary!H$6</f>
        <v>175.87223137602393</v>
      </c>
      <c r="I140" s="29">
        <f>I10*1000*11630/RES_summary!I$6</f>
        <v>199.7644332905337</v>
      </c>
      <c r="J140" s="29">
        <f>J10*1000*11630/RES_summary!J$6</f>
        <v>214.30095444871154</v>
      </c>
      <c r="K140" s="29">
        <f>K10*1000*11630/RES_summary!K$6</f>
        <v>242.79922076280852</v>
      </c>
      <c r="L140" s="29">
        <f>L10*1000*11630/RES_summary!L$6</f>
        <v>273.78051909810034</v>
      </c>
      <c r="M140" s="29">
        <f>M10*1000*11630/RES_summary!M$6</f>
        <v>294.72098010110375</v>
      </c>
      <c r="N140" s="29">
        <f>N10*1000*11630/RES_summary!N$6</f>
        <v>306.10931834769337</v>
      </c>
      <c r="O140" s="29">
        <f>O10*1000*11630/RES_summary!O$6</f>
        <v>313.79438157847261</v>
      </c>
      <c r="P140" s="29">
        <f>P10*1000*11630/RES_summary!P$6</f>
        <v>317.8175660036361</v>
      </c>
      <c r="Q140" s="29">
        <f>Q10*1000*11630/RES_summary!Q$6</f>
        <v>321.28990165430002</v>
      </c>
      <c r="R140" s="29">
        <f>R10*1000*11630/RES_summary!R$6</f>
        <v>332.42019391602565</v>
      </c>
      <c r="S140" s="29">
        <f>S10*1000*11630/RES_summary!S$6</f>
        <v>349.74559795793215</v>
      </c>
      <c r="T140" s="29">
        <f>T10*1000*11630/RES_summary!T$6</f>
        <v>352.32153973943679</v>
      </c>
      <c r="U140" s="29">
        <f>U10*1000*11630/RES_summary!U$6</f>
        <v>366.82005420232508</v>
      </c>
      <c r="V140" s="29">
        <f>V10*1000*11630/RES_summary!V$6</f>
        <v>391.93286998536746</v>
      </c>
      <c r="W140" s="29">
        <f>W10*1000*11630/RES_summary!W$6</f>
        <v>415.07893280819081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22.467495792538504</v>
      </c>
      <c r="C141" s="29">
        <f>C11*1000*11630/RES_summary!C$6</f>
        <v>24.359319092779963</v>
      </c>
      <c r="D141" s="29">
        <f>D11*1000*11630/RES_summary!D$6</f>
        <v>26.884810622814044</v>
      </c>
      <c r="E141" s="29">
        <f>E11*1000*11630/RES_summary!E$6</f>
        <v>30.730956446333568</v>
      </c>
      <c r="F141" s="29">
        <f>F11*1000*11630/RES_summary!F$6</f>
        <v>37.032440228254693</v>
      </c>
      <c r="G141" s="29">
        <f>G11*1000*11630/RES_summary!G$6</f>
        <v>47.199462474932695</v>
      </c>
      <c r="H141" s="29">
        <f>H11*1000*11630/RES_summary!H$6</f>
        <v>54.832127538517952</v>
      </c>
      <c r="I141" s="29">
        <f>I11*1000*11630/RES_summary!I$6</f>
        <v>64.966226713005156</v>
      </c>
      <c r="J141" s="29">
        <f>J11*1000*11630/RES_summary!J$6</f>
        <v>73.07712416985396</v>
      </c>
      <c r="K141" s="29">
        <f>K11*1000*11630/RES_summary!K$6</f>
        <v>83.390157867496526</v>
      </c>
      <c r="L141" s="29">
        <f>L11*1000*11630/RES_summary!L$6</f>
        <v>94.747140491958149</v>
      </c>
      <c r="M141" s="29">
        <f>M11*1000*11630/RES_summary!M$6</f>
        <v>102.70694457042104</v>
      </c>
      <c r="N141" s="29">
        <f>N11*1000*11630/RES_summary!N$6</f>
        <v>110.54749936923866</v>
      </c>
      <c r="O141" s="29">
        <f>O11*1000*11630/RES_summary!O$6</f>
        <v>117.39475443415303</v>
      </c>
      <c r="P141" s="29">
        <f>P11*1000*11630/RES_summary!P$6</f>
        <v>124.16281385359319</v>
      </c>
      <c r="Q141" s="29">
        <f>Q11*1000*11630/RES_summary!Q$6</f>
        <v>140.56884540064476</v>
      </c>
      <c r="R141" s="29">
        <f>R11*1000*11630/RES_summary!R$6</f>
        <v>161.82579831480606</v>
      </c>
      <c r="S141" s="29">
        <f>S11*1000*11630/RES_summary!S$6</f>
        <v>184.30681053344244</v>
      </c>
      <c r="T141" s="29">
        <f>T11*1000*11630/RES_summary!T$6</f>
        <v>207.43059666265594</v>
      </c>
      <c r="U141" s="29">
        <f>U11*1000*11630/RES_summary!U$6</f>
        <v>226.61189565717956</v>
      </c>
      <c r="V141" s="29">
        <f>V11*1000*11630/RES_summary!V$6</f>
        <v>254.91483137410268</v>
      </c>
      <c r="W141" s="29">
        <f>W11*1000*11630/RES_summary!W$6</f>
        <v>280.25704146777264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199.50917342150686</v>
      </c>
      <c r="C142" s="22">
        <f t="shared" ref="C142:Q142" si="115">SUM(C143:C144)</f>
        <v>214.45907495206114</v>
      </c>
      <c r="D142" s="22">
        <f t="shared" si="115"/>
        <v>229.94379687546032</v>
      </c>
      <c r="E142" s="22">
        <f t="shared" si="115"/>
        <v>247.36220168925672</v>
      </c>
      <c r="F142" s="22">
        <f t="shared" si="115"/>
        <v>268.41754394259385</v>
      </c>
      <c r="G142" s="22">
        <f t="shared" si="115"/>
        <v>290.22588363354214</v>
      </c>
      <c r="H142" s="22">
        <f t="shared" si="115"/>
        <v>306.67611122552637</v>
      </c>
      <c r="I142" s="22">
        <f t="shared" si="115"/>
        <v>320.29359433592452</v>
      </c>
      <c r="J142" s="22">
        <f t="shared" si="115"/>
        <v>332.03502520997176</v>
      </c>
      <c r="K142" s="22">
        <f t="shared" si="115"/>
        <v>339.0770413741588</v>
      </c>
      <c r="L142" s="22">
        <f t="shared" si="115"/>
        <v>346.71371188472665</v>
      </c>
      <c r="M142" s="22">
        <f t="shared" si="115"/>
        <v>349.03038223690226</v>
      </c>
      <c r="N142" s="22">
        <f t="shared" si="115"/>
        <v>349.82226917431421</v>
      </c>
      <c r="O142" s="22">
        <f t="shared" si="115"/>
        <v>350.37301775722352</v>
      </c>
      <c r="P142" s="22">
        <f t="shared" si="115"/>
        <v>350.60760158397909</v>
      </c>
      <c r="Q142" s="22">
        <f t="shared" si="115"/>
        <v>348.72523577976659</v>
      </c>
      <c r="R142" s="22">
        <f t="shared" ref="R142:V142" si="116">SUM(R143:R144)</f>
        <v>345.35256079846869</v>
      </c>
      <c r="S142" s="22">
        <f t="shared" si="116"/>
        <v>347.1255753768786</v>
      </c>
      <c r="T142" s="22">
        <f t="shared" si="116"/>
        <v>341.43837806383004</v>
      </c>
      <c r="U142" s="22">
        <f t="shared" si="116"/>
        <v>333.10166064748591</v>
      </c>
      <c r="V142" s="22">
        <f t="shared" si="116"/>
        <v>337.59824688206788</v>
      </c>
      <c r="W142" s="22">
        <f t="shared" ref="W142" si="117">SUM(W143:W144)</f>
        <v>343.52085517830352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157.62608536608587</v>
      </c>
      <c r="C143" s="31">
        <f>C13*1000*11630/RES_summary!C$6</f>
        <v>168.53115429619194</v>
      </c>
      <c r="D143" s="31">
        <f>D13*1000*11630/RES_summary!D$6</f>
        <v>179.73673025201481</v>
      </c>
      <c r="E143" s="31">
        <f>E13*1000*11630/RES_summary!E$6</f>
        <v>190.42965947753993</v>
      </c>
      <c r="F143" s="31">
        <f>F13*1000*11630/RES_summary!F$6</f>
        <v>201.42054351536788</v>
      </c>
      <c r="G143" s="31">
        <f>G13*1000*11630/RES_summary!G$6</f>
        <v>213.17875380277434</v>
      </c>
      <c r="H143" s="31">
        <f>H13*1000*11630/RES_summary!H$6</f>
        <v>220.55547646658042</v>
      </c>
      <c r="I143" s="31">
        <f>I13*1000*11630/RES_summary!I$6</f>
        <v>226.07183395564178</v>
      </c>
      <c r="J143" s="31">
        <f>J13*1000*11630/RES_summary!J$6</f>
        <v>229.5303663391941</v>
      </c>
      <c r="K143" s="31">
        <f>K13*1000*11630/RES_summary!K$6</f>
        <v>231.00404908848921</v>
      </c>
      <c r="L143" s="31">
        <f>L13*1000*11630/RES_summary!L$6</f>
        <v>231.89027613166846</v>
      </c>
      <c r="M143" s="31">
        <f>M13*1000*11630/RES_summary!M$6</f>
        <v>229.62993958301749</v>
      </c>
      <c r="N143" s="31">
        <f>N13*1000*11630/RES_summary!N$6</f>
        <v>226.11554968837248</v>
      </c>
      <c r="O143" s="31">
        <f>O13*1000*11630/RES_summary!O$6</f>
        <v>223.62689666345707</v>
      </c>
      <c r="P143" s="31">
        <f>P13*1000*11630/RES_summary!P$6</f>
        <v>218.11819749514279</v>
      </c>
      <c r="Q143" s="31">
        <f>Q13*1000*11630/RES_summary!Q$6</f>
        <v>209.26900119884232</v>
      </c>
      <c r="R143" s="31">
        <f>R13*1000*11630/RES_summary!R$6</f>
        <v>197.53904389387691</v>
      </c>
      <c r="S143" s="31">
        <f>S13*1000*11630/RES_summary!S$6</f>
        <v>187.66137179431615</v>
      </c>
      <c r="T143" s="31">
        <f>T13*1000*11630/RES_summary!T$6</f>
        <v>173.84621502434464</v>
      </c>
      <c r="U143" s="31">
        <f>U13*1000*11630/RES_summary!U$6</f>
        <v>160.00088006758347</v>
      </c>
      <c r="V143" s="31">
        <f>V13*1000*11630/RES_summary!V$6</f>
        <v>153.95912428604078</v>
      </c>
      <c r="W143" s="31">
        <f>W13*1000*11630/RES_summary!W$6</f>
        <v>151.02420900946896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41.883088055420984</v>
      </c>
      <c r="C144" s="33">
        <f>C14*1000*11630/RES_summary!C$6</f>
        <v>45.927920655869187</v>
      </c>
      <c r="D144" s="33">
        <f>D14*1000*11630/RES_summary!D$6</f>
        <v>50.207066623445506</v>
      </c>
      <c r="E144" s="33">
        <f>E14*1000*11630/RES_summary!E$6</f>
        <v>56.932542211716786</v>
      </c>
      <c r="F144" s="33">
        <f>F14*1000*11630/RES_summary!F$6</f>
        <v>66.997000427225998</v>
      </c>
      <c r="G144" s="33">
        <f>G14*1000*11630/RES_summary!G$6</f>
        <v>77.047129830767801</v>
      </c>
      <c r="H144" s="33">
        <f>H14*1000*11630/RES_summary!H$6</f>
        <v>86.120634758945982</v>
      </c>
      <c r="I144" s="33">
        <f>I14*1000*11630/RES_summary!I$6</f>
        <v>94.221760380282745</v>
      </c>
      <c r="J144" s="33">
        <f>J14*1000*11630/RES_summary!J$6</f>
        <v>102.50465887077767</v>
      </c>
      <c r="K144" s="33">
        <f>K14*1000*11630/RES_summary!K$6</f>
        <v>108.0729922856696</v>
      </c>
      <c r="L144" s="33">
        <f>L14*1000*11630/RES_summary!L$6</f>
        <v>114.82343575305821</v>
      </c>
      <c r="M144" s="33">
        <f>M14*1000*11630/RES_summary!M$6</f>
        <v>119.40044265388475</v>
      </c>
      <c r="N144" s="33">
        <f>N14*1000*11630/RES_summary!N$6</f>
        <v>123.70671948594173</v>
      </c>
      <c r="O144" s="33">
        <f>O14*1000*11630/RES_summary!O$6</f>
        <v>126.74612109376643</v>
      </c>
      <c r="P144" s="33">
        <f>P14*1000*11630/RES_summary!P$6</f>
        <v>132.48940408883627</v>
      </c>
      <c r="Q144" s="33">
        <f>Q14*1000*11630/RES_summary!Q$6</f>
        <v>139.45623458092427</v>
      </c>
      <c r="R144" s="33">
        <f>R14*1000*11630/RES_summary!R$6</f>
        <v>147.81351690459178</v>
      </c>
      <c r="S144" s="33">
        <f>S14*1000*11630/RES_summary!S$6</f>
        <v>159.46420358256245</v>
      </c>
      <c r="T144" s="33">
        <f>T14*1000*11630/RES_summary!T$6</f>
        <v>167.5921630394854</v>
      </c>
      <c r="U144" s="33">
        <f>U14*1000*11630/RES_summary!U$6</f>
        <v>173.10078057990245</v>
      </c>
      <c r="V144" s="33">
        <f>V14*1000*11630/RES_summary!V$6</f>
        <v>183.63912259602708</v>
      </c>
      <c r="W144" s="33">
        <f>W14*1000*11630/RES_summary!W$6</f>
        <v>192.49664616883456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297.99757776132941</v>
      </c>
      <c r="C3" s="49">
        <f t="shared" ref="C3:W3" si="0">C5*C11/11630</f>
        <v>299.88929465117559</v>
      </c>
      <c r="D3" s="49">
        <f t="shared" si="0"/>
        <v>296.82242520878003</v>
      </c>
      <c r="E3" s="49">
        <f t="shared" si="0"/>
        <v>298.4258454415359</v>
      </c>
      <c r="F3" s="49">
        <f t="shared" si="0"/>
        <v>301.29554469352161</v>
      </c>
      <c r="G3" s="49">
        <f t="shared" si="0"/>
        <v>304.21403699568594</v>
      </c>
      <c r="H3" s="49">
        <f t="shared" si="0"/>
        <v>304.82207654853477</v>
      </c>
      <c r="I3" s="49">
        <f t="shared" si="0"/>
        <v>304.04418327041702</v>
      </c>
      <c r="J3" s="49">
        <f t="shared" si="0"/>
        <v>302.97421280465272</v>
      </c>
      <c r="K3" s="49">
        <f t="shared" si="0"/>
        <v>303.41466560982252</v>
      </c>
      <c r="L3" s="49">
        <f t="shared" si="0"/>
        <v>302.77370803798175</v>
      </c>
      <c r="M3" s="49">
        <f t="shared" si="0"/>
        <v>302.7818699379111</v>
      </c>
      <c r="N3" s="49">
        <f t="shared" si="0"/>
        <v>299.50874030815635</v>
      </c>
      <c r="O3" s="49">
        <f t="shared" si="0"/>
        <v>293.18858621343571</v>
      </c>
      <c r="P3" s="49">
        <f t="shared" si="0"/>
        <v>284.78952082514496</v>
      </c>
      <c r="Q3" s="49">
        <f t="shared" si="0"/>
        <v>275.36690691934461</v>
      </c>
      <c r="R3" s="49">
        <f t="shared" si="0"/>
        <v>266.97244340852535</v>
      </c>
      <c r="S3" s="49">
        <f t="shared" si="0"/>
        <v>263.47747875707591</v>
      </c>
      <c r="T3" s="49">
        <f t="shared" si="0"/>
        <v>256.42902759477988</v>
      </c>
      <c r="U3" s="49">
        <f t="shared" si="0"/>
        <v>251.75724555155912</v>
      </c>
      <c r="V3" s="49">
        <f t="shared" si="0"/>
        <v>249.11600306329913</v>
      </c>
      <c r="W3" s="49">
        <f t="shared" si="0"/>
        <v>243.82067315162917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395.62920426532679</v>
      </c>
      <c r="C5" s="49">
        <f t="shared" ref="C5:W5" si="1">C7*C13/1000000</f>
        <v>398.1406959809558</v>
      </c>
      <c r="D5" s="49">
        <f t="shared" si="1"/>
        <v>394.06904168699907</v>
      </c>
      <c r="E5" s="49">
        <f t="shared" si="1"/>
        <v>396.19778338870583</v>
      </c>
      <c r="F5" s="49">
        <f t="shared" si="1"/>
        <v>400.0076694960797</v>
      </c>
      <c r="G5" s="49">
        <f t="shared" si="1"/>
        <v>403.88233450454663</v>
      </c>
      <c r="H5" s="49">
        <f t="shared" si="1"/>
        <v>404.68958336295231</v>
      </c>
      <c r="I5" s="49">
        <f t="shared" si="1"/>
        <v>403.65683235558794</v>
      </c>
      <c r="J5" s="49">
        <f t="shared" si="1"/>
        <v>402.2363122052642</v>
      </c>
      <c r="K5" s="49">
        <f t="shared" si="1"/>
        <v>402.8210686121277</v>
      </c>
      <c r="L5" s="49">
        <f t="shared" si="1"/>
        <v>401.970116949969</v>
      </c>
      <c r="M5" s="49">
        <f t="shared" si="1"/>
        <v>401.98095289702133</v>
      </c>
      <c r="N5" s="49">
        <f t="shared" si="1"/>
        <v>397.63546230409338</v>
      </c>
      <c r="O5" s="49">
        <f t="shared" si="1"/>
        <v>389.2446641166963</v>
      </c>
      <c r="P5" s="49">
        <f t="shared" si="1"/>
        <v>378.09385013657965</v>
      </c>
      <c r="Q5" s="49">
        <f t="shared" si="1"/>
        <v>365.58414697168706</v>
      </c>
      <c r="R5" s="49">
        <f t="shared" si="1"/>
        <v>354.43944256177519</v>
      </c>
      <c r="S5" s="49">
        <f t="shared" si="1"/>
        <v>349.7994381215517</v>
      </c>
      <c r="T5" s="49">
        <f t="shared" si="1"/>
        <v>340.44173412411999</v>
      </c>
      <c r="U5" s="49">
        <f t="shared" si="1"/>
        <v>334.23935682244678</v>
      </c>
      <c r="V5" s="49">
        <f t="shared" si="1"/>
        <v>330.73277575641214</v>
      </c>
      <c r="W5" s="49">
        <f t="shared" si="1"/>
        <v>323.70256035998256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7375109</v>
      </c>
      <c r="C7" s="35">
        <v>7474272</v>
      </c>
      <c r="D7" s="35">
        <v>7458361</v>
      </c>
      <c r="E7" s="35">
        <v>7601903</v>
      </c>
      <c r="F7" s="35">
        <v>7807095</v>
      </c>
      <c r="G7" s="35">
        <v>8041182</v>
      </c>
      <c r="H7" s="35">
        <v>8217256</v>
      </c>
      <c r="I7" s="35">
        <v>8364745</v>
      </c>
      <c r="J7" s="35">
        <v>8519132</v>
      </c>
      <c r="K7" s="35">
        <v>8749803</v>
      </c>
      <c r="L7" s="35">
        <v>8964429</v>
      </c>
      <c r="M7" s="35">
        <v>9235595</v>
      </c>
      <c r="N7" s="35">
        <v>9394164</v>
      </c>
      <c r="O7" s="35">
        <v>9447421</v>
      </c>
      <c r="P7" s="35">
        <v>9428399</v>
      </c>
      <c r="Q7" s="35">
        <v>9386933</v>
      </c>
      <c r="R7" s="35">
        <v>9411243</v>
      </c>
      <c r="S7" s="35">
        <v>9701089</v>
      </c>
      <c r="T7" s="35">
        <v>9819779</v>
      </c>
      <c r="U7" s="35">
        <v>10028660</v>
      </c>
      <c r="V7" s="35">
        <v>10197523</v>
      </c>
      <c r="W7" s="35">
        <v>10322236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486944.4373315433</v>
      </c>
      <c r="D8" s="52">
        <v>374364.74855445232</v>
      </c>
      <c r="E8" s="52">
        <v>536328.10383692198</v>
      </c>
      <c r="F8" s="52">
        <v>600504.60637852177</v>
      </c>
      <c r="G8" s="52">
        <v>631942.36004262883</v>
      </c>
      <c r="H8" s="52">
        <v>576488.46936069708</v>
      </c>
      <c r="I8" s="52">
        <v>550479.03953655344</v>
      </c>
      <c r="J8" s="52">
        <v>559969.17645072285</v>
      </c>
      <c r="K8" s="52">
        <v>638861.98666478228</v>
      </c>
      <c r="L8" s="52">
        <v>625442.57742573973</v>
      </c>
      <c r="M8" s="52">
        <v>684625.05667044409</v>
      </c>
      <c r="N8" s="52">
        <v>574687.53303002194</v>
      </c>
      <c r="O8" s="52">
        <v>472052.11583434604</v>
      </c>
      <c r="P8" s="52">
        <v>402466.91511652246</v>
      </c>
      <c r="Q8" s="52">
        <v>382734.04161742516</v>
      </c>
      <c r="R8" s="52">
        <v>451238.60679023527</v>
      </c>
      <c r="S8" s="52">
        <v>719520.72280503437</v>
      </c>
      <c r="T8" s="52">
        <v>551128.50255340897</v>
      </c>
      <c r="U8" s="52">
        <v>695825.43733154237</v>
      </c>
      <c r="V8" s="52">
        <v>543227.74855445325</v>
      </c>
      <c r="W8" s="52">
        <v>661041.10383692198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387781.4373315433</v>
      </c>
      <c r="D9" s="36">
        <v>390275.74855445232</v>
      </c>
      <c r="E9" s="36">
        <v>392786.10383692198</v>
      </c>
      <c r="F9" s="36">
        <v>395312.60637852177</v>
      </c>
      <c r="G9" s="36">
        <v>397855.3600426279</v>
      </c>
      <c r="H9" s="36">
        <v>400414.46936069801</v>
      </c>
      <c r="I9" s="36">
        <v>402990.03953655437</v>
      </c>
      <c r="J9" s="36">
        <v>405582.17645072192</v>
      </c>
      <c r="K9" s="36">
        <v>408190.98666478321</v>
      </c>
      <c r="L9" s="36">
        <v>410816.57742574066</v>
      </c>
      <c r="M9" s="36">
        <v>413459.05667044409</v>
      </c>
      <c r="N9" s="36">
        <v>416118.53303002194</v>
      </c>
      <c r="O9" s="36">
        <v>418795.11583434604</v>
      </c>
      <c r="P9" s="36">
        <v>421488.91511652246</v>
      </c>
      <c r="Q9" s="36">
        <v>424200.04161742516</v>
      </c>
      <c r="R9" s="36">
        <v>426928.60679023527</v>
      </c>
      <c r="S9" s="36">
        <v>429674.72280503437</v>
      </c>
      <c r="T9" s="36">
        <v>432438.50255340897</v>
      </c>
      <c r="U9" s="36">
        <v>486944.43733154237</v>
      </c>
      <c r="V9" s="36">
        <v>374364.74855445325</v>
      </c>
      <c r="W9" s="36">
        <v>536328.10383692198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8759.9999999999982</v>
      </c>
      <c r="D11" s="54">
        <v>8760</v>
      </c>
      <c r="E11" s="54">
        <v>8759.9999999999982</v>
      </c>
      <c r="F11" s="54">
        <v>8759.9999999999945</v>
      </c>
      <c r="G11" s="54">
        <v>8759.9999999999982</v>
      </c>
      <c r="H11" s="54">
        <v>8759.9999999999927</v>
      </c>
      <c r="I11" s="54">
        <v>8759.9999999999982</v>
      </c>
      <c r="J11" s="54">
        <v>8759.9999999999909</v>
      </c>
      <c r="K11" s="54">
        <v>8759.9999999999927</v>
      </c>
      <c r="L11" s="54">
        <v>8759.9999999999982</v>
      </c>
      <c r="M11" s="54">
        <v>8759.9999999999982</v>
      </c>
      <c r="N11" s="54">
        <v>8760</v>
      </c>
      <c r="O11" s="54">
        <v>8759.9999999999945</v>
      </c>
      <c r="P11" s="54">
        <v>8759.9999999999945</v>
      </c>
      <c r="Q11" s="54">
        <v>8759.9999999999982</v>
      </c>
      <c r="R11" s="54">
        <v>8759.9999999999982</v>
      </c>
      <c r="S11" s="54">
        <v>8760</v>
      </c>
      <c r="T11" s="54">
        <v>8759.9999999999982</v>
      </c>
      <c r="U11" s="54">
        <v>8759.9999999999964</v>
      </c>
      <c r="V11" s="54">
        <v>8759.9999999999964</v>
      </c>
      <c r="W11" s="54">
        <v>8760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53.643845028639824</v>
      </c>
      <c r="C13" s="35">
        <v>53.268157217312371</v>
      </c>
      <c r="D13" s="35">
        <v>52.835876633887672</v>
      </c>
      <c r="E13" s="35">
        <v>52.118237155710332</v>
      </c>
      <c r="F13" s="35">
        <v>51.236429106611318</v>
      </c>
      <c r="G13" s="35">
        <v>50.226737127022702</v>
      </c>
      <c r="H13" s="35">
        <v>49.248749626755242</v>
      </c>
      <c r="I13" s="35">
        <v>48.256920247489667</v>
      </c>
      <c r="J13" s="35">
        <v>47.215644998253836</v>
      </c>
      <c r="K13" s="35">
        <v>46.037730062279998</v>
      </c>
      <c r="L13" s="35">
        <v>44.840571212061469</v>
      </c>
      <c r="M13" s="35">
        <v>43.525181961424394</v>
      </c>
      <c r="N13" s="35">
        <v>42.327924262775632</v>
      </c>
      <c r="O13" s="35">
        <v>41.201155756337769</v>
      </c>
      <c r="P13" s="35">
        <v>40.101596266405316</v>
      </c>
      <c r="Q13" s="35">
        <v>38.946069708997292</v>
      </c>
      <c r="R13" s="35">
        <v>37.661278383926032</v>
      </c>
      <c r="S13" s="35">
        <v>36.057749611569555</v>
      </c>
      <c r="T13" s="35">
        <v>34.668981259570096</v>
      </c>
      <c r="U13" s="35">
        <v>33.328416440725555</v>
      </c>
      <c r="V13" s="35">
        <v>32.432657985317825</v>
      </c>
      <c r="W13" s="35">
        <v>31.359732557944088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47.877287956268638</v>
      </c>
      <c r="D14" s="36">
        <v>45.047610772791103</v>
      </c>
      <c r="E14" s="36">
        <v>43.255795136165204</v>
      </c>
      <c r="F14" s="36">
        <v>41.658255467306752</v>
      </c>
      <c r="G14" s="36">
        <v>39.904203105970609</v>
      </c>
      <c r="H14" s="36">
        <v>38.659959018315391</v>
      </c>
      <c r="I14" s="36">
        <v>37.395037309595942</v>
      </c>
      <c r="J14" s="36">
        <v>36.317119093012906</v>
      </c>
      <c r="K14" s="36">
        <v>35.190214642388867</v>
      </c>
      <c r="L14" s="36">
        <v>33.874938990669229</v>
      </c>
      <c r="M14" s="36">
        <v>32.412441368547491</v>
      </c>
      <c r="N14" s="36">
        <v>31.28083780014838</v>
      </c>
      <c r="O14" s="36">
        <v>29.816585146101037</v>
      </c>
      <c r="P14" s="36">
        <v>28.473078489857553</v>
      </c>
      <c r="Q14" s="36">
        <v>26.77059528197621</v>
      </c>
      <c r="R14" s="36">
        <v>26.05581046061091</v>
      </c>
      <c r="S14" s="36">
        <v>25.585642246528998</v>
      </c>
      <c r="T14" s="36">
        <v>25.112038215841118</v>
      </c>
      <c r="U14" s="36">
        <v>24.591227663037031</v>
      </c>
      <c r="V14" s="36">
        <v>24.589422115209207</v>
      </c>
      <c r="W14" s="36">
        <v>24.460026910667061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0.9937223277685705</v>
      </c>
      <c r="C16" s="44">
        <f>C7/RES_summary!C$6</f>
        <v>1.00681291459307</v>
      </c>
      <c r="D16" s="44">
        <f>D7/RES_summary!D$6</f>
        <v>1.0177556885054166</v>
      </c>
      <c r="E16" s="44">
        <f>E7/RES_summary!E$6</f>
        <v>1.0324223038657796</v>
      </c>
      <c r="F16" s="44">
        <f>F7/RES_summary!F$6</f>
        <v>1.050255181863994</v>
      </c>
      <c r="G16" s="44">
        <f>G7/RES_summary!G$6</f>
        <v>1.0729322570896187</v>
      </c>
      <c r="H16" s="44">
        <f>H7/RES_summary!H$6</f>
        <v>1.0955380181312093</v>
      </c>
      <c r="I16" s="44">
        <f>I7/RES_summary!I$6</f>
        <v>1.1143491649453565</v>
      </c>
      <c r="J16" s="44">
        <f>J7/RES_summary!J$6</f>
        <v>1.13778558222694</v>
      </c>
      <c r="K16" s="44">
        <f>K7/RES_summary!K$6</f>
        <v>1.1651969540133682</v>
      </c>
      <c r="L16" s="44">
        <f>L7/RES_summary!L$6</f>
        <v>1.1957176310024447</v>
      </c>
      <c r="M16" s="44">
        <f>M7/RES_summary!M$6</f>
        <v>1.2285741689068244</v>
      </c>
      <c r="N16" s="44">
        <f>N7/RES_summary!N$6</f>
        <v>1.2500000332653345</v>
      </c>
      <c r="O16" s="44">
        <f>O7/RES_summary!O$6</f>
        <v>1.2510000470080689</v>
      </c>
      <c r="P16" s="44">
        <f>P7/RES_summary!P$6</f>
        <v>1.2450000402746015</v>
      </c>
      <c r="Q16" s="44">
        <f>Q7/RES_summary!Q$6</f>
        <v>1.2410000413801838</v>
      </c>
      <c r="R16" s="44">
        <f>R7/RES_summary!R$6</f>
        <v>1.2439999799082866</v>
      </c>
      <c r="S16" s="44">
        <f>S7/RES_summary!S$6</f>
        <v>1.2840000450011348</v>
      </c>
      <c r="T16" s="44">
        <f>T7/RES_summary!T$6</f>
        <v>1.2959999947208589</v>
      </c>
      <c r="U16" s="44">
        <f>U7/RES_summary!U$6</f>
        <v>1.3260000010577684</v>
      </c>
      <c r="V16" s="44">
        <f>V7/RES_summary!V$6</f>
        <v>1.33900003610926</v>
      </c>
      <c r="W16" s="44">
        <f>W7/RES_summary!W$6</f>
        <v>1.344999983712347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53.307086552316427</v>
      </c>
      <c r="C17" s="52">
        <f t="shared" si="2"/>
        <v>53.631068622964143</v>
      </c>
      <c r="D17" s="52">
        <f t="shared" si="2"/>
        <v>53.774014001309602</v>
      </c>
      <c r="E17" s="52">
        <f t="shared" si="2"/>
        <v>53.808030477721537</v>
      </c>
      <c r="F17" s="52">
        <f t="shared" si="2"/>
        <v>53.811325169425707</v>
      </c>
      <c r="G17" s="52">
        <f t="shared" si="2"/>
        <v>53.889886431943417</v>
      </c>
      <c r="H17" s="52">
        <f t="shared" si="2"/>
        <v>53.95387756153557</v>
      </c>
      <c r="I17" s="52">
        <f t="shared" si="2"/>
        <v>53.775058780624775</v>
      </c>
      <c r="J17" s="52">
        <f t="shared" si="2"/>
        <v>53.721280134558754</v>
      </c>
      <c r="K17" s="52">
        <f t="shared" si="2"/>
        <v>53.643022838258325</v>
      </c>
      <c r="L17" s="52">
        <f t="shared" si="2"/>
        <v>53.616661582482557</v>
      </c>
      <c r="M17" s="52">
        <f t="shared" si="2"/>
        <v>53.473914254775281</v>
      </c>
      <c r="N17" s="52">
        <f t="shared" si="2"/>
        <v>52.909906736522096</v>
      </c>
      <c r="O17" s="52">
        <f t="shared" si="2"/>
        <v>51.542647787965315</v>
      </c>
      <c r="P17" s="52">
        <f t="shared" si="2"/>
        <v>49.926488966750426</v>
      </c>
      <c r="Q17" s="52">
        <f t="shared" si="2"/>
        <v>48.332074120461165</v>
      </c>
      <c r="R17" s="52">
        <f t="shared" ref="R17:V17" si="3">R13*R16</f>
        <v>46.850629552924374</v>
      </c>
      <c r="S17" s="52">
        <f t="shared" si="3"/>
        <v>46.298152123894958</v>
      </c>
      <c r="T17" s="52">
        <f t="shared" si="3"/>
        <v>44.930999529380401</v>
      </c>
      <c r="U17" s="52">
        <f t="shared" si="3"/>
        <v>44.193480235655834</v>
      </c>
      <c r="V17" s="52">
        <f t="shared" si="3"/>
        <v>43.427330213459847</v>
      </c>
      <c r="W17" s="52">
        <f t="shared" ref="W17" si="4">W13*W16</f>
        <v>42.178839779658354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466.97007819829167</v>
      </c>
      <c r="C18" s="36">
        <f>C3*11630*1000/RES_summary!C$6</f>
        <v>469.80816113716583</v>
      </c>
      <c r="D18" s="36">
        <f>D3*11630*1000/RES_summary!D$6</f>
        <v>471.06036265147213</v>
      </c>
      <c r="E18" s="36">
        <f>E3*11630*1000/RES_summary!E$6</f>
        <v>471.35834698484058</v>
      </c>
      <c r="F18" s="36">
        <f>F3*11630*1000/RES_summary!F$6</f>
        <v>471.38720848416887</v>
      </c>
      <c r="G18" s="36">
        <f>G3*11630*1000/RES_summary!G$6</f>
        <v>472.07540514382413</v>
      </c>
      <c r="H18" s="36">
        <f>H3*11630*1000/RES_summary!H$6</f>
        <v>472.63596743905129</v>
      </c>
      <c r="I18" s="36">
        <f>I3*11630*1000/RES_summary!I$6</f>
        <v>471.069514918273</v>
      </c>
      <c r="J18" s="36">
        <f>J3*11630*1000/RES_summary!J$6</f>
        <v>470.59841397873424</v>
      </c>
      <c r="K18" s="36">
        <f>K3*11630*1000/RES_summary!K$6</f>
        <v>469.91288006314255</v>
      </c>
      <c r="L18" s="36">
        <f>L3*11630*1000/RES_summary!L$6</f>
        <v>469.68195546254719</v>
      </c>
      <c r="M18" s="36">
        <f>M3*11630*1000/RES_summary!M$6</f>
        <v>468.43148887183128</v>
      </c>
      <c r="N18" s="36">
        <f>N3*11630*1000/RES_summary!N$6</f>
        <v>463.49078301193367</v>
      </c>
      <c r="O18" s="36">
        <f>O3*11630*1000/RES_summary!O$6</f>
        <v>451.51359462257579</v>
      </c>
      <c r="P18" s="36">
        <f>P3*11630*1000/RES_summary!P$6</f>
        <v>437.35604334873352</v>
      </c>
      <c r="Q18" s="36">
        <f>Q3*11630*1000/RES_summary!Q$6</f>
        <v>423.38896929523963</v>
      </c>
      <c r="R18" s="36">
        <f>R3*11630*1000/RES_summary!R$6</f>
        <v>410.41151488361743</v>
      </c>
      <c r="S18" s="36">
        <f>S3*11630*1000/RES_summary!S$6</f>
        <v>405.57181260531991</v>
      </c>
      <c r="T18" s="36">
        <f>T3*11630*1000/RES_summary!T$6</f>
        <v>393.59555587737214</v>
      </c>
      <c r="U18" s="36">
        <f>U3*11630*1000/RES_summary!U$6</f>
        <v>387.13488686434499</v>
      </c>
      <c r="V18" s="36">
        <f>V3*11630*1000/RES_summary!V$6</f>
        <v>380.42341266990803</v>
      </c>
      <c r="W18" s="36">
        <f>W3*11630*1000/RES_summary!W$6</f>
        <v>369.48663646980719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100.18629504866631</v>
      </c>
      <c r="C3" s="49">
        <f t="shared" ref="C3:W3" si="0">C5*C11/11630</f>
        <v>98.255121269135344</v>
      </c>
      <c r="D3" s="49">
        <f t="shared" si="0"/>
        <v>97.730235653892535</v>
      </c>
      <c r="E3" s="49">
        <f t="shared" si="0"/>
        <v>101.65350555586537</v>
      </c>
      <c r="F3" s="49">
        <f t="shared" si="0"/>
        <v>105.50540031830852</v>
      </c>
      <c r="G3" s="49">
        <f t="shared" si="0"/>
        <v>111.23184614784809</v>
      </c>
      <c r="H3" s="49">
        <f t="shared" si="0"/>
        <v>113.04889584110344</v>
      </c>
      <c r="I3" s="49">
        <f t="shared" si="0"/>
        <v>114.51225543993091</v>
      </c>
      <c r="J3" s="49">
        <f t="shared" si="0"/>
        <v>114.77966628303972</v>
      </c>
      <c r="K3" s="49">
        <f t="shared" si="0"/>
        <v>115.2966487733259</v>
      </c>
      <c r="L3" s="49">
        <f t="shared" si="0"/>
        <v>114.53530222436522</v>
      </c>
      <c r="M3" s="49">
        <f t="shared" si="0"/>
        <v>112.93251773903404</v>
      </c>
      <c r="N3" s="49">
        <f t="shared" si="0"/>
        <v>110.50691537377642</v>
      </c>
      <c r="O3" s="49">
        <f t="shared" si="0"/>
        <v>108.46496061728074</v>
      </c>
      <c r="P3" s="49">
        <f t="shared" si="0"/>
        <v>105.33243097423806</v>
      </c>
      <c r="Q3" s="49">
        <f t="shared" si="0"/>
        <v>103.55515446103618</v>
      </c>
      <c r="R3" s="49">
        <f t="shared" si="0"/>
        <v>102.0141881627254</v>
      </c>
      <c r="S3" s="49">
        <f t="shared" si="0"/>
        <v>101.89597604550798</v>
      </c>
      <c r="T3" s="49">
        <f t="shared" si="0"/>
        <v>99.688291697818741</v>
      </c>
      <c r="U3" s="49">
        <f t="shared" si="0"/>
        <v>95.368490004940213</v>
      </c>
      <c r="V3" s="49">
        <f t="shared" si="0"/>
        <v>95.218315578579606</v>
      </c>
      <c r="W3" s="49">
        <f t="shared" si="0"/>
        <v>93.621164403211623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3098.2325297051416</v>
      </c>
      <c r="C5" s="49">
        <f t="shared" ref="C5:W5" si="1">C7*C13/1000000</f>
        <v>3115.9679017910344</v>
      </c>
      <c r="D5" s="49">
        <f t="shared" si="1"/>
        <v>3105.6002247921019</v>
      </c>
      <c r="E5" s="49">
        <f t="shared" si="1"/>
        <v>3173.8791546634311</v>
      </c>
      <c r="F5" s="49">
        <f t="shared" si="1"/>
        <v>3282.4410181112244</v>
      </c>
      <c r="G5" s="49">
        <f t="shared" si="1"/>
        <v>3392.8304687190589</v>
      </c>
      <c r="H5" s="49">
        <f t="shared" si="1"/>
        <v>3450.4879053643908</v>
      </c>
      <c r="I5" s="49">
        <f t="shared" si="1"/>
        <v>3483.3773123515634</v>
      </c>
      <c r="J5" s="49">
        <f t="shared" si="1"/>
        <v>3493.6776700928785</v>
      </c>
      <c r="K5" s="49">
        <f t="shared" si="1"/>
        <v>3506.0656350519162</v>
      </c>
      <c r="L5" s="49">
        <f t="shared" si="1"/>
        <v>3477.3754994406536</v>
      </c>
      <c r="M5" s="49">
        <f t="shared" si="1"/>
        <v>3420.9838470216614</v>
      </c>
      <c r="N5" s="49">
        <f t="shared" si="1"/>
        <v>3341.7167062955491</v>
      </c>
      <c r="O5" s="49">
        <f t="shared" si="1"/>
        <v>3271.2330390852599</v>
      </c>
      <c r="P5" s="49">
        <f t="shared" si="1"/>
        <v>3187.1586792738158</v>
      </c>
      <c r="Q5" s="49">
        <f t="shared" si="1"/>
        <v>3094.2137199169224</v>
      </c>
      <c r="R5" s="49">
        <f t="shared" si="1"/>
        <v>3033.2922231498633</v>
      </c>
      <c r="S5" s="49">
        <f t="shared" si="1"/>
        <v>2985.5581882358938</v>
      </c>
      <c r="T5" s="49">
        <f t="shared" si="1"/>
        <v>2916.6360936972505</v>
      </c>
      <c r="U5" s="49">
        <f t="shared" si="1"/>
        <v>2824.9146485378137</v>
      </c>
      <c r="V5" s="49">
        <f t="shared" si="1"/>
        <v>2820.5731447252142</v>
      </c>
      <c r="W5" s="49">
        <f t="shared" si="1"/>
        <v>2779.2561207852136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3996744</v>
      </c>
      <c r="C7" s="35">
        <v>4023438</v>
      </c>
      <c r="D7" s="35">
        <v>4029292</v>
      </c>
      <c r="E7" s="35">
        <v>4159939</v>
      </c>
      <c r="F7" s="35">
        <v>4371120</v>
      </c>
      <c r="G7" s="35">
        <v>4611370</v>
      </c>
      <c r="H7" s="35">
        <v>4790262</v>
      </c>
      <c r="I7" s="35">
        <v>4949352</v>
      </c>
      <c r="J7" s="35">
        <v>5086393</v>
      </c>
      <c r="K7" s="35">
        <v>5251349</v>
      </c>
      <c r="L7" s="35">
        <v>5355863</v>
      </c>
      <c r="M7" s="35">
        <v>5420131</v>
      </c>
      <c r="N7" s="35">
        <v>5447050</v>
      </c>
      <c r="O7" s="35">
        <v>5502847</v>
      </c>
      <c r="P7" s="35">
        <v>5541311</v>
      </c>
      <c r="Q7" s="35">
        <v>5564211</v>
      </c>
      <c r="R7" s="35">
        <v>5642392</v>
      </c>
      <c r="S7" s="35">
        <v>5710101</v>
      </c>
      <c r="T7" s="35">
        <v>5802209</v>
      </c>
      <c r="U7" s="35">
        <v>5868959</v>
      </c>
      <c r="V7" s="35">
        <v>6145930</v>
      </c>
      <c r="W7" s="35">
        <v>6262412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269886.70359837916</v>
      </c>
      <c r="D8" s="52">
        <v>252186.46021801652</v>
      </c>
      <c r="E8" s="52">
        <v>380159.75288780965</v>
      </c>
      <c r="F8" s="52">
        <v>463915.10495130438</v>
      </c>
      <c r="G8" s="52">
        <v>496247.04650871037</v>
      </c>
      <c r="H8" s="52">
        <v>438194.11450413335</v>
      </c>
      <c r="I8" s="52">
        <v>421739.85281393398</v>
      </c>
      <c r="J8" s="52">
        <v>403081.81233622879</v>
      </c>
      <c r="K8" s="52">
        <v>434431.55108154006</v>
      </c>
      <c r="L8" s="52">
        <v>377468.63426462747</v>
      </c>
      <c r="M8" s="52">
        <v>340746.63439749554</v>
      </c>
      <c r="N8" s="52">
        <v>306967.13138360344</v>
      </c>
      <c r="O8" s="52">
        <v>339460.7126132967</v>
      </c>
      <c r="P8" s="52">
        <v>325789.97306046635</v>
      </c>
      <c r="Q8" s="52">
        <v>313935.51538045425</v>
      </c>
      <c r="R8" s="52">
        <v>348067.70359837916</v>
      </c>
      <c r="S8" s="52">
        <v>319895.46021801606</v>
      </c>
      <c r="T8" s="52">
        <v>472267.75288780965</v>
      </c>
      <c r="U8" s="52">
        <v>530665.10495130438</v>
      </c>
      <c r="V8" s="52">
        <v>773218.04650871083</v>
      </c>
      <c r="W8" s="52">
        <v>554676.11450413335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243192.70359837916</v>
      </c>
      <c r="D9" s="36">
        <v>246332.46021801606</v>
      </c>
      <c r="E9" s="36">
        <v>249512.75288780965</v>
      </c>
      <c r="F9" s="36">
        <v>252734.10495130438</v>
      </c>
      <c r="G9" s="36">
        <v>255997.04650871083</v>
      </c>
      <c r="H9" s="36">
        <v>259302.11450413335</v>
      </c>
      <c r="I9" s="36">
        <v>262649.85281393398</v>
      </c>
      <c r="J9" s="36">
        <v>266040.81233622879</v>
      </c>
      <c r="K9" s="36">
        <v>269475.55108154006</v>
      </c>
      <c r="L9" s="36">
        <v>272954.63426462747</v>
      </c>
      <c r="M9" s="36">
        <v>276478.63439749554</v>
      </c>
      <c r="N9" s="36">
        <v>280048.13138360344</v>
      </c>
      <c r="O9" s="36">
        <v>283663.7126132967</v>
      </c>
      <c r="P9" s="36">
        <v>287325.97306046635</v>
      </c>
      <c r="Q9" s="36">
        <v>291035.51538045425</v>
      </c>
      <c r="R9" s="36">
        <v>269886.70359837916</v>
      </c>
      <c r="S9" s="36">
        <v>252186.46021801606</v>
      </c>
      <c r="T9" s="36">
        <v>380159.75288780965</v>
      </c>
      <c r="U9" s="36">
        <v>463915.10495130438</v>
      </c>
      <c r="V9" s="36">
        <v>496247.04650871083</v>
      </c>
      <c r="W9" s="36">
        <v>438194.11450413335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376.07461681608447</v>
      </c>
      <c r="C11" s="54">
        <v>366.726197565522</v>
      </c>
      <c r="D11" s="54">
        <v>365.98485264820511</v>
      </c>
      <c r="E11" s="54">
        <v>372.48748676446752</v>
      </c>
      <c r="F11" s="54">
        <v>373.81564479960764</v>
      </c>
      <c r="G11" s="54">
        <v>381.28234894915732</v>
      </c>
      <c r="H11" s="54">
        <v>381.03557951558366</v>
      </c>
      <c r="I11" s="54">
        <v>382.32365068351959</v>
      </c>
      <c r="J11" s="54">
        <v>382.08662759557444</v>
      </c>
      <c r="K11" s="54">
        <v>382.45148973485345</v>
      </c>
      <c r="L11" s="54">
        <v>383.06060564458198</v>
      </c>
      <c r="M11" s="54">
        <v>383.92615692951256</v>
      </c>
      <c r="N11" s="54">
        <v>384.59137585654884</v>
      </c>
      <c r="O11" s="54">
        <v>385.6183515227994</v>
      </c>
      <c r="P11" s="54">
        <v>384.35995678429941</v>
      </c>
      <c r="Q11" s="54">
        <v>389.22535913717905</v>
      </c>
      <c r="R11" s="54">
        <v>391.13442459575379</v>
      </c>
      <c r="S11" s="54">
        <v>396.9275179692545</v>
      </c>
      <c r="T11" s="54">
        <v>397.50410925483669</v>
      </c>
      <c r="U11" s="54">
        <v>392.62621238186694</v>
      </c>
      <c r="V11" s="54">
        <v>392.61134292858935</v>
      </c>
      <c r="W11" s="54">
        <v>391.76459264277241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775.18913638330139</v>
      </c>
      <c r="C13" s="35">
        <v>774.45406187221829</v>
      </c>
      <c r="D13" s="35">
        <v>770.75581139120766</v>
      </c>
      <c r="E13" s="35">
        <v>762.96290754826725</v>
      </c>
      <c r="F13" s="35">
        <v>750.93820762441305</v>
      </c>
      <c r="G13" s="35">
        <v>735.75325092522587</v>
      </c>
      <c r="H13" s="35">
        <v>720.31298191297071</v>
      </c>
      <c r="I13" s="35">
        <v>703.80472279028925</v>
      </c>
      <c r="J13" s="35">
        <v>686.86742650300096</v>
      </c>
      <c r="K13" s="35">
        <v>667.65047134591816</v>
      </c>
      <c r="L13" s="35">
        <v>649.26520701531274</v>
      </c>
      <c r="M13" s="35">
        <v>631.16257651736851</v>
      </c>
      <c r="N13" s="35">
        <v>613.49110184330027</v>
      </c>
      <c r="O13" s="35">
        <v>594.46192835913121</v>
      </c>
      <c r="P13" s="35">
        <v>575.16329245440579</v>
      </c>
      <c r="Q13" s="35">
        <v>556.09208923186463</v>
      </c>
      <c r="R13" s="35">
        <v>537.58977099603555</v>
      </c>
      <c r="S13" s="35">
        <v>522.85558315621631</v>
      </c>
      <c r="T13" s="35">
        <v>502.67684147490212</v>
      </c>
      <c r="U13" s="35">
        <v>481.33146756312556</v>
      </c>
      <c r="V13" s="35">
        <v>458.93349659452906</v>
      </c>
      <c r="W13" s="35">
        <v>443.79962876687347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764.23073539025154</v>
      </c>
      <c r="D14" s="36">
        <v>716.08352781718668</v>
      </c>
      <c r="E14" s="36">
        <v>688.39087597019125</v>
      </c>
      <c r="F14" s="36">
        <v>656.3239539949052</v>
      </c>
      <c r="G14" s="36">
        <v>622.34240421253025</v>
      </c>
      <c r="H14" s="36">
        <v>590.29916260482969</v>
      </c>
      <c r="I14" s="36">
        <v>560.75497248666466</v>
      </c>
      <c r="J14" s="36">
        <v>537.19195129133675</v>
      </c>
      <c r="K14" s="36">
        <v>509.36098938361351</v>
      </c>
      <c r="L14" s="36">
        <v>484.54709873437992</v>
      </c>
      <c r="M14" s="36">
        <v>463.48684173297499</v>
      </c>
      <c r="N14" s="36">
        <v>448.98334152482636</v>
      </c>
      <c r="O14" s="36">
        <v>440.1374169148603</v>
      </c>
      <c r="P14" s="36">
        <v>425.60429900049746</v>
      </c>
      <c r="Q14" s="36">
        <v>422.5791730093942</v>
      </c>
      <c r="R14" s="36">
        <v>417.54582712929937</v>
      </c>
      <c r="S14" s="36">
        <v>415.29984544368023</v>
      </c>
      <c r="T14" s="36">
        <v>408.19304214955031</v>
      </c>
      <c r="U14" s="36">
        <v>400.92545911736175</v>
      </c>
      <c r="V14" s="36">
        <v>393.80104689727733</v>
      </c>
      <c r="W14" s="36">
        <v>391.84776345463996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0.53852136303003351</v>
      </c>
      <c r="C16" s="44">
        <f>C7/RES_summary!C$6</f>
        <v>0.54197242747715257</v>
      </c>
      <c r="D16" s="44">
        <f>D7/RES_summary!D$6</f>
        <v>0.54983056648094231</v>
      </c>
      <c r="E16" s="44">
        <f>E7/RES_summary!E$6</f>
        <v>0.56496561536250955</v>
      </c>
      <c r="F16" s="44">
        <f>F7/RES_summary!F$6</f>
        <v>0.58802812448796138</v>
      </c>
      <c r="G16" s="44">
        <f>G7/RES_summary!G$6</f>
        <v>0.61529357529469608</v>
      </c>
      <c r="H16" s="44">
        <f>H7/RES_summary!H$6</f>
        <v>0.63864556949536966</v>
      </c>
      <c r="I16" s="44">
        <f>I7/RES_summary!I$6</f>
        <v>0.65935139304552981</v>
      </c>
      <c r="J16" s="44">
        <f>J7/RES_summary!J$6</f>
        <v>0.67932092388520715</v>
      </c>
      <c r="K16" s="44">
        <f>K7/RES_summary!K$6</f>
        <v>0.69931355703221521</v>
      </c>
      <c r="L16" s="44">
        <f>L7/RES_summary!L$6</f>
        <v>0.71439015450216026</v>
      </c>
      <c r="M16" s="44">
        <f>M7/RES_summary!M$6</f>
        <v>0.72101829266994866</v>
      </c>
      <c r="N16" s="44">
        <f>N7/RES_summary!N$6</f>
        <v>0.72479176233222464</v>
      </c>
      <c r="O16" s="44">
        <f>O7/RES_summary!O$6</f>
        <v>0.72867101568546699</v>
      </c>
      <c r="P16" s="44">
        <f>P7/RES_summary!P$6</f>
        <v>0.73171833501892447</v>
      </c>
      <c r="Q16" s="44">
        <f>Q7/RES_summary!Q$6</f>
        <v>0.73561684964067331</v>
      </c>
      <c r="R16" s="44">
        <f>R7/RES_summary!R$6</f>
        <v>0.74582449253883654</v>
      </c>
      <c r="S16" s="44">
        <f>S7/RES_summary!S$6</f>
        <v>0.75576772267124093</v>
      </c>
      <c r="T16" s="44">
        <f>T7/RES_summary!T$6</f>
        <v>0.76576701302232153</v>
      </c>
      <c r="U16" s="44">
        <f>U7/RES_summary!U$6</f>
        <v>0.77599994816934659</v>
      </c>
      <c r="V16" s="44">
        <f>V7/RES_summary!V$6</f>
        <v>0.80699994419477994</v>
      </c>
      <c r="W16" s="44">
        <f>W7/RES_summary!W$6</f>
        <v>0.81599994787951047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417.45591033121002</v>
      </c>
      <c r="C17" s="52">
        <f t="shared" si="2"/>
        <v>419.73274788242708</v>
      </c>
      <c r="D17" s="52">
        <f t="shared" si="2"/>
        <v>423.78510439570601</v>
      </c>
      <c r="E17" s="52">
        <f t="shared" si="2"/>
        <v>431.04780856177632</v>
      </c>
      <c r="F17" s="52">
        <f t="shared" si="2"/>
        <v>441.57278583573492</v>
      </c>
      <c r="G17" s="52">
        <f t="shared" si="2"/>
        <v>452.70424829647789</v>
      </c>
      <c r="H17" s="52">
        <f t="shared" si="2"/>
        <v>460.02469454871709</v>
      </c>
      <c r="I17" s="52">
        <f t="shared" si="2"/>
        <v>464.05462440380018</v>
      </c>
      <c r="J17" s="52">
        <f t="shared" si="2"/>
        <v>466.60341475867324</v>
      </c>
      <c r="K17" s="52">
        <f t="shared" si="2"/>
        <v>466.89702597114911</v>
      </c>
      <c r="L17" s="52">
        <f t="shared" si="2"/>
        <v>463.82867155254633</v>
      </c>
      <c r="M17" s="52">
        <f t="shared" si="2"/>
        <v>455.07976331771886</v>
      </c>
      <c r="N17" s="52">
        <f t="shared" si="2"/>
        <v>444.6532968801439</v>
      </c>
      <c r="O17" s="52">
        <f t="shared" si="2"/>
        <v>433.16717712378943</v>
      </c>
      <c r="P17" s="52">
        <f t="shared" si="2"/>
        <v>420.85752671874053</v>
      </c>
      <c r="Q17" s="52">
        <f t="shared" si="2"/>
        <v>409.07071079084443</v>
      </c>
      <c r="R17" s="52">
        <f t="shared" ref="R17:V17" si="3">R13*R16</f>
        <v>400.94761814718754</v>
      </c>
      <c r="S17" s="52">
        <f t="shared" si="3"/>
        <v>395.15737336791722</v>
      </c>
      <c r="T17" s="52">
        <f t="shared" si="3"/>
        <v>384.93334341173085</v>
      </c>
      <c r="U17" s="52">
        <f t="shared" si="3"/>
        <v>373.51319388126097</v>
      </c>
      <c r="V17" s="52">
        <f t="shared" si="3"/>
        <v>370.35930614090017</v>
      </c>
      <c r="W17" s="52">
        <f t="shared" ref="W17" si="4">W13*W16</f>
        <v>362.14047394271483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156.99457151541952</v>
      </c>
      <c r="C18" s="36">
        <f>C3*11630*1000/RES_summary!C$6</f>
        <v>153.9269946246504</v>
      </c>
      <c r="D18" s="36">
        <f>D3*11630*1000/RES_summary!D$6</f>
        <v>155.09892898676671</v>
      </c>
      <c r="E18" s="36">
        <f>E3*11630*1000/RES_summary!E$6</f>
        <v>160.55991488650736</v>
      </c>
      <c r="F18" s="36">
        <f>F3*11630*1000/RES_summary!F$6</f>
        <v>165.06681566314433</v>
      </c>
      <c r="G18" s="36">
        <f>G3*11630*1000/RES_summary!G$6</f>
        <v>172.60813916974365</v>
      </c>
      <c r="H18" s="36">
        <f>H3*11630*1000/RES_summary!H$6</f>
        <v>175.28577607884975</v>
      </c>
      <c r="I18" s="36">
        <f>I3*11630*1000/RES_summary!I$6</f>
        <v>177.41905811863037</v>
      </c>
      <c r="J18" s="36">
        <f>J3*11630*1000/RES_summary!J$6</f>
        <v>178.28292516972053</v>
      </c>
      <c r="K18" s="36">
        <f>K3*11630*1000/RES_summary!K$6</f>
        <v>178.56546313543853</v>
      </c>
      <c r="L18" s="36">
        <f>L3*11630*1000/RES_summary!L$6</f>
        <v>177.67449184024031</v>
      </c>
      <c r="M18" s="36">
        <f>M3*11630*1000/RES_summary!M$6</f>
        <v>174.71702462696399</v>
      </c>
      <c r="N18" s="36">
        <f>N3*11630*1000/RES_summary!N$6</f>
        <v>171.00982322628505</v>
      </c>
      <c r="O18" s="36">
        <f>O3*11630*1000/RES_summary!O$6</f>
        <v>167.03721277626013</v>
      </c>
      <c r="P18" s="36">
        <f>P3*11630*1000/RES_summary!P$6</f>
        <v>161.76078078196224</v>
      </c>
      <c r="Q18" s="36">
        <f>Q3*11630*1000/RES_summary!Q$6</f>
        <v>159.22069432006751</v>
      </c>
      <c r="R18" s="36">
        <f>R3*11630*1000/RES_summary!R$6</f>
        <v>156.82441591703821</v>
      </c>
      <c r="S18" s="36">
        <f>S3*11630*1000/RES_summary!S$6</f>
        <v>156.84883541817737</v>
      </c>
      <c r="T18" s="36">
        <f>T3*11630*1000/RES_summary!T$6</f>
        <v>153.01258579536622</v>
      </c>
      <c r="U18" s="36">
        <f>U3*11630*1000/RES_summary!U$6</f>
        <v>146.65107058825342</v>
      </c>
      <c r="V18" s="36">
        <f>V3*11630*1000/RES_summary!V$6</f>
        <v>145.40726455007936</v>
      </c>
      <c r="W18" s="36">
        <f>W3*11630*1000/RES_summary!W$6</f>
        <v>141.87381525362824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0.35664628213778393</v>
      </c>
      <c r="C3" s="49">
        <f t="shared" ref="C3:W3" si="0">C5*C11/11630</f>
        <v>0.36898811417677868</v>
      </c>
      <c r="D3" s="49">
        <f t="shared" si="0"/>
        <v>0.36808123255117636</v>
      </c>
      <c r="E3" s="49">
        <f t="shared" si="0"/>
        <v>0.38271863667727929</v>
      </c>
      <c r="F3" s="49">
        <f t="shared" si="0"/>
        <v>0.39895118903830534</v>
      </c>
      <c r="G3" s="49">
        <f t="shared" si="0"/>
        <v>0.4176743753528081</v>
      </c>
      <c r="H3" s="49">
        <f t="shared" si="0"/>
        <v>0.42865783245859029</v>
      </c>
      <c r="I3" s="49">
        <f t="shared" si="0"/>
        <v>0.43718689815675554</v>
      </c>
      <c r="J3" s="49">
        <f t="shared" si="0"/>
        <v>0.44592296557428268</v>
      </c>
      <c r="K3" s="49">
        <f t="shared" si="0"/>
        <v>0.44837436457479712</v>
      </c>
      <c r="L3" s="49">
        <f t="shared" si="0"/>
        <v>0.43890264035401128</v>
      </c>
      <c r="M3" s="49">
        <f t="shared" si="0"/>
        <v>0.58393130036460805</v>
      </c>
      <c r="N3" s="49">
        <f t="shared" si="0"/>
        <v>1.193087215826387</v>
      </c>
      <c r="O3" s="49">
        <f t="shared" si="0"/>
        <v>2.0625466605799723</v>
      </c>
      <c r="P3" s="49">
        <f t="shared" si="0"/>
        <v>3.0639223091245027</v>
      </c>
      <c r="Q3" s="49">
        <f t="shared" si="0"/>
        <v>4.0700455301285841</v>
      </c>
      <c r="R3" s="49">
        <f t="shared" si="0"/>
        <v>4.8924296786255503</v>
      </c>
      <c r="S3" s="49">
        <f t="shared" si="0"/>
        <v>5.5874246148875066</v>
      </c>
      <c r="T3" s="49">
        <f t="shared" si="0"/>
        <v>6.1531250346529225</v>
      </c>
      <c r="U3" s="49">
        <f t="shared" si="0"/>
        <v>6.5830159527505074</v>
      </c>
      <c r="V3" s="49">
        <f t="shared" si="0"/>
        <v>7.0401183808737038</v>
      </c>
      <c r="W3" s="49">
        <f t="shared" si="0"/>
        <v>7.6026344362623082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15.350075531478391</v>
      </c>
      <c r="C5" s="49">
        <f t="shared" ref="C5:W5" si="1">C7*C13/1000000</f>
        <v>15.983588907778781</v>
      </c>
      <c r="D5" s="49">
        <f t="shared" si="1"/>
        <v>16.106475315622937</v>
      </c>
      <c r="E5" s="49">
        <f t="shared" si="1"/>
        <v>16.767593635764111</v>
      </c>
      <c r="F5" s="49">
        <f t="shared" si="1"/>
        <v>17.687711204744843</v>
      </c>
      <c r="G5" s="49">
        <f t="shared" si="1"/>
        <v>18.748570948535114</v>
      </c>
      <c r="H5" s="49">
        <f t="shared" si="1"/>
        <v>19.490017679833016</v>
      </c>
      <c r="I5" s="49">
        <f t="shared" si="1"/>
        <v>20.149585061394806</v>
      </c>
      <c r="J5" s="49">
        <f t="shared" si="1"/>
        <v>20.887543842120859</v>
      </c>
      <c r="K5" s="49">
        <f t="shared" si="1"/>
        <v>21.416644029248889</v>
      </c>
      <c r="L5" s="49">
        <f t="shared" si="1"/>
        <v>21.38675893587796</v>
      </c>
      <c r="M5" s="49">
        <f t="shared" si="1"/>
        <v>28.85293415004266</v>
      </c>
      <c r="N5" s="49">
        <f t="shared" si="1"/>
        <v>59.319983129327412</v>
      </c>
      <c r="O5" s="49">
        <f t="shared" si="1"/>
        <v>102.44422213514825</v>
      </c>
      <c r="P5" s="49">
        <f t="shared" si="1"/>
        <v>152.50259160643196</v>
      </c>
      <c r="Q5" s="49">
        <f t="shared" si="1"/>
        <v>202.57744983821971</v>
      </c>
      <c r="R5" s="49">
        <f t="shared" si="1"/>
        <v>241.39989661710092</v>
      </c>
      <c r="S5" s="49">
        <f t="shared" si="1"/>
        <v>272.07830175874852</v>
      </c>
      <c r="T5" s="49">
        <f t="shared" si="1"/>
        <v>300.03118615128301</v>
      </c>
      <c r="U5" s="49">
        <f t="shared" si="1"/>
        <v>324.37079014169569</v>
      </c>
      <c r="V5" s="49">
        <f t="shared" si="1"/>
        <v>349.82050847142267</v>
      </c>
      <c r="W5" s="49">
        <f t="shared" si="1"/>
        <v>377.09106600508568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8041</v>
      </c>
      <c r="C7" s="35">
        <v>8419</v>
      </c>
      <c r="D7" s="35">
        <v>8535</v>
      </c>
      <c r="E7" s="35">
        <v>8998</v>
      </c>
      <c r="F7" s="35">
        <v>9665</v>
      </c>
      <c r="G7" s="35">
        <v>10452</v>
      </c>
      <c r="H7" s="35">
        <v>11072</v>
      </c>
      <c r="I7" s="35">
        <v>11669</v>
      </c>
      <c r="J7" s="35">
        <v>12350</v>
      </c>
      <c r="K7" s="35">
        <v>12926</v>
      </c>
      <c r="L7" s="35">
        <v>13139</v>
      </c>
      <c r="M7" s="35">
        <v>18633</v>
      </c>
      <c r="N7" s="35">
        <v>41321</v>
      </c>
      <c r="O7" s="35">
        <v>75271</v>
      </c>
      <c r="P7" s="35">
        <v>118787</v>
      </c>
      <c r="Q7" s="35">
        <v>169566</v>
      </c>
      <c r="R7" s="35">
        <v>211559</v>
      </c>
      <c r="S7" s="35">
        <v>245975</v>
      </c>
      <c r="T7" s="35">
        <v>277828</v>
      </c>
      <c r="U7" s="35">
        <v>306351</v>
      </c>
      <c r="V7" s="35">
        <v>336543</v>
      </c>
      <c r="W7" s="35">
        <v>369244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896.06735637242491</v>
      </c>
      <c r="D8" s="52">
        <v>657.71171872940613</v>
      </c>
      <c r="E8" s="52">
        <v>1029.4351992056663</v>
      </c>
      <c r="F8" s="52">
        <v>1259.2870482693615</v>
      </c>
      <c r="G8" s="52">
        <v>1406.3187641579807</v>
      </c>
      <c r="H8" s="52">
        <v>1267.5841954655316</v>
      </c>
      <c r="I8" s="52">
        <v>1274.1396484117577</v>
      </c>
      <c r="J8" s="52">
        <v>1389.0439990070827</v>
      </c>
      <c r="K8" s="52">
        <v>1316.3588103367019</v>
      </c>
      <c r="L8" s="52">
        <v>987.14845519747541</v>
      </c>
      <c r="M8" s="52">
        <v>6303.4802443319131</v>
      </c>
      <c r="N8" s="52">
        <v>23534.424560514697</v>
      </c>
      <c r="O8" s="52">
        <v>34846.067356372427</v>
      </c>
      <c r="P8" s="52">
        <v>44173.711718729406</v>
      </c>
      <c r="Q8" s="52">
        <v>51808.435199205662</v>
      </c>
      <c r="R8" s="52">
        <v>43252.287048269354</v>
      </c>
      <c r="S8" s="52">
        <v>35822.318764157972</v>
      </c>
      <c r="T8" s="52">
        <v>33120.584195465519</v>
      </c>
      <c r="U8" s="52">
        <v>29797.139648411772</v>
      </c>
      <c r="V8" s="52">
        <v>31581.043999007088</v>
      </c>
      <c r="W8" s="52">
        <v>34017.358810336678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518.06735637242491</v>
      </c>
      <c r="D9" s="36">
        <v>541.71171872940613</v>
      </c>
      <c r="E9" s="36">
        <v>566.43519920566541</v>
      </c>
      <c r="F9" s="36">
        <v>592.28704826936155</v>
      </c>
      <c r="G9" s="36">
        <v>619.3187641579807</v>
      </c>
      <c r="H9" s="36">
        <v>647.58419546553159</v>
      </c>
      <c r="I9" s="36">
        <v>677.13964841175766</v>
      </c>
      <c r="J9" s="36">
        <v>708.04399900708268</v>
      </c>
      <c r="K9" s="36">
        <v>740.35881033670194</v>
      </c>
      <c r="L9" s="36">
        <v>774.14845519747541</v>
      </c>
      <c r="M9" s="36">
        <v>809.48024433191313</v>
      </c>
      <c r="N9" s="36">
        <v>846.42456051470072</v>
      </c>
      <c r="O9" s="36">
        <v>896.06735637242673</v>
      </c>
      <c r="P9" s="36">
        <v>657.71171872940613</v>
      </c>
      <c r="Q9" s="36">
        <v>1029.4351992056472</v>
      </c>
      <c r="R9" s="36">
        <v>1259.2870482693543</v>
      </c>
      <c r="S9" s="36">
        <v>1406.3187641579716</v>
      </c>
      <c r="T9" s="36">
        <v>1267.584195465548</v>
      </c>
      <c r="U9" s="36">
        <v>1274.1396484117722</v>
      </c>
      <c r="V9" s="36">
        <v>1389.0439990070881</v>
      </c>
      <c r="W9" s="36">
        <v>1316.3588103366783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270.21341053055693</v>
      </c>
      <c r="C11" s="54">
        <v>268.48361732998904</v>
      </c>
      <c r="D11" s="54">
        <v>265.78035545852242</v>
      </c>
      <c r="E11" s="54">
        <v>265.45357916254881</v>
      </c>
      <c r="F11" s="54">
        <v>262.31784739174361</v>
      </c>
      <c r="G11" s="54">
        <v>259.08923931787422</v>
      </c>
      <c r="H11" s="54">
        <v>255.78686861078913</v>
      </c>
      <c r="I11" s="54">
        <v>252.33688982035574</v>
      </c>
      <c r="J11" s="54">
        <v>248.28597028104804</v>
      </c>
      <c r="K11" s="54">
        <v>243.48323915190804</v>
      </c>
      <c r="L11" s="54">
        <v>238.67280323406354</v>
      </c>
      <c r="M11" s="54">
        <v>235.37020491312322</v>
      </c>
      <c r="N11" s="54">
        <v>233.91113058494571</v>
      </c>
      <c r="O11" s="54">
        <v>234.15100590934236</v>
      </c>
      <c r="P11" s="54">
        <v>233.65777643358479</v>
      </c>
      <c r="Q11" s="54">
        <v>233.66188859222643</v>
      </c>
      <c r="R11" s="54">
        <v>235.7041488409005</v>
      </c>
      <c r="S11" s="54">
        <v>238.83473195433621</v>
      </c>
      <c r="T11" s="54">
        <v>238.51135300625307</v>
      </c>
      <c r="U11" s="54">
        <v>236.02765063107037</v>
      </c>
      <c r="V11" s="54">
        <v>234.0531066269655</v>
      </c>
      <c r="W11" s="54">
        <v>234.4755589954448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1908.9759397436128</v>
      </c>
      <c r="C13" s="35">
        <v>1898.5139455729636</v>
      </c>
      <c r="D13" s="35">
        <v>1887.1090000729862</v>
      </c>
      <c r="E13" s="35">
        <v>1863.4800662107259</v>
      </c>
      <c r="F13" s="35">
        <v>1830.0787588975522</v>
      </c>
      <c r="G13" s="35">
        <v>1793.7783150148407</v>
      </c>
      <c r="H13" s="35">
        <v>1760.2978395802943</v>
      </c>
      <c r="I13" s="35">
        <v>1726.76193858898</v>
      </c>
      <c r="J13" s="35">
        <v>1691.2990965280048</v>
      </c>
      <c r="K13" s="35">
        <v>1656.8655445806041</v>
      </c>
      <c r="L13" s="35">
        <v>1627.7311009877433</v>
      </c>
      <c r="M13" s="35">
        <v>1548.4857054710815</v>
      </c>
      <c r="N13" s="35">
        <v>1435.5892434676655</v>
      </c>
      <c r="O13" s="35">
        <v>1361.0051963591325</v>
      </c>
      <c r="P13" s="35">
        <v>1283.8323352423411</v>
      </c>
      <c r="Q13" s="35">
        <v>1194.6820107699639</v>
      </c>
      <c r="R13" s="35">
        <v>1141.0523618333464</v>
      </c>
      <c r="S13" s="35">
        <v>1106.121767491609</v>
      </c>
      <c r="T13" s="35">
        <v>1079.9170211471956</v>
      </c>
      <c r="U13" s="35">
        <v>1058.8207322375174</v>
      </c>
      <c r="V13" s="35">
        <v>1039.4526359823935</v>
      </c>
      <c r="W13" s="35">
        <v>1021.2517089108711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1810.6802834000221</v>
      </c>
      <c r="D14" s="36">
        <v>1759.1309569653029</v>
      </c>
      <c r="E14" s="36">
        <v>1692.607255117334</v>
      </c>
      <c r="F14" s="36">
        <v>1628.524089378265</v>
      </c>
      <c r="G14" s="36">
        <v>1595.0326631264531</v>
      </c>
      <c r="H14" s="36">
        <v>1560.1877859273172</v>
      </c>
      <c r="I14" s="36">
        <v>1532.1795225976648</v>
      </c>
      <c r="J14" s="36">
        <v>1504.3423682792711</v>
      </c>
      <c r="K14" s="36">
        <v>1475.6062918294715</v>
      </c>
      <c r="L14" s="36">
        <v>1466.7962794928144</v>
      </c>
      <c r="M14" s="36">
        <v>1429.5997092074972</v>
      </c>
      <c r="N14" s="36">
        <v>1363.2308288490278</v>
      </c>
      <c r="O14" s="36">
        <v>1284.1256961072766</v>
      </c>
      <c r="P14" s="36">
        <v>1159.4083567748833</v>
      </c>
      <c r="Q14" s="36">
        <v>1000.1708702337124</v>
      </c>
      <c r="R14" s="36">
        <v>944.99571841867191</v>
      </c>
      <c r="S14" s="36">
        <v>919.02285058629059</v>
      </c>
      <c r="T14" s="36">
        <v>903.684355182118</v>
      </c>
      <c r="U14" s="36">
        <v>882.36035333815482</v>
      </c>
      <c r="V14" s="36">
        <v>872.02044586313332</v>
      </c>
      <c r="W14" s="36">
        <v>858.76699126988706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1.0834444938491181E-3</v>
      </c>
      <c r="C16" s="44">
        <f>C7/RES_summary!C$6</f>
        <v>1.1340713755077492E-3</v>
      </c>
      <c r="D16" s="44">
        <f>D7/RES_summary!D$6</f>
        <v>1.1646720776044134E-3</v>
      </c>
      <c r="E16" s="44">
        <f>E7/RES_summary!E$6</f>
        <v>1.222027680461627E-3</v>
      </c>
      <c r="F16" s="44">
        <f>F7/RES_summary!F$6</f>
        <v>1.3001912148776851E-3</v>
      </c>
      <c r="G16" s="44">
        <f>G7/RES_summary!G$6</f>
        <v>1.3946069061862665E-3</v>
      </c>
      <c r="H16" s="44">
        <f>H7/RES_summary!H$6</f>
        <v>1.4761371602331423E-3</v>
      </c>
      <c r="I16" s="44">
        <f>I7/RES_summary!I$6</f>
        <v>1.5545411612365189E-3</v>
      </c>
      <c r="J16" s="44">
        <f>J7/RES_summary!J$6</f>
        <v>1.6494229623983652E-3</v>
      </c>
      <c r="K16" s="44">
        <f>K7/RES_summary!K$6</f>
        <v>1.7213342777633734E-3</v>
      </c>
      <c r="L16" s="44">
        <f>L7/RES_summary!L$6</f>
        <v>1.7525415119848816E-3</v>
      </c>
      <c r="M16" s="44">
        <f>M7/RES_summary!M$6</f>
        <v>2.4786732732694381E-3</v>
      </c>
      <c r="N16" s="44">
        <f>N7/RES_summary!N$6</f>
        <v>5.498227556444287E-3</v>
      </c>
      <c r="O16" s="44">
        <f>O7/RES_summary!O$6</f>
        <v>9.967167181217429E-3</v>
      </c>
      <c r="P16" s="44">
        <f>P7/RES_summary!P$6</f>
        <v>1.5685570772312359E-2</v>
      </c>
      <c r="Q16" s="44">
        <f>Q7/RES_summary!Q$6</f>
        <v>2.241748322020326E-2</v>
      </c>
      <c r="R16" s="44">
        <f>R7/RES_summary!R$6</f>
        <v>2.7964360472832038E-2</v>
      </c>
      <c r="S16" s="44">
        <f>S7/RES_summary!S$6</f>
        <v>3.2556335795821907E-2</v>
      </c>
      <c r="T16" s="44">
        <f>T7/RES_summary!T$6</f>
        <v>3.6667330958599656E-2</v>
      </c>
      <c r="U16" s="44">
        <f>U7/RES_summary!U$6</f>
        <v>4.0506052286551582E-2</v>
      </c>
      <c r="V16" s="44">
        <f>V7/RES_summary!V$6</f>
        <v>4.4190249843252982E-2</v>
      </c>
      <c r="W16" s="44">
        <f>W7/RES_summary!W$6</f>
        <v>4.8112945100836857E-2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2.0682694708056633</v>
      </c>
      <c r="C17" s="52">
        <f t="shared" si="2"/>
        <v>2.1530503216765751</v>
      </c>
      <c r="D17" s="52">
        <f t="shared" si="2"/>
        <v>2.1978631597809919</v>
      </c>
      <c r="E17" s="52">
        <f t="shared" si="2"/>
        <v>2.2772242228979724</v>
      </c>
      <c r="F17" s="52">
        <f t="shared" si="2"/>
        <v>2.3794523248528545</v>
      </c>
      <c r="G17" s="52">
        <f t="shared" si="2"/>
        <v>2.5016156262868612</v>
      </c>
      <c r="H17" s="52">
        <f t="shared" si="2"/>
        <v>2.5984410540825911</v>
      </c>
      <c r="I17" s="52">
        <f t="shared" si="2"/>
        <v>2.6843225091931355</v>
      </c>
      <c r="J17" s="52">
        <f t="shared" si="2"/>
        <v>2.7896675660969006</v>
      </c>
      <c r="K17" s="52">
        <f t="shared" si="2"/>
        <v>2.8520194555316727</v>
      </c>
      <c r="L17" s="52">
        <f t="shared" si="2"/>
        <v>2.8526663248298756</v>
      </c>
      <c r="M17" s="52">
        <f t="shared" si="2"/>
        <v>3.8381901321909409</v>
      </c>
      <c r="N17" s="52">
        <f t="shared" si="2"/>
        <v>7.8931963381689245</v>
      </c>
      <c r="O17" s="52">
        <f t="shared" si="2"/>
        <v>13.565366326617127</v>
      </c>
      <c r="P17" s="52">
        <f t="shared" si="2"/>
        <v>20.137642954226788</v>
      </c>
      <c r="Q17" s="52">
        <f t="shared" si="2"/>
        <v>26.781763929914355</v>
      </c>
      <c r="R17" s="52">
        <f t="shared" ref="R17:V17" si="3">R13*R16</f>
        <v>31.90879956468407</v>
      </c>
      <c r="S17" s="52">
        <f t="shared" si="3"/>
        <v>36.011271693524868</v>
      </c>
      <c r="T17" s="52">
        <f t="shared" si="3"/>
        <v>39.59767482222928</v>
      </c>
      <c r="U17" s="52">
        <f t="shared" si="3"/>
        <v>42.888647942097712</v>
      </c>
      <c r="V17" s="52">
        <f t="shared" si="3"/>
        <v>45.933671684289862</v>
      </c>
      <c r="W17" s="52">
        <f t="shared" ref="W17" si="4">W13*W16</f>
        <v>49.135427404964567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0.55887414760262843</v>
      </c>
      <c r="C18" s="36">
        <f>C3*11630*1000/RES_summary!C$6</f>
        <v>0.57805873865722335</v>
      </c>
      <c r="D18" s="36">
        <f>D3*11630*1000/RES_summary!D$6</f>
        <v>0.58414885185578336</v>
      </c>
      <c r="E18" s="36">
        <f>E3*11630*1000/RES_summary!E$6</f>
        <v>0.60449732052392058</v>
      </c>
      <c r="F18" s="36">
        <f>F3*11630*1000/RES_summary!F$6</f>
        <v>0.62417281182668072</v>
      </c>
      <c r="G18" s="36">
        <f>G3*11630*1000/RES_summary!G$6</f>
        <v>0.64814168968037023</v>
      </c>
      <c r="H18" s="36">
        <f>H3*11630*1000/RES_summary!H$6</f>
        <v>0.66464710049350406</v>
      </c>
      <c r="I18" s="36">
        <f>I3*11630*1000/RES_summary!I$6</f>
        <v>0.67735359324456912</v>
      </c>
      <c r="J18" s="36">
        <f>J3*11630*1000/RES_summary!J$6</f>
        <v>0.69263531840993853</v>
      </c>
      <c r="K18" s="36">
        <f>K3*11630*1000/RES_summary!K$6</f>
        <v>0.69441893515711284</v>
      </c>
      <c r="L18" s="36">
        <f>L3*11630*1000/RES_summary!L$6</f>
        <v>0.68085386843856022</v>
      </c>
      <c r="M18" s="36">
        <f>M3*11630*1000/RES_summary!M$6</f>
        <v>0.90339559790930923</v>
      </c>
      <c r="N18" s="36">
        <f>N3*11630*1000/RES_summary!N$6</f>
        <v>1.846306479390047</v>
      </c>
      <c r="O18" s="36">
        <f>O3*11630*1000/RES_summary!O$6</f>
        <v>3.1763441709061206</v>
      </c>
      <c r="P18" s="36">
        <f>P3*11630*1000/RES_summary!P$6</f>
        <v>4.7053168752980765</v>
      </c>
      <c r="Q18" s="36">
        <f>Q3*11630*1000/RES_summary!Q$6</f>
        <v>6.2578775396949569</v>
      </c>
      <c r="R18" s="36">
        <f>R3*11630*1000/RES_summary!R$6</f>
        <v>7.5210364419287554</v>
      </c>
      <c r="S18" s="36">
        <f>S3*11630*1000/RES_summary!S$6</f>
        <v>8.6007424222577864</v>
      </c>
      <c r="T18" s="36">
        <f>T3*11630*1000/RES_summary!T$6</f>
        <v>9.444494997751546</v>
      </c>
      <c r="U18" s="36">
        <f>U3*11630*1000/RES_summary!U$6</f>
        <v>10.122906812516415</v>
      </c>
      <c r="V18" s="36">
        <f>V3*11630*1000/RES_summary!V$6</f>
        <v>10.750918556491122</v>
      </c>
      <c r="W18" s="36">
        <f>W3*11630*1000/RES_summary!W$6</f>
        <v>11.521056807259166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0.52886734667989876</v>
      </c>
      <c r="C3" s="49">
        <f t="shared" ref="C3:W3" si="0">C5*C11/11630</f>
        <v>0.58411442710297379</v>
      </c>
      <c r="D3" s="49">
        <f t="shared" si="0"/>
        <v>0.65117141988396809</v>
      </c>
      <c r="E3" s="49">
        <f t="shared" si="0"/>
        <v>0.75230797897225488</v>
      </c>
      <c r="F3" s="49">
        <f t="shared" si="0"/>
        <v>0.88763446199999585</v>
      </c>
      <c r="G3" s="49">
        <f t="shared" si="0"/>
        <v>1.0418293707076247</v>
      </c>
      <c r="H3" s="49">
        <f t="shared" si="0"/>
        <v>1.2140191720632396</v>
      </c>
      <c r="I3" s="49">
        <f t="shared" si="0"/>
        <v>1.4066452366760078</v>
      </c>
      <c r="J3" s="49">
        <f t="shared" si="0"/>
        <v>1.6646943949767143</v>
      </c>
      <c r="K3" s="49">
        <f t="shared" si="0"/>
        <v>1.9473883292427541</v>
      </c>
      <c r="L3" s="49">
        <f t="shared" si="0"/>
        <v>2.346241100937823</v>
      </c>
      <c r="M3" s="49">
        <f t="shared" si="0"/>
        <v>3.2226557968202196</v>
      </c>
      <c r="N3" s="49">
        <f t="shared" si="0"/>
        <v>4.4510392172727737</v>
      </c>
      <c r="O3" s="49">
        <f t="shared" si="0"/>
        <v>6.188334608046544</v>
      </c>
      <c r="P3" s="49">
        <f t="shared" si="0"/>
        <v>7.8997339772462754</v>
      </c>
      <c r="Q3" s="49">
        <f t="shared" si="0"/>
        <v>9.0521301121567088</v>
      </c>
      <c r="R3" s="49">
        <f t="shared" si="0"/>
        <v>9.8871717380645716</v>
      </c>
      <c r="S3" s="49">
        <f t="shared" si="0"/>
        <v>10.730287709419994</v>
      </c>
      <c r="T3" s="49">
        <f t="shared" si="0"/>
        <v>11.429431044807847</v>
      </c>
      <c r="U3" s="49">
        <f t="shared" si="0"/>
        <v>11.852927906729729</v>
      </c>
      <c r="V3" s="49">
        <f t="shared" si="0"/>
        <v>12.796493549344154</v>
      </c>
      <c r="W3" s="49">
        <f t="shared" si="0"/>
        <v>14.045772116270845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16.135093679483081</v>
      </c>
      <c r="C5" s="49">
        <f t="shared" ref="C5:W5" si="1">C7*C13/1000000</f>
        <v>17.559614215758341</v>
      </c>
      <c r="D5" s="49">
        <f t="shared" si="1"/>
        <v>19.546506840960401</v>
      </c>
      <c r="E5" s="49">
        <f t="shared" si="1"/>
        <v>22.15405442473697</v>
      </c>
      <c r="F5" s="49">
        <f t="shared" si="1"/>
        <v>25.742612583242522</v>
      </c>
      <c r="G5" s="49">
        <f t="shared" si="1"/>
        <v>29.872603761000203</v>
      </c>
      <c r="H5" s="49">
        <f t="shared" si="1"/>
        <v>34.480769216290241</v>
      </c>
      <c r="I5" s="49">
        <f t="shared" si="1"/>
        <v>39.63940192809708</v>
      </c>
      <c r="J5" s="49">
        <f t="shared" si="1"/>
        <v>46.741969483173641</v>
      </c>
      <c r="K5" s="49">
        <f t="shared" si="1"/>
        <v>54.398524991845385</v>
      </c>
      <c r="L5" s="49">
        <f t="shared" si="1"/>
        <v>65.078528289559358</v>
      </c>
      <c r="M5" s="49">
        <f t="shared" si="1"/>
        <v>87.986325543510802</v>
      </c>
      <c r="N5" s="49">
        <f t="shared" si="1"/>
        <v>119.60705012160328</v>
      </c>
      <c r="O5" s="49">
        <f t="shared" si="1"/>
        <v>163.59244425901605</v>
      </c>
      <c r="P5" s="49">
        <f t="shared" si="1"/>
        <v>204.79709055916337</v>
      </c>
      <c r="Q5" s="49">
        <f t="shared" si="1"/>
        <v>230.00693146476257</v>
      </c>
      <c r="R5" s="49">
        <f t="shared" si="1"/>
        <v>252.29013240886999</v>
      </c>
      <c r="S5" s="49">
        <f t="shared" si="1"/>
        <v>268.81984251698032</v>
      </c>
      <c r="T5" s="49">
        <f t="shared" si="1"/>
        <v>283.22898680530267</v>
      </c>
      <c r="U5" s="49">
        <f t="shared" si="1"/>
        <v>294.27938257072628</v>
      </c>
      <c r="V5" s="49">
        <f t="shared" si="1"/>
        <v>306.37181499367648</v>
      </c>
      <c r="W5" s="49">
        <f t="shared" si="1"/>
        <v>318.87303827877531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20019</v>
      </c>
      <c r="C7" s="35">
        <v>22150</v>
      </c>
      <c r="D7" s="35">
        <v>25286</v>
      </c>
      <c r="E7" s="35">
        <v>29571</v>
      </c>
      <c r="F7" s="35">
        <v>35707</v>
      </c>
      <c r="G7" s="35">
        <v>43069</v>
      </c>
      <c r="H7" s="35">
        <v>51502</v>
      </c>
      <c r="I7" s="35">
        <v>61215</v>
      </c>
      <c r="J7" s="35">
        <v>74623</v>
      </c>
      <c r="K7" s="35">
        <v>89315</v>
      </c>
      <c r="L7" s="35">
        <v>110125</v>
      </c>
      <c r="M7" s="35">
        <v>155352</v>
      </c>
      <c r="N7" s="35">
        <v>218939</v>
      </c>
      <c r="O7" s="35">
        <v>311665</v>
      </c>
      <c r="P7" s="35">
        <v>398699</v>
      </c>
      <c r="Q7" s="35">
        <v>452974</v>
      </c>
      <c r="R7" s="35">
        <v>501322</v>
      </c>
      <c r="S7" s="35">
        <v>537834</v>
      </c>
      <c r="T7" s="35">
        <v>570689</v>
      </c>
      <c r="U7" s="35">
        <v>597187</v>
      </c>
      <c r="V7" s="35">
        <v>626557</v>
      </c>
      <c r="W7" s="35">
        <v>657079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3045.9667605628747</v>
      </c>
      <c r="D8" s="52">
        <v>4098.3967855200572</v>
      </c>
      <c r="E8" s="52">
        <v>5297.2854869717339</v>
      </c>
      <c r="F8" s="52">
        <v>7200.7603177309647</v>
      </c>
      <c r="G8" s="52">
        <v>8481.9553375066898</v>
      </c>
      <c r="H8" s="52">
        <v>9611.0115553918004</v>
      </c>
      <c r="I8" s="52">
        <v>10952.077290105168</v>
      </c>
      <c r="J8" s="52">
        <v>14711.308548907844</v>
      </c>
      <c r="K8" s="52">
        <v>16062.869426161546</v>
      </c>
      <c r="L8" s="52">
        <v>22251.932522547562</v>
      </c>
      <c r="M8" s="52">
        <v>46743.679386017146</v>
      </c>
      <c r="N8" s="52">
        <v>65182.300975599908</v>
      </c>
      <c r="O8" s="52">
        <v>94403.998149255</v>
      </c>
      <c r="P8" s="52">
        <v>88798.982177011727</v>
      </c>
      <c r="Q8" s="52">
        <v>56131.475280709972</v>
      </c>
      <c r="R8" s="52">
        <v>51393.966760562849</v>
      </c>
      <c r="S8" s="52">
        <v>40610.396785520075</v>
      </c>
      <c r="T8" s="52">
        <v>38152.285486971727</v>
      </c>
      <c r="U8" s="52">
        <v>33698.76031773095</v>
      </c>
      <c r="V8" s="52">
        <v>37851.955337506719</v>
      </c>
      <c r="W8" s="52">
        <v>40133.011555391829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914.9667605628747</v>
      </c>
      <c r="D9" s="36">
        <v>962.39678552005716</v>
      </c>
      <c r="E9" s="36">
        <v>1012.2854869717339</v>
      </c>
      <c r="F9" s="36">
        <v>1064.7603177309647</v>
      </c>
      <c r="G9" s="36">
        <v>1119.9553375066898</v>
      </c>
      <c r="H9" s="36">
        <v>1178.0115553918004</v>
      </c>
      <c r="I9" s="36">
        <v>1239.0772901051678</v>
      </c>
      <c r="J9" s="36">
        <v>1303.3085489078367</v>
      </c>
      <c r="K9" s="36">
        <v>1370.8694261615456</v>
      </c>
      <c r="L9" s="36">
        <v>1441.9325225475623</v>
      </c>
      <c r="M9" s="36">
        <v>1516.6793860171456</v>
      </c>
      <c r="N9" s="36">
        <v>1595.3009755999083</v>
      </c>
      <c r="O9" s="36">
        <v>1677.9981492549996</v>
      </c>
      <c r="P9" s="36">
        <v>1764.9821770117269</v>
      </c>
      <c r="Q9" s="36">
        <v>1856.4752807099721</v>
      </c>
      <c r="R9" s="36">
        <v>3045.9667605628492</v>
      </c>
      <c r="S9" s="36">
        <v>4098.3967855200171</v>
      </c>
      <c r="T9" s="36">
        <v>5297.2854869717266</v>
      </c>
      <c r="U9" s="36">
        <v>7200.7603177309502</v>
      </c>
      <c r="V9" s="36">
        <v>8481.9553375067189</v>
      </c>
      <c r="W9" s="36">
        <v>9611.0115553918295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381.20183025080973</v>
      </c>
      <c r="C11" s="54">
        <v>386.86788352737216</v>
      </c>
      <c r="D11" s="54">
        <v>387.44127914358586</v>
      </c>
      <c r="E11" s="54">
        <v>394.93185435519683</v>
      </c>
      <c r="F11" s="54">
        <v>401.01558300185741</v>
      </c>
      <c r="G11" s="54">
        <v>405.60493749621463</v>
      </c>
      <c r="H11" s="54">
        <v>409.47586994158513</v>
      </c>
      <c r="I11" s="54">
        <v>412.70259657843712</v>
      </c>
      <c r="J11" s="54">
        <v>414.1972627094504</v>
      </c>
      <c r="K11" s="54">
        <v>416.3371391501571</v>
      </c>
      <c r="L11" s="54">
        <v>419.29012104418689</v>
      </c>
      <c r="M11" s="54">
        <v>425.9694524745766</v>
      </c>
      <c r="N11" s="54">
        <v>432.79711391805756</v>
      </c>
      <c r="O11" s="54">
        <v>439.93676980356514</v>
      </c>
      <c r="P11" s="54">
        <v>448.60943045884204</v>
      </c>
      <c r="Q11" s="54">
        <v>457.7091330854567</v>
      </c>
      <c r="R11" s="54">
        <v>455.77607897615991</v>
      </c>
      <c r="S11" s="54">
        <v>464.22631935241839</v>
      </c>
      <c r="T11" s="54">
        <v>469.31736949117459</v>
      </c>
      <c r="U11" s="54">
        <v>468.43088479749804</v>
      </c>
      <c r="V11" s="54">
        <v>485.7601538246729</v>
      </c>
      <c r="W11" s="54">
        <v>512.28015574467872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805.98899442944605</v>
      </c>
      <c r="C13" s="35">
        <v>792.75910680624565</v>
      </c>
      <c r="D13" s="35">
        <v>773.01695962035922</v>
      </c>
      <c r="E13" s="35">
        <v>749.18178028260695</v>
      </c>
      <c r="F13" s="35">
        <v>720.94022413651442</v>
      </c>
      <c r="G13" s="35">
        <v>693.59873136130875</v>
      </c>
      <c r="H13" s="35">
        <v>669.50349920955</v>
      </c>
      <c r="I13" s="35">
        <v>647.54393413537662</v>
      </c>
      <c r="J13" s="35">
        <v>626.3748372910984</v>
      </c>
      <c r="K13" s="35">
        <v>609.06370701276808</v>
      </c>
      <c r="L13" s="35">
        <v>590.95144871336538</v>
      </c>
      <c r="M13" s="35">
        <v>566.36751083675006</v>
      </c>
      <c r="N13" s="35">
        <v>546.3030804087133</v>
      </c>
      <c r="O13" s="35">
        <v>524.898350020105</v>
      </c>
      <c r="P13" s="35">
        <v>513.66341666059702</v>
      </c>
      <c r="Q13" s="35">
        <v>507.77071413538653</v>
      </c>
      <c r="R13" s="35">
        <v>503.24967268316567</v>
      </c>
      <c r="S13" s="35">
        <v>499.81935414455074</v>
      </c>
      <c r="T13" s="35">
        <v>496.29305419467113</v>
      </c>
      <c r="U13" s="35">
        <v>492.775935461968</v>
      </c>
      <c r="V13" s="35">
        <v>488.9767650727332</v>
      </c>
      <c r="W13" s="35">
        <v>485.28873739500932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709.7824255830634</v>
      </c>
      <c r="D14" s="36">
        <v>674.06207528902053</v>
      </c>
      <c r="E14" s="36">
        <v>646.26279892146999</v>
      </c>
      <c r="F14" s="36">
        <v>617.53801822182118</v>
      </c>
      <c r="G14" s="36">
        <v>593.33758004907895</v>
      </c>
      <c r="H14" s="36">
        <v>578.25648967498114</v>
      </c>
      <c r="I14" s="36">
        <v>562.20525182396091</v>
      </c>
      <c r="J14" s="36">
        <v>554.20086355590502</v>
      </c>
      <c r="K14" s="36">
        <v>545.44807322457541</v>
      </c>
      <c r="L14" s="36">
        <v>532.18681252056103</v>
      </c>
      <c r="M14" s="36">
        <v>516.22432089455003</v>
      </c>
      <c r="N14" s="36">
        <v>504.83826306694311</v>
      </c>
      <c r="O14" s="36">
        <v>480.25341158438027</v>
      </c>
      <c r="P14" s="36">
        <v>480.04156652617894</v>
      </c>
      <c r="Q14" s="36">
        <v>475.77832965775451</v>
      </c>
      <c r="R14" s="36">
        <v>475.64288496258098</v>
      </c>
      <c r="S14" s="36">
        <v>475.05775559411961</v>
      </c>
      <c r="T14" s="36">
        <v>467.40536264618544</v>
      </c>
      <c r="U14" s="36">
        <v>459.87267411648781</v>
      </c>
      <c r="V14" s="36">
        <v>452.42300230714602</v>
      </c>
      <c r="W14" s="36">
        <v>449.97503026705147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2.6973604430251827E-3</v>
      </c>
      <c r="C16" s="44">
        <f>C7/RES_summary!C$6</f>
        <v>2.9836893891788388E-3</v>
      </c>
      <c r="D16" s="44">
        <f>D7/RES_summary!D$6</f>
        <v>3.4504860169074633E-3</v>
      </c>
      <c r="E16" s="44">
        <f>E7/RES_summary!E$6</f>
        <v>4.0160680750089767E-3</v>
      </c>
      <c r="F16" s="44">
        <f>F7/RES_summary!F$6</f>
        <v>4.8035103683018625E-3</v>
      </c>
      <c r="G16" s="44">
        <f>G7/RES_summary!G$6</f>
        <v>5.7466824380536076E-3</v>
      </c>
      <c r="H16" s="44">
        <f>H7/RES_summary!H$6</f>
        <v>6.8663309272333174E-3</v>
      </c>
      <c r="I16" s="44">
        <f>I7/RES_summary!I$6</f>
        <v>8.1550464637152719E-3</v>
      </c>
      <c r="J16" s="44">
        <f>J7/RES_summary!J$6</f>
        <v>9.9663878318261706E-3</v>
      </c>
      <c r="K16" s="44">
        <f>K7/RES_summary!K$6</f>
        <v>1.189393246313134E-2</v>
      </c>
      <c r="L16" s="44">
        <f>L7/RES_summary!L$6</f>
        <v>1.4688989573585136E-2</v>
      </c>
      <c r="M16" s="44">
        <f>M7/RES_summary!M$6</f>
        <v>2.0665853611815263E-2</v>
      </c>
      <c r="N16" s="44">
        <f>N7/RES_summary!N$6</f>
        <v>2.9132316327783833E-2</v>
      </c>
      <c r="O16" s="44">
        <f>O7/RES_summary!O$6</f>
        <v>4.1269774010364288E-2</v>
      </c>
      <c r="P16" s="44">
        <f>P7/RES_summary!P$6</f>
        <v>5.2647355193330629E-2</v>
      </c>
      <c r="Q16" s="44">
        <f>Q7/RES_summary!Q$6</f>
        <v>5.9885454891831801E-2</v>
      </c>
      <c r="R16" s="44">
        <f>R7/RES_summary!R$6</f>
        <v>6.6265907481889694E-2</v>
      </c>
      <c r="S16" s="44">
        <f>S7/RES_summary!S$6</f>
        <v>7.1185707110113142E-2</v>
      </c>
      <c r="T16" s="44">
        <f>T7/RES_summary!T$6</f>
        <v>7.5318695154672238E-2</v>
      </c>
      <c r="U16" s="44">
        <f>U7/RES_summary!U$6</f>
        <v>7.8960694911552054E-2</v>
      </c>
      <c r="V16" s="44">
        <f>V7/RES_summary!V$6</f>
        <v>8.2270944191497247E-2</v>
      </c>
      <c r="W16" s="44">
        <f>W7/RES_summary!W$6</f>
        <v>8.5618197868923482E-2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2.1740428310876321</v>
      </c>
      <c r="C17" s="52">
        <f t="shared" si="2"/>
        <v>2.3653469351526888</v>
      </c>
      <c r="D17" s="52">
        <f t="shared" si="2"/>
        <v>2.6672842100023706</v>
      </c>
      <c r="E17" s="52">
        <f t="shared" si="2"/>
        <v>3.0087650301713675</v>
      </c>
      <c r="F17" s="52">
        <f t="shared" si="2"/>
        <v>3.4630438415656157</v>
      </c>
      <c r="G17" s="52">
        <f t="shared" si="2"/>
        <v>3.9858916485702949</v>
      </c>
      <c r="H17" s="52">
        <f t="shared" si="2"/>
        <v>4.5970325825134601</v>
      </c>
      <c r="I17" s="52">
        <f t="shared" si="2"/>
        <v>5.2807508701709782</v>
      </c>
      <c r="J17" s="52">
        <f t="shared" si="2"/>
        <v>6.2426945565401004</v>
      </c>
      <c r="K17" s="52">
        <f t="shared" si="2"/>
        <v>7.2441625969542773</v>
      </c>
      <c r="L17" s="52">
        <f t="shared" si="2"/>
        <v>8.6804796686456545</v>
      </c>
      <c r="M17" s="52">
        <f t="shared" si="2"/>
        <v>11.704468069440471</v>
      </c>
      <c r="N17" s="52">
        <f t="shared" si="2"/>
        <v>15.915074149309362</v>
      </c>
      <c r="O17" s="52">
        <f t="shared" si="2"/>
        <v>21.662436283742828</v>
      </c>
      <c r="P17" s="52">
        <f t="shared" si="2"/>
        <v>27.043020346750236</v>
      </c>
      <c r="Q17" s="52">
        <f t="shared" si="2"/>
        <v>30.40808019674791</v>
      </c>
      <c r="R17" s="52">
        <f t="shared" ref="R17:V17" si="3">R13*R16</f>
        <v>33.348296250313929</v>
      </c>
      <c r="S17" s="52">
        <f t="shared" si="3"/>
        <v>35.579994152099907</v>
      </c>
      <c r="T17" s="52">
        <f t="shared" si="3"/>
        <v>37.380145256269664</v>
      </c>
      <c r="U17" s="52">
        <f t="shared" si="3"/>
        <v>38.909930299767119</v>
      </c>
      <c r="V17" s="52">
        <f t="shared" si="3"/>
        <v>40.228580150237697</v>
      </c>
      <c r="W17" s="52">
        <f t="shared" ref="W17" si="4">W13*W16</f>
        <v>41.549547141845956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0.82874910625425746</v>
      </c>
      <c r="C18" s="36">
        <f>C3*11630*1000/RES_summary!C$6</f>
        <v>0.91507676261047699</v>
      </c>
      <c r="D18" s="36">
        <f>D3*11630*1000/RES_summary!D$6</f>
        <v>1.0334160061628073</v>
      </c>
      <c r="E18" s="36">
        <f>E3*11630*1000/RES_summary!E$6</f>
        <v>1.1882571526846477</v>
      </c>
      <c r="F18" s="36">
        <f>F3*11630*1000/RES_summary!F$6</f>
        <v>1.3887345450864275</v>
      </c>
      <c r="G18" s="36">
        <f>G3*11630*1000/RES_summary!G$6</f>
        <v>1.6166973329850385</v>
      </c>
      <c r="H18" s="36">
        <f>H3*11630*1000/RES_summary!H$6</f>
        <v>1.8823739158745108</v>
      </c>
      <c r="I18" s="36">
        <f>I3*11630*1000/RES_summary!I$6</f>
        <v>2.1793795960034039</v>
      </c>
      <c r="J18" s="36">
        <f>J3*11630*1000/RES_summary!J$6</f>
        <v>2.5857069972500963</v>
      </c>
      <c r="K18" s="36">
        <f>K3*11630*1000/RES_summary!K$6</f>
        <v>3.0160139311545167</v>
      </c>
      <c r="L18" s="36">
        <f>L3*11630*1000/RES_summary!L$6</f>
        <v>3.6396393709880397</v>
      </c>
      <c r="M18" s="36">
        <f>M3*11630*1000/RES_summary!M$6</f>
        <v>4.9857458550457228</v>
      </c>
      <c r="N18" s="36">
        <f>N3*11630*1000/RES_summary!N$6</f>
        <v>6.8879981596129776</v>
      </c>
      <c r="O18" s="36">
        <f>O3*11630*1000/RES_summary!O$6</f>
        <v>9.5301022447453665</v>
      </c>
      <c r="P18" s="36">
        <f>P3*11630*1000/RES_summary!P$6</f>
        <v>12.131753955642502</v>
      </c>
      <c r="Q18" s="36">
        <f>Q3*11630*1000/RES_summary!Q$6</f>
        <v>13.918056025646528</v>
      </c>
      <c r="R18" s="36">
        <f>R3*11630*1000/RES_summary!R$6</f>
        <v>15.199355705503459</v>
      </c>
      <c r="S18" s="36">
        <f>S3*11630*1000/RES_summary!S$6</f>
        <v>16.517169727809911</v>
      </c>
      <c r="T18" s="36">
        <f>T3*11630*1000/RES_summary!T$6</f>
        <v>17.543151442870489</v>
      </c>
      <c r="U18" s="36">
        <f>U3*11630*1000/RES_summary!U$6</f>
        <v>18.226613077728889</v>
      </c>
      <c r="V18" s="36">
        <f>V3*11630*1000/RES_summary!V$6</f>
        <v>19.541441281927646</v>
      </c>
      <c r="W18" s="36">
        <f>W3*11630*1000/RES_summary!W$6</f>
        <v>21.285008480945717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74.697756580784471</v>
      </c>
      <c r="C3" s="49">
        <f t="shared" ref="C3:W3" si="0">C5*C11/11630</f>
        <v>78.276830783880001</v>
      </c>
      <c r="D3" s="49">
        <f t="shared" si="0"/>
        <v>79.822674417900373</v>
      </c>
      <c r="E3" s="49">
        <f t="shared" si="0"/>
        <v>82.312447426232069</v>
      </c>
      <c r="F3" s="49">
        <f t="shared" si="0"/>
        <v>90.797652913500499</v>
      </c>
      <c r="G3" s="49">
        <f t="shared" si="0"/>
        <v>103.32306824003091</v>
      </c>
      <c r="H3" s="49">
        <f t="shared" si="0"/>
        <v>113.42712461293424</v>
      </c>
      <c r="I3" s="49">
        <f t="shared" si="0"/>
        <v>128.93471566895062</v>
      </c>
      <c r="J3" s="49">
        <f t="shared" si="0"/>
        <v>137.96829961334745</v>
      </c>
      <c r="K3" s="49">
        <f t="shared" si="0"/>
        <v>156.77128145151943</v>
      </c>
      <c r="L3" s="49">
        <f t="shared" si="0"/>
        <v>176.48866853797054</v>
      </c>
      <c r="M3" s="49">
        <f t="shared" si="0"/>
        <v>190.49993773873345</v>
      </c>
      <c r="N3" s="49">
        <f t="shared" si="0"/>
        <v>197.80849953287091</v>
      </c>
      <c r="O3" s="49">
        <f t="shared" si="0"/>
        <v>203.7611540215442</v>
      </c>
      <c r="P3" s="49">
        <f t="shared" si="0"/>
        <v>206.95063829224094</v>
      </c>
      <c r="Q3" s="49">
        <f t="shared" si="0"/>
        <v>208.96294627192063</v>
      </c>
      <c r="R3" s="49">
        <f t="shared" si="0"/>
        <v>216.2391360614325</v>
      </c>
      <c r="S3" s="49">
        <f t="shared" si="0"/>
        <v>227.21028802368289</v>
      </c>
      <c r="T3" s="49">
        <f t="shared" si="0"/>
        <v>229.53884637921882</v>
      </c>
      <c r="U3" s="49">
        <f t="shared" si="0"/>
        <v>238.54632995504483</v>
      </c>
      <c r="V3" s="49">
        <f t="shared" si="0"/>
        <v>256.65284203893481</v>
      </c>
      <c r="W3" s="49">
        <f t="shared" si="0"/>
        <v>273.90659043936205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655.6636102846544</v>
      </c>
      <c r="C5" s="49">
        <f t="shared" ref="C5:W5" si="1">C7*C13/1000000</f>
        <v>675.85597251362253</v>
      </c>
      <c r="D5" s="49">
        <f t="shared" si="1"/>
        <v>679.51811507884361</v>
      </c>
      <c r="E5" s="49">
        <f t="shared" si="1"/>
        <v>692.01588136100634</v>
      </c>
      <c r="F5" s="49">
        <f t="shared" si="1"/>
        <v>758.56110804055925</v>
      </c>
      <c r="G5" s="49">
        <f t="shared" si="1"/>
        <v>858.85491617750688</v>
      </c>
      <c r="H5" s="49">
        <f t="shared" si="1"/>
        <v>938.28730284905771</v>
      </c>
      <c r="I5" s="49">
        <f t="shared" si="1"/>
        <v>1062.747602293316</v>
      </c>
      <c r="J5" s="49">
        <f t="shared" si="1"/>
        <v>1126.6032043172581</v>
      </c>
      <c r="K5" s="49">
        <f t="shared" si="1"/>
        <v>1270.8864058771107</v>
      </c>
      <c r="L5" s="49">
        <f t="shared" si="1"/>
        <v>1410.8167664142011</v>
      </c>
      <c r="M5" s="49">
        <f t="shared" si="1"/>
        <v>1506.6834030598759</v>
      </c>
      <c r="N5" s="49">
        <f t="shared" si="1"/>
        <v>1550.5373039209437</v>
      </c>
      <c r="O5" s="49">
        <f t="shared" si="1"/>
        <v>1605.6994217242561</v>
      </c>
      <c r="P5" s="49">
        <f t="shared" si="1"/>
        <v>1616.4642258999718</v>
      </c>
      <c r="Q5" s="49">
        <f t="shared" si="1"/>
        <v>1618.4832296394623</v>
      </c>
      <c r="R5" s="49">
        <f t="shared" si="1"/>
        <v>1660.7253988235107</v>
      </c>
      <c r="S5" s="49">
        <f t="shared" si="1"/>
        <v>1726.6340082001118</v>
      </c>
      <c r="T5" s="49">
        <f t="shared" si="1"/>
        <v>1792.5275730783942</v>
      </c>
      <c r="U5" s="49">
        <f t="shared" si="1"/>
        <v>1862.1810021848519</v>
      </c>
      <c r="V5" s="49">
        <f t="shared" si="1"/>
        <v>1914.064037306433</v>
      </c>
      <c r="W5" s="49">
        <f t="shared" si="1"/>
        <v>1934.7569044358813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1748484.4606067922</v>
      </c>
      <c r="C7" s="35">
        <v>1806014.8722239176</v>
      </c>
      <c r="D7" s="35">
        <v>1824058.272200326</v>
      </c>
      <c r="E7" s="35">
        <v>1871452.9937697281</v>
      </c>
      <c r="F7" s="35">
        <v>2079549.4592947252</v>
      </c>
      <c r="G7" s="35">
        <v>2401208.4518498369</v>
      </c>
      <c r="H7" s="35">
        <v>2680197.0268024621</v>
      </c>
      <c r="I7" s="35">
        <v>3130923.0896447147</v>
      </c>
      <c r="J7" s="35">
        <v>3411674.8663323913</v>
      </c>
      <c r="K7" s="35">
        <v>3968257.8712646728</v>
      </c>
      <c r="L7" s="35">
        <v>4530793.7661101986</v>
      </c>
      <c r="M7" s="35">
        <v>4984257.7916941727</v>
      </c>
      <c r="N7" s="35">
        <v>5322888.5899575436</v>
      </c>
      <c r="O7" s="35">
        <v>5819031.3384239106</v>
      </c>
      <c r="P7" s="35">
        <v>6169304.7898175102</v>
      </c>
      <c r="Q7" s="35">
        <v>6770528.4042560151</v>
      </c>
      <c r="R7" s="35">
        <v>7588289.9531328958</v>
      </c>
      <c r="S7" s="35">
        <v>8763251.725029327</v>
      </c>
      <c r="T7" s="35">
        <v>9901176.9631768242</v>
      </c>
      <c r="U7" s="35">
        <v>10971118.324644933</v>
      </c>
      <c r="V7" s="35">
        <v>11927843.174204582</v>
      </c>
      <c r="W7" s="35">
        <v>12751722.307768375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223573.82697083009</v>
      </c>
      <c r="D8" s="52">
        <v>196908.24702110537</v>
      </c>
      <c r="E8" s="52">
        <v>240071.03721957328</v>
      </c>
      <c r="F8" s="52">
        <v>415650.7347171281</v>
      </c>
      <c r="G8" s="52">
        <v>545240.05136098294</v>
      </c>
      <c r="H8" s="52">
        <v>519833.96951533901</v>
      </c>
      <c r="I8" s="52">
        <v>710168.89933241624</v>
      </c>
      <c r="J8" s="52">
        <v>560228.10019501578</v>
      </c>
      <c r="K8" s="52">
        <v>780156.83190311166</v>
      </c>
      <c r="L8" s="52">
        <v>759444.14186663087</v>
      </c>
      <c r="M8" s="52">
        <v>693535.0628035469</v>
      </c>
      <c r="N8" s="52">
        <v>754281.53298049886</v>
      </c>
      <c r="O8" s="52">
        <v>1041382.7998273494</v>
      </c>
      <c r="P8" s="52">
        <v>870107.42090893909</v>
      </c>
      <c r="Q8" s="52">
        <v>1311392.5137709212</v>
      </c>
      <c r="R8" s="52">
        <v>1377989.6490718964</v>
      </c>
      <c r="S8" s="52">
        <v>1955118.6037995424</v>
      </c>
      <c r="T8" s="52">
        <v>1897369.3800141281</v>
      </c>
      <c r="U8" s="52">
        <v>1763476.4242716562</v>
      </c>
      <c r="V8" s="52">
        <v>1711006.3825401496</v>
      </c>
      <c r="W8" s="52">
        <v>1865261.9333911426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166043.41535370471</v>
      </c>
      <c r="D9" s="36">
        <v>178864.84704469703</v>
      </c>
      <c r="E9" s="36">
        <v>192676.31565017113</v>
      </c>
      <c r="F9" s="36">
        <v>207554.26919213124</v>
      </c>
      <c r="G9" s="36">
        <v>223581.05880587129</v>
      </c>
      <c r="H9" s="36">
        <v>240845.3945627138</v>
      </c>
      <c r="I9" s="36">
        <v>259442.83649016358</v>
      </c>
      <c r="J9" s="36">
        <v>279476.32350733923</v>
      </c>
      <c r="K9" s="36">
        <v>223573.82697083009</v>
      </c>
      <c r="L9" s="36">
        <v>196908.24702110514</v>
      </c>
      <c r="M9" s="36">
        <v>240071.03721957281</v>
      </c>
      <c r="N9" s="36">
        <v>415650.73471712787</v>
      </c>
      <c r="O9" s="36">
        <v>545240.05136098247</v>
      </c>
      <c r="P9" s="36">
        <v>519833.96951533947</v>
      </c>
      <c r="Q9" s="36">
        <v>710168.89933241624</v>
      </c>
      <c r="R9" s="36">
        <v>560228.10019501578</v>
      </c>
      <c r="S9" s="36">
        <v>780156.83190311119</v>
      </c>
      <c r="T9" s="36">
        <v>759444.14186663181</v>
      </c>
      <c r="U9" s="36">
        <v>693535.06280354783</v>
      </c>
      <c r="V9" s="36">
        <v>754281.53298049979</v>
      </c>
      <c r="W9" s="36">
        <v>1041382.7998273503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1324.9704504072824</v>
      </c>
      <c r="C11" s="54">
        <v>1346.9726969057378</v>
      </c>
      <c r="D11" s="54">
        <v>1366.1706478163094</v>
      </c>
      <c r="E11" s="54">
        <v>1383.3407431117671</v>
      </c>
      <c r="F11" s="54">
        <v>1392.0786238457524</v>
      </c>
      <c r="G11" s="54">
        <v>1399.1272111239855</v>
      </c>
      <c r="H11" s="54">
        <v>1405.9206122078774</v>
      </c>
      <c r="I11" s="54">
        <v>1410.9754188050699</v>
      </c>
      <c r="J11" s="54">
        <v>1424.2559566263883</v>
      </c>
      <c r="K11" s="54">
        <v>1434.6286142094996</v>
      </c>
      <c r="L11" s="54">
        <v>1454.8758307668043</v>
      </c>
      <c r="M11" s="54">
        <v>1470.4577427494401</v>
      </c>
      <c r="N11" s="54">
        <v>1483.6875215770904</v>
      </c>
      <c r="O11" s="54">
        <v>1475.8317710084536</v>
      </c>
      <c r="P11" s="54">
        <v>1488.9509367265757</v>
      </c>
      <c r="Q11" s="54">
        <v>1501.5534425301421</v>
      </c>
      <c r="R11" s="54">
        <v>1514.3148615514856</v>
      </c>
      <c r="S11" s="54">
        <v>1530.4086663218202</v>
      </c>
      <c r="T11" s="54">
        <v>1489.2584211721721</v>
      </c>
      <c r="U11" s="54">
        <v>1489.8088929712846</v>
      </c>
      <c r="V11" s="54">
        <v>1559.4423669927335</v>
      </c>
      <c r="W11" s="54">
        <v>1646.4774667588481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374.98966965775236</v>
      </c>
      <c r="C13" s="35">
        <v>374.22503153663229</v>
      </c>
      <c r="D13" s="35">
        <v>372.53092482574812</v>
      </c>
      <c r="E13" s="35">
        <v>369.77465299144728</v>
      </c>
      <c r="F13" s="35">
        <v>364.77185221544272</v>
      </c>
      <c r="G13" s="35">
        <v>357.6761174215693</v>
      </c>
      <c r="H13" s="35">
        <v>350.08146545422312</v>
      </c>
      <c r="I13" s="35">
        <v>339.43586982646468</v>
      </c>
      <c r="J13" s="35">
        <v>330.21997946960749</v>
      </c>
      <c r="K13" s="35">
        <v>320.26305928351445</v>
      </c>
      <c r="L13" s="35">
        <v>311.38401773370123</v>
      </c>
      <c r="M13" s="35">
        <v>302.28841806108653</v>
      </c>
      <c r="N13" s="35">
        <v>291.2962159016954</v>
      </c>
      <c r="O13" s="35">
        <v>275.93929785557077</v>
      </c>
      <c r="P13" s="35">
        <v>262.01724196994769</v>
      </c>
      <c r="Q13" s="35">
        <v>239.04828884878012</v>
      </c>
      <c r="R13" s="35">
        <v>218.8537086854285</v>
      </c>
      <c r="S13" s="35">
        <v>197.03120056092348</v>
      </c>
      <c r="T13" s="35">
        <v>181.04186802689526</v>
      </c>
      <c r="U13" s="35">
        <v>169.73483897277347</v>
      </c>
      <c r="V13" s="35">
        <v>160.47025512926177</v>
      </c>
      <c r="W13" s="35">
        <v>151.72514408169189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368.81297251335712</v>
      </c>
      <c r="D14" s="36">
        <v>359.22625660424853</v>
      </c>
      <c r="E14" s="36">
        <v>353.01798676022742</v>
      </c>
      <c r="F14" s="36">
        <v>347.34915990999451</v>
      </c>
      <c r="G14" s="36">
        <v>337.71252691483465</v>
      </c>
      <c r="H14" s="36">
        <v>326.54064869111068</v>
      </c>
      <c r="I14" s="36">
        <v>312.24780922288579</v>
      </c>
      <c r="J14" s="36">
        <v>301.0494050448612</v>
      </c>
      <c r="K14" s="36">
        <v>290.63403663086876</v>
      </c>
      <c r="L14" s="36">
        <v>277.39363752440715</v>
      </c>
      <c r="M14" s="36">
        <v>260.42811758391287</v>
      </c>
      <c r="N14" s="36">
        <v>249.5485122607403</v>
      </c>
      <c r="O14" s="36">
        <v>229.78727261798159</v>
      </c>
      <c r="P14" s="36">
        <v>207.45912683328459</v>
      </c>
      <c r="Q14" s="36">
        <v>170.63364658901349</v>
      </c>
      <c r="R14" s="36">
        <v>153.04796054107896</v>
      </c>
      <c r="S14" s="36">
        <v>149.68336860435187</v>
      </c>
      <c r="T14" s="36">
        <v>145.75893381667714</v>
      </c>
      <c r="U14" s="36">
        <v>141.91823408934513</v>
      </c>
      <c r="V14" s="36">
        <v>140.33429211768637</v>
      </c>
      <c r="W14" s="36">
        <v>139.38491736674123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0.23559082967605699</v>
      </c>
      <c r="C16" s="44">
        <f>C7/RES_summary!C$6</f>
        <v>0.24327708401596748</v>
      </c>
      <c r="D16" s="44">
        <f>D7/RES_summary!D$6</f>
        <v>0.24890799502695612</v>
      </c>
      <c r="E16" s="44">
        <f>E7/RES_summary!E$6</f>
        <v>0.25416396544447528</v>
      </c>
      <c r="F16" s="44">
        <f>F7/RES_summary!F$6</f>
        <v>0.27975291649028888</v>
      </c>
      <c r="G16" s="44">
        <f>G7/RES_summary!G$6</f>
        <v>0.32039245026240104</v>
      </c>
      <c r="H16" s="44">
        <f>H7/RES_summary!H$6</f>
        <v>0.35732825397484619</v>
      </c>
      <c r="I16" s="44">
        <f>I7/RES_summary!I$6</f>
        <v>0.4171007640344952</v>
      </c>
      <c r="J16" s="44">
        <f>J7/RES_summary!J$6</f>
        <v>0.45565140605392868</v>
      </c>
      <c r="K16" s="44">
        <f>K7/RES_summary!K$6</f>
        <v>0.52844641008913795</v>
      </c>
      <c r="L16" s="44">
        <f>L7/RES_summary!L$6</f>
        <v>0.60433854611084892</v>
      </c>
      <c r="M16" s="44">
        <f>M7/RES_summary!M$6</f>
        <v>0.66303582758317481</v>
      </c>
      <c r="N16" s="44">
        <f>N7/RES_summary!N$6</f>
        <v>0.70827067895712692</v>
      </c>
      <c r="O16" s="44">
        <f>O7/RES_summary!O$6</f>
        <v>0.77053922736265668</v>
      </c>
      <c r="P16" s="44">
        <f>P7/RES_summary!P$6</f>
        <v>0.81464357965642864</v>
      </c>
      <c r="Q16" s="44">
        <f>Q7/RES_summary!Q$6</f>
        <v>0.89509811456494093</v>
      </c>
      <c r="R16" s="44">
        <f>R7/RES_summary!R$6</f>
        <v>1.0030378079957745</v>
      </c>
      <c r="S16" s="44">
        <f>S7/RES_summary!S$6</f>
        <v>1.1598713927162125</v>
      </c>
      <c r="T16" s="44">
        <f>T7/RES_summary!T$6</f>
        <v>1.3067427782241792</v>
      </c>
      <c r="U16" s="44">
        <f>U7/RES_summary!U$6</f>
        <v>1.450612834624375</v>
      </c>
      <c r="V16" s="44">
        <f>V7/RES_summary!V$6</f>
        <v>1.5662021493813278</v>
      </c>
      <c r="W16" s="44">
        <f>W7/RES_summary!W$6</f>
        <v>1.6615650229516974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88.344127394620415</v>
      </c>
      <c r="C17" s="52">
        <f t="shared" si="2"/>
        <v>91.040374438015377</v>
      </c>
      <c r="D17" s="52">
        <f t="shared" si="2"/>
        <v>92.725925583914673</v>
      </c>
      <c r="E17" s="52">
        <f t="shared" si="2"/>
        <v>93.983392125161046</v>
      </c>
      <c r="F17" s="52">
        <f t="shared" si="2"/>
        <v>102.04598951083474</v>
      </c>
      <c r="G17" s="52">
        <f t="shared" si="2"/>
        <v>114.59672766103886</v>
      </c>
      <c r="H17" s="52">
        <f t="shared" si="2"/>
        <v>125.09399879971298</v>
      </c>
      <c r="I17" s="52">
        <f t="shared" si="2"/>
        <v>141.57896064533188</v>
      </c>
      <c r="J17" s="52">
        <f t="shared" si="2"/>
        <v>150.46519795242611</v>
      </c>
      <c r="K17" s="52">
        <f t="shared" si="2"/>
        <v>169.24186396253799</v>
      </c>
      <c r="L17" s="52">
        <f t="shared" si="2"/>
        <v>188.18136455933978</v>
      </c>
      <c r="M17" s="52">
        <f t="shared" si="2"/>
        <v>200.42805143794124</v>
      </c>
      <c r="N17" s="52">
        <f t="shared" si="2"/>
        <v>206.31656861433564</v>
      </c>
      <c r="O17" s="52">
        <f t="shared" si="2"/>
        <v>212.6220533686255</v>
      </c>
      <c r="P17" s="52">
        <f t="shared" si="2"/>
        <v>213.45066393010282</v>
      </c>
      <c r="Q17" s="52">
        <f t="shared" si="2"/>
        <v>213.97167263851847</v>
      </c>
      <c r="R17" s="52">
        <f t="shared" ref="R17:V17" si="3">R13*R16</f>
        <v>219.51854423157801</v>
      </c>
      <c r="S17" s="52">
        <f t="shared" si="3"/>
        <v>228.53085300314572</v>
      </c>
      <c r="T17" s="52">
        <f t="shared" si="3"/>
        <v>236.5751536003603</v>
      </c>
      <c r="U17" s="52">
        <f t="shared" si="3"/>
        <v>246.21953589680678</v>
      </c>
      <c r="V17" s="52">
        <f t="shared" si="3"/>
        <v>251.32885849521983</v>
      </c>
      <c r="W17" s="52">
        <f t="shared" ref="W17" si="4">W13*W16</f>
        <v>252.10119250844599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117.05335826488856</v>
      </c>
      <c r="C18" s="36">
        <f>C3*11630*1000/RES_summary!C$6</f>
        <v>122.62889868408178</v>
      </c>
      <c r="D18" s="36">
        <f>D3*11630*1000/RES_summary!D$6</f>
        <v>126.67943782434362</v>
      </c>
      <c r="E18" s="36">
        <f>E3*11630*1000/RES_summary!E$6</f>
        <v>130.0110555025849</v>
      </c>
      <c r="F18" s="36">
        <f>F3*11630*1000/RES_summary!F$6</f>
        <v>142.0560406472209</v>
      </c>
      <c r="G18" s="36">
        <f>G3*11630*1000/RES_summary!G$6</f>
        <v>160.33539997632417</v>
      </c>
      <c r="H18" s="36">
        <f>H3*11630*1000/RES_summary!H$6</f>
        <v>175.87223137602399</v>
      </c>
      <c r="I18" s="36">
        <f>I3*11630*1000/RES_summary!I$6</f>
        <v>199.76443329053367</v>
      </c>
      <c r="J18" s="36">
        <f>J3*11630*1000/RES_summary!J$6</f>
        <v>214.30095444871154</v>
      </c>
      <c r="K18" s="36">
        <f>K3*11630*1000/RES_summary!K$6</f>
        <v>242.79922076280852</v>
      </c>
      <c r="L18" s="36">
        <f>L3*11630*1000/RES_summary!L$6</f>
        <v>273.78051909810034</v>
      </c>
      <c r="M18" s="36">
        <f>M3*11630*1000/RES_summary!M$6</f>
        <v>294.72098010110369</v>
      </c>
      <c r="N18" s="36">
        <f>N3*11630*1000/RES_summary!N$6</f>
        <v>306.10931834769332</v>
      </c>
      <c r="O18" s="36">
        <f>O3*11630*1000/RES_summary!O$6</f>
        <v>313.79438157847255</v>
      </c>
      <c r="P18" s="36">
        <f>P3*11630*1000/RES_summary!P$6</f>
        <v>317.81756600363605</v>
      </c>
      <c r="Q18" s="36">
        <f>Q3*11630*1000/RES_summary!Q$6</f>
        <v>321.28990165430002</v>
      </c>
      <c r="R18" s="36">
        <f>R3*11630*1000/RES_summary!R$6</f>
        <v>332.42019391602565</v>
      </c>
      <c r="S18" s="36">
        <f>S3*11630*1000/RES_summary!S$6</f>
        <v>349.74559795793215</v>
      </c>
      <c r="T18" s="36">
        <f>T3*11630*1000/RES_summary!T$6</f>
        <v>352.32153973943673</v>
      </c>
      <c r="U18" s="36">
        <f>U3*11630*1000/RES_summary!U$6</f>
        <v>366.82005420232514</v>
      </c>
      <c r="V18" s="36">
        <f>V3*11630*1000/RES_summary!V$6</f>
        <v>391.93286998536746</v>
      </c>
      <c r="W18" s="36">
        <f>W3*11630*1000/RES_summary!W$6</f>
        <v>415.07893280819081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14.337662383790457</v>
      </c>
      <c r="C3" s="49">
        <f t="shared" ref="C3:W3" si="0">C5*C11/11630</f>
        <v>15.549110520419186</v>
      </c>
      <c r="D3" s="49">
        <f t="shared" si="0"/>
        <v>16.940535275405214</v>
      </c>
      <c r="E3" s="49">
        <f t="shared" si="0"/>
        <v>19.456347208844612</v>
      </c>
      <c r="F3" s="49">
        <f t="shared" si="0"/>
        <v>23.669944896854361</v>
      </c>
      <c r="G3" s="49">
        <f t="shared" si="0"/>
        <v>30.416198063000294</v>
      </c>
      <c r="H3" s="49">
        <f t="shared" si="0"/>
        <v>35.363459680034822</v>
      </c>
      <c r="I3" s="49">
        <f t="shared" si="0"/>
        <v>41.931398053943965</v>
      </c>
      <c r="J3" s="49">
        <f t="shared" si="0"/>
        <v>47.047511236172298</v>
      </c>
      <c r="K3" s="49">
        <f t="shared" si="0"/>
        <v>53.843590882456652</v>
      </c>
      <c r="L3" s="49">
        <f t="shared" si="0"/>
        <v>61.077379531207683</v>
      </c>
      <c r="M3" s="49">
        <f t="shared" si="0"/>
        <v>66.387084283204999</v>
      </c>
      <c r="N3" s="49">
        <f t="shared" si="0"/>
        <v>71.436031726751494</v>
      </c>
      <c r="O3" s="49">
        <f t="shared" si="0"/>
        <v>76.229824508814119</v>
      </c>
      <c r="P3" s="49">
        <f t="shared" si="0"/>
        <v>80.850073525727737</v>
      </c>
      <c r="Q3" s="49">
        <f t="shared" si="0"/>
        <v>91.424224470541247</v>
      </c>
      <c r="R3" s="49">
        <f t="shared" si="0"/>
        <v>105.26758440218305</v>
      </c>
      <c r="S3" s="49">
        <f t="shared" si="0"/>
        <v>119.73389729716273</v>
      </c>
      <c r="T3" s="49">
        <f t="shared" si="0"/>
        <v>135.14183633765927</v>
      </c>
      <c r="U3" s="49">
        <f t="shared" si="0"/>
        <v>147.36772271278153</v>
      </c>
      <c r="V3" s="49">
        <f t="shared" si="0"/>
        <v>166.9281169310496</v>
      </c>
      <c r="W3" s="49">
        <f t="shared" si="0"/>
        <v>184.93892271457074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266.10355832934135</v>
      </c>
      <c r="C5" s="49">
        <f t="shared" ref="C5:W5" si="1">C7*C13/1000000</f>
        <v>283.09335480966115</v>
      </c>
      <c r="D5" s="49">
        <f t="shared" si="1"/>
        <v>303.15893595657718</v>
      </c>
      <c r="E5" s="49">
        <f t="shared" si="1"/>
        <v>342.67086180680622</v>
      </c>
      <c r="F5" s="49">
        <f t="shared" si="1"/>
        <v>410.6999382727206</v>
      </c>
      <c r="G5" s="49">
        <f t="shared" si="1"/>
        <v>520.50819574199761</v>
      </c>
      <c r="H5" s="49">
        <f t="shared" si="1"/>
        <v>596.93121633795022</v>
      </c>
      <c r="I5" s="49">
        <f t="shared" si="1"/>
        <v>698.79406468943148</v>
      </c>
      <c r="J5" s="49">
        <f t="shared" si="1"/>
        <v>777.19010847243851</v>
      </c>
      <c r="K5" s="49">
        <f t="shared" si="1"/>
        <v>883.06339310974079</v>
      </c>
      <c r="L5" s="49">
        <f t="shared" si="1"/>
        <v>992.16923830737619</v>
      </c>
      <c r="M5" s="49">
        <f t="shared" si="1"/>
        <v>1063.9155950913259</v>
      </c>
      <c r="N5" s="49">
        <f t="shared" si="1"/>
        <v>1131.0862938991077</v>
      </c>
      <c r="O5" s="49">
        <f t="shared" si="1"/>
        <v>1192.5577667816835</v>
      </c>
      <c r="P5" s="49">
        <f t="shared" si="1"/>
        <v>1249.035885032112</v>
      </c>
      <c r="Q5" s="49">
        <f t="shared" si="1"/>
        <v>1393.4200213715944</v>
      </c>
      <c r="R5" s="49">
        <f t="shared" si="1"/>
        <v>1582.7656046845732</v>
      </c>
      <c r="S5" s="49">
        <f t="shared" si="1"/>
        <v>1783.0118442265937</v>
      </c>
      <c r="T5" s="49">
        <f t="shared" si="1"/>
        <v>1994.2766004681182</v>
      </c>
      <c r="U5" s="49">
        <f t="shared" si="1"/>
        <v>2201.3126987640876</v>
      </c>
      <c r="V5" s="49">
        <f t="shared" si="1"/>
        <v>2387.6313809615194</v>
      </c>
      <c r="W5" s="49">
        <f t="shared" si="1"/>
        <v>2523.7668814631811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651897.10705444368</v>
      </c>
      <c r="C7" s="35">
        <v>705204.24823821161</v>
      </c>
      <c r="D7" s="35">
        <v>772606.88019544829</v>
      </c>
      <c r="E7" s="35">
        <v>899892.96339076047</v>
      </c>
      <c r="F7" s="35">
        <v>1119222.46066766</v>
      </c>
      <c r="G7" s="35">
        <v>1480234.3731226546</v>
      </c>
      <c r="H7" s="35">
        <v>1754170.4881234937</v>
      </c>
      <c r="I7" s="35">
        <v>2130794.9892737265</v>
      </c>
      <c r="J7" s="35">
        <v>2469488.9464266584</v>
      </c>
      <c r="K7" s="35">
        <v>2961449.7355531552</v>
      </c>
      <c r="L7" s="35">
        <v>3564899.8670741692</v>
      </c>
      <c r="M7" s="35">
        <v>4013799.9971487424</v>
      </c>
      <c r="N7" s="35">
        <v>4514729.9138544453</v>
      </c>
      <c r="O7" s="35">
        <v>5031314.1349544246</v>
      </c>
      <c r="P7" s="35">
        <v>5664100.3576909164</v>
      </c>
      <c r="Q7" s="35">
        <v>6832665.8711469844</v>
      </c>
      <c r="R7" s="35">
        <v>8148075.0224556597</v>
      </c>
      <c r="S7" s="35">
        <v>9505515.8006493784</v>
      </c>
      <c r="T7" s="35">
        <v>10865217.373801431</v>
      </c>
      <c r="U7" s="35">
        <v>12167347.392334407</v>
      </c>
      <c r="V7" s="35">
        <v>13363314.241654893</v>
      </c>
      <c r="W7" s="35">
        <v>14262702.397375334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174925.59647039685</v>
      </c>
      <c r="D8" s="52">
        <v>193251.81852533529</v>
      </c>
      <c r="E8" s="52">
        <v>257513.1751487928</v>
      </c>
      <c r="F8" s="52">
        <v>354086.78845321969</v>
      </c>
      <c r="G8" s="52">
        <v>500456.99452491011</v>
      </c>
      <c r="H8" s="52">
        <v>448861.71147123585</v>
      </c>
      <c r="I8" s="52">
        <v>569876.31967556803</v>
      </c>
      <c r="J8" s="52">
        <v>596207.13230172475</v>
      </c>
      <c r="K8" s="52">
        <v>846047.57757971669</v>
      </c>
      <c r="L8" s="52">
        <v>1103907.1260459241</v>
      </c>
      <c r="M8" s="52">
        <v>897761.84154580906</v>
      </c>
      <c r="N8" s="52">
        <v>1070806.2363812709</v>
      </c>
      <c r="O8" s="52">
        <v>1112791.3534017038</v>
      </c>
      <c r="P8" s="52">
        <v>1478833.8003162085</v>
      </c>
      <c r="Q8" s="52">
        <v>2272472.6395019926</v>
      </c>
      <c r="R8" s="52">
        <v>2213170.9928544844</v>
      </c>
      <c r="S8" s="52">
        <v>2428247.0145749897</v>
      </c>
      <c r="T8" s="52">
        <v>2472492.926553756</v>
      </c>
      <c r="U8" s="52">
        <v>2780963.8188491855</v>
      </c>
      <c r="V8" s="52">
        <v>3468439.4888224788</v>
      </c>
      <c r="W8" s="52">
        <v>3112559.148574926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121618.45528662892</v>
      </c>
      <c r="D9" s="36">
        <v>125849.18656809861</v>
      </c>
      <c r="E9" s="36">
        <v>130227.09195348062</v>
      </c>
      <c r="F9" s="36">
        <v>134757.29117632005</v>
      </c>
      <c r="G9" s="36">
        <v>139445.08206991549</v>
      </c>
      <c r="H9" s="36">
        <v>174925.59647039673</v>
      </c>
      <c r="I9" s="36">
        <v>193251.81852533529</v>
      </c>
      <c r="J9" s="36">
        <v>257513.17514879303</v>
      </c>
      <c r="K9" s="36">
        <v>354086.78845321992</v>
      </c>
      <c r="L9" s="36">
        <v>500456.99452491011</v>
      </c>
      <c r="M9" s="36">
        <v>448861.71147123585</v>
      </c>
      <c r="N9" s="36">
        <v>569876.31967556756</v>
      </c>
      <c r="O9" s="36">
        <v>596207.13230172452</v>
      </c>
      <c r="P9" s="36">
        <v>846047.57757971715</v>
      </c>
      <c r="Q9" s="36">
        <v>1103907.1260459246</v>
      </c>
      <c r="R9" s="36">
        <v>897761.84154580813</v>
      </c>
      <c r="S9" s="36">
        <v>1070806.23638127</v>
      </c>
      <c r="T9" s="36">
        <v>1112791.3534017038</v>
      </c>
      <c r="U9" s="36">
        <v>1478833.800316209</v>
      </c>
      <c r="V9" s="36">
        <v>2272472.6395019926</v>
      </c>
      <c r="W9" s="36">
        <v>2213170.9928544853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626.62451629868713</v>
      </c>
      <c r="C11" s="54">
        <v>638.78629533378125</v>
      </c>
      <c r="D11" s="54">
        <v>649.88493455189621</v>
      </c>
      <c r="E11" s="54">
        <v>660.33428359145205</v>
      </c>
      <c r="F11" s="54">
        <v>670.27392384855602</v>
      </c>
      <c r="G11" s="54">
        <v>679.60578981552362</v>
      </c>
      <c r="H11" s="54">
        <v>688.98563992331424</v>
      </c>
      <c r="I11" s="54">
        <v>697.86248053509507</v>
      </c>
      <c r="J11" s="54">
        <v>704.02665925860504</v>
      </c>
      <c r="K11" s="54">
        <v>709.12345234670045</v>
      </c>
      <c r="L11" s="54">
        <v>715.93625010966491</v>
      </c>
      <c r="M11" s="54">
        <v>725.69834841776049</v>
      </c>
      <c r="N11" s="54">
        <v>734.51606076682503</v>
      </c>
      <c r="O11" s="54">
        <v>743.40454083831867</v>
      </c>
      <c r="P11" s="54">
        <v>752.80972017872762</v>
      </c>
      <c r="Q11" s="54">
        <v>763.06046582119961</v>
      </c>
      <c r="R11" s="54">
        <v>773.49545818653917</v>
      </c>
      <c r="S11" s="54">
        <v>780.98484318819612</v>
      </c>
      <c r="T11" s="54">
        <v>788.10509847934384</v>
      </c>
      <c r="U11" s="54">
        <v>778.57480952701508</v>
      </c>
      <c r="V11" s="54">
        <v>813.09619876343686</v>
      </c>
      <c r="W11" s="54">
        <v>852.23389171486599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408.19871027149304</v>
      </c>
      <c r="C13" s="35">
        <v>401.43455674991168</v>
      </c>
      <c r="D13" s="35">
        <v>392.38446320836067</v>
      </c>
      <c r="E13" s="35">
        <v>380.79068927890734</v>
      </c>
      <c r="F13" s="35">
        <v>366.95112250313667</v>
      </c>
      <c r="G13" s="35">
        <v>351.63904121747311</v>
      </c>
      <c r="H13" s="35">
        <v>340.29258865055436</v>
      </c>
      <c r="I13" s="35">
        <v>327.949928644995</v>
      </c>
      <c r="J13" s="35">
        <v>314.71698206911583</v>
      </c>
      <c r="K13" s="35">
        <v>298.18618310764526</v>
      </c>
      <c r="L13" s="35">
        <v>278.31615902347409</v>
      </c>
      <c r="M13" s="35">
        <v>265.06442668969379</v>
      </c>
      <c r="N13" s="35">
        <v>250.53243836981693</v>
      </c>
      <c r="O13" s="35">
        <v>237.02709367648856</v>
      </c>
      <c r="P13" s="35">
        <v>220.51796510563705</v>
      </c>
      <c r="Q13" s="35">
        <v>203.93504492232461</v>
      </c>
      <c r="R13" s="35">
        <v>194.25024933159742</v>
      </c>
      <c r="S13" s="35">
        <v>187.57654835572265</v>
      </c>
      <c r="T13" s="35">
        <v>183.54686628514065</v>
      </c>
      <c r="U13" s="35">
        <v>180.91968839082745</v>
      </c>
      <c r="V13" s="35">
        <v>178.67060055498916</v>
      </c>
      <c r="W13" s="35">
        <v>176.94871638965225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380.92934606519771</v>
      </c>
      <c r="D14" s="36">
        <v>369.65787612169362</v>
      </c>
      <c r="E14" s="36">
        <v>359.86685642201149</v>
      </c>
      <c r="F14" s="36">
        <v>347.47647451416663</v>
      </c>
      <c r="G14" s="36">
        <v>333.15462057273766</v>
      </c>
      <c r="H14" s="36">
        <v>318.71133138218903</v>
      </c>
      <c r="I14" s="36">
        <v>304.1009060402294</v>
      </c>
      <c r="J14" s="36">
        <v>286.92461284492265</v>
      </c>
      <c r="K14" s="36">
        <v>270.56411439166624</v>
      </c>
      <c r="L14" s="36">
        <v>249.8719310831581</v>
      </c>
      <c r="M14" s="36">
        <v>239.2657612664583</v>
      </c>
      <c r="N14" s="36">
        <v>224.56967076009022</v>
      </c>
      <c r="O14" s="36">
        <v>208.96817070224532</v>
      </c>
      <c r="P14" s="36">
        <v>192.9819508794541</v>
      </c>
      <c r="Q14" s="36">
        <v>184.91731621161659</v>
      </c>
      <c r="R14" s="36">
        <v>182.61094830506252</v>
      </c>
      <c r="S14" s="36">
        <v>181.49588606460287</v>
      </c>
      <c r="T14" s="36">
        <v>179.49605637648543</v>
      </c>
      <c r="U14" s="36">
        <v>177.06966439831004</v>
      </c>
      <c r="V14" s="36">
        <v>174.87352044431546</v>
      </c>
      <c r="W14" s="36">
        <v>173.58216453989098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8.7836628677317008E-2</v>
      </c>
      <c r="C16" s="44">
        <f>C7/RES_summary!C$6</f>
        <v>9.4993698991972547E-2</v>
      </c>
      <c r="D16" s="44">
        <f>D7/RES_summary!D$6</f>
        <v>0.10542866553353215</v>
      </c>
      <c r="E16" s="44">
        <f>E7/RES_summary!E$6</f>
        <v>0.12221539350035018</v>
      </c>
      <c r="F16" s="44">
        <f>F7/RES_summary!F$6</f>
        <v>0.15056422254049426</v>
      </c>
      <c r="G16" s="44">
        <f>G7/RES_summary!G$6</f>
        <v>0.19750718326934108</v>
      </c>
      <c r="H16" s="44">
        <f>H7/RES_summary!H$6</f>
        <v>0.23386888032003242</v>
      </c>
      <c r="I16" s="44">
        <f>I7/RES_summary!I$6</f>
        <v>0.2838639572356273</v>
      </c>
      <c r="J16" s="44">
        <f>J7/RES_summary!J$6</f>
        <v>0.32981633794535031</v>
      </c>
      <c r="K16" s="44">
        <f>K7/RES_summary!K$6</f>
        <v>0.39437141742851023</v>
      </c>
      <c r="L16" s="44">
        <f>L7/RES_summary!L$6</f>
        <v>0.47550308266358687</v>
      </c>
      <c r="M16" s="44">
        <f>M7/RES_summary!M$6</f>
        <v>0.53393971862724932</v>
      </c>
      <c r="N16" s="44">
        <f>N7/RES_summary!N$6</f>
        <v>0.60073600402356797</v>
      </c>
      <c r="O16" s="44">
        <f>O7/RES_summary!O$6</f>
        <v>0.66623200335206256</v>
      </c>
      <c r="P16" s="44">
        <f>P7/RES_summary!P$6</f>
        <v>0.74793240861407917</v>
      </c>
      <c r="Q16" s="44">
        <f>Q7/RES_summary!Q$6</f>
        <v>0.90331300210946186</v>
      </c>
      <c r="R16" s="44">
        <f>R7/RES_summary!R$6</f>
        <v>1.0770314999013471</v>
      </c>
      <c r="S16" s="44">
        <f>S7/RES_summary!S$6</f>
        <v>1.2581147040082614</v>
      </c>
      <c r="T16" s="44">
        <f>T7/RES_summary!T$6</f>
        <v>1.4339754142214034</v>
      </c>
      <c r="U16" s="44">
        <f>U7/RES_summary!U$6</f>
        <v>1.6087795034536678</v>
      </c>
      <c r="V16" s="44">
        <f>V7/RES_summary!V$6</f>
        <v>1.7546886878426546</v>
      </c>
      <c r="W16" s="44">
        <f>W7/RES_summary!W$6</f>
        <v>1.858447577846881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35.854798540676839</v>
      </c>
      <c r="C17" s="52">
        <f t="shared" si="2"/>
        <v>38.13375344887703</v>
      </c>
      <c r="D17" s="52">
        <f t="shared" si="2"/>
        <v>41.368570332148813</v>
      </c>
      <c r="E17" s="52">
        <f t="shared" si="2"/>
        <v>46.538483931491236</v>
      </c>
      <c r="F17" s="52">
        <f t="shared" si="2"/>
        <v>55.249710470046438</v>
      </c>
      <c r="G17" s="52">
        <f t="shared" si="2"/>
        <v>69.451236558394839</v>
      </c>
      <c r="H17" s="52">
        <f t="shared" si="2"/>
        <v>79.583846688910526</v>
      </c>
      <c r="I17" s="52">
        <f t="shared" si="2"/>
        <v>93.093164520309884</v>
      </c>
      <c r="J17" s="52">
        <f t="shared" si="2"/>
        <v>103.79880251524825</v>
      </c>
      <c r="K17" s="52">
        <f t="shared" si="2"/>
        <v>117.59610768975935</v>
      </c>
      <c r="L17" s="52">
        <f t="shared" si="2"/>
        <v>132.34019157075099</v>
      </c>
      <c r="M17" s="52">
        <f t="shared" si="2"/>
        <v>141.52842540478827</v>
      </c>
      <c r="N17" s="52">
        <f t="shared" si="2"/>
        <v>150.50385590456463</v>
      </c>
      <c r="O17" s="52">
        <f t="shared" si="2"/>
        <v>157.91503546880398</v>
      </c>
      <c r="P17" s="52">
        <f t="shared" si="2"/>
        <v>164.93253278413457</v>
      </c>
      <c r="Q17" s="52">
        <f t="shared" si="2"/>
        <v>184.217177664113</v>
      </c>
      <c r="R17" s="52">
        <f t="shared" ref="R17:V17" si="3">R13*R16</f>
        <v>209.21363739382102</v>
      </c>
      <c r="S17" s="52">
        <f t="shared" si="3"/>
        <v>235.99281361345135</v>
      </c>
      <c r="T17" s="52">
        <f t="shared" si="3"/>
        <v>263.20169361027513</v>
      </c>
      <c r="U17" s="52">
        <f t="shared" si="3"/>
        <v>291.05988645438771</v>
      </c>
      <c r="V17" s="52">
        <f t="shared" si="3"/>
        <v>313.51128164389303</v>
      </c>
      <c r="W17" s="52">
        <f t="shared" ref="W17" si="4">W13*W16</f>
        <v>328.84991337746391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22.467495792538504</v>
      </c>
      <c r="C18" s="36">
        <f>C3*11630*1000/RES_summary!C$6</f>
        <v>24.359319092779959</v>
      </c>
      <c r="D18" s="36">
        <f>D3*11630*1000/RES_summary!D$6</f>
        <v>26.88481062281404</v>
      </c>
      <c r="E18" s="36">
        <f>E3*11630*1000/RES_summary!E$6</f>
        <v>30.730956446333568</v>
      </c>
      <c r="F18" s="36">
        <f>F3*11630*1000/RES_summary!F$6</f>
        <v>37.032440228254679</v>
      </c>
      <c r="G18" s="36">
        <f>G3*11630*1000/RES_summary!G$6</f>
        <v>47.199462474932695</v>
      </c>
      <c r="H18" s="36">
        <f>H3*11630*1000/RES_summary!H$6</f>
        <v>54.832127538517952</v>
      </c>
      <c r="I18" s="36">
        <f>I3*11630*1000/RES_summary!I$6</f>
        <v>64.966226713005156</v>
      </c>
      <c r="J18" s="36">
        <f>J3*11630*1000/RES_summary!J$6</f>
        <v>73.077124169853946</v>
      </c>
      <c r="K18" s="36">
        <f>K3*11630*1000/RES_summary!K$6</f>
        <v>83.390157867496526</v>
      </c>
      <c r="L18" s="36">
        <f>L3*11630*1000/RES_summary!L$6</f>
        <v>94.747140491958149</v>
      </c>
      <c r="M18" s="36">
        <f>M3*11630*1000/RES_summary!M$6</f>
        <v>102.70694457042106</v>
      </c>
      <c r="N18" s="36">
        <f>N3*11630*1000/RES_summary!N$6</f>
        <v>110.54749936923868</v>
      </c>
      <c r="O18" s="36">
        <f>O3*11630*1000/RES_summary!O$6</f>
        <v>117.39475443415306</v>
      </c>
      <c r="P18" s="36">
        <f>P3*11630*1000/RES_summary!P$6</f>
        <v>124.16281385359319</v>
      </c>
      <c r="Q18" s="36">
        <f>Q3*11630*1000/RES_summary!Q$6</f>
        <v>140.56884540064476</v>
      </c>
      <c r="R18" s="36">
        <f>R3*11630*1000/RES_summary!R$6</f>
        <v>161.82579831480606</v>
      </c>
      <c r="S18" s="36">
        <f>S3*11630*1000/RES_summary!S$6</f>
        <v>184.30681053344247</v>
      </c>
      <c r="T18" s="36">
        <f>T3*11630*1000/RES_summary!T$6</f>
        <v>207.43059666265592</v>
      </c>
      <c r="U18" s="36">
        <f>U3*11630*1000/RES_summary!U$6</f>
        <v>226.6118956571795</v>
      </c>
      <c r="V18" s="36">
        <f>V3*11630*1000/RES_summary!V$6</f>
        <v>254.91483137410268</v>
      </c>
      <c r="W18" s="36">
        <f>W3*11630*1000/RES_summary!W$6</f>
        <v>280.25704146777264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100.5892964541255</v>
      </c>
      <c r="C3" s="49">
        <f t="shared" ref="C3:W3" si="0">C5*C11/11630</f>
        <v>107.57729041211253</v>
      </c>
      <c r="D3" s="49">
        <f t="shared" si="0"/>
        <v>113.25489555565053</v>
      </c>
      <c r="E3" s="49">
        <f t="shared" si="0"/>
        <v>120.56460332197391</v>
      </c>
      <c r="F3" s="49">
        <f t="shared" si="0"/>
        <v>128.7415340905799</v>
      </c>
      <c r="G3" s="49">
        <f t="shared" si="0"/>
        <v>137.37629325614492</v>
      </c>
      <c r="H3" s="49">
        <f t="shared" si="0"/>
        <v>142.24515898562925</v>
      </c>
      <c r="I3" s="49">
        <f t="shared" si="0"/>
        <v>145.9144010357231</v>
      </c>
      <c r="J3" s="49">
        <f t="shared" si="0"/>
        <v>147.77309058148123</v>
      </c>
      <c r="K3" s="49">
        <f t="shared" si="0"/>
        <v>149.15534194185301</v>
      </c>
      <c r="L3" s="49">
        <f t="shared" si="0"/>
        <v>149.48472673001248</v>
      </c>
      <c r="M3" s="49">
        <f t="shared" si="0"/>
        <v>148.4267905817477</v>
      </c>
      <c r="N3" s="49">
        <f t="shared" si="0"/>
        <v>146.11635426956715</v>
      </c>
      <c r="O3" s="49">
        <f t="shared" si="0"/>
        <v>145.21125045385023</v>
      </c>
      <c r="P3" s="49">
        <f t="shared" si="0"/>
        <v>142.03022432767744</v>
      </c>
      <c r="Q3" s="49">
        <f t="shared" si="0"/>
        <v>136.10594926492277</v>
      </c>
      <c r="R3" s="49">
        <f t="shared" si="0"/>
        <v>128.49902915586398</v>
      </c>
      <c r="S3" s="49">
        <f t="shared" si="0"/>
        <v>121.91316941588678</v>
      </c>
      <c r="T3" s="49">
        <f t="shared" si="0"/>
        <v>113.26148175213322</v>
      </c>
      <c r="U3" s="49">
        <f t="shared" si="0"/>
        <v>104.04998934067929</v>
      </c>
      <c r="V3" s="49">
        <f t="shared" si="0"/>
        <v>100.81840496642496</v>
      </c>
      <c r="W3" s="49">
        <f t="shared" si="0"/>
        <v>99.659421121959994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2417.1440357838669</v>
      </c>
      <c r="C5" s="49">
        <f t="shared" ref="C5:W5" si="1">C7*C13/1000000</f>
        <v>2574.9857363277879</v>
      </c>
      <c r="D5" s="49">
        <f t="shared" si="1"/>
        <v>2703.0268959161549</v>
      </c>
      <c r="E5" s="49">
        <f t="shared" si="1"/>
        <v>2870.4101002192788</v>
      </c>
      <c r="F5" s="49">
        <f t="shared" si="1"/>
        <v>3056.902678367182</v>
      </c>
      <c r="G5" s="49">
        <f t="shared" si="1"/>
        <v>3253.9871438304226</v>
      </c>
      <c r="H5" s="49">
        <f t="shared" si="1"/>
        <v>3358.5920156706775</v>
      </c>
      <c r="I5" s="49">
        <f t="shared" si="1"/>
        <v>3435.2885735001378</v>
      </c>
      <c r="J5" s="49">
        <f t="shared" si="1"/>
        <v>3482.0933167343446</v>
      </c>
      <c r="K5" s="49">
        <f t="shared" si="1"/>
        <v>3521.2800653747186</v>
      </c>
      <c r="L5" s="49">
        <f t="shared" si="1"/>
        <v>3525.4547568110102</v>
      </c>
      <c r="M5" s="49">
        <f t="shared" si="1"/>
        <v>3495.155593593232</v>
      </c>
      <c r="N5" s="49">
        <f t="shared" si="1"/>
        <v>3438.4435858773909</v>
      </c>
      <c r="O5" s="49">
        <f t="shared" si="1"/>
        <v>3414.0322449758714</v>
      </c>
      <c r="P5" s="49">
        <f t="shared" si="1"/>
        <v>3332.4577780057534</v>
      </c>
      <c r="Q5" s="49">
        <f t="shared" si="1"/>
        <v>3182.4949977843876</v>
      </c>
      <c r="R5" s="49">
        <f t="shared" si="1"/>
        <v>2997.7510575862711</v>
      </c>
      <c r="S5" s="49">
        <f t="shared" si="1"/>
        <v>2818.902997259077</v>
      </c>
      <c r="T5" s="49">
        <f t="shared" si="1"/>
        <v>2615.5597949481435</v>
      </c>
      <c r="U5" s="49">
        <f t="shared" si="1"/>
        <v>2422.5292898917137</v>
      </c>
      <c r="V5" s="49">
        <f t="shared" si="1"/>
        <v>2258.205608368301</v>
      </c>
      <c r="W5" s="49">
        <f t="shared" si="1"/>
        <v>2135.387905400019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30859603.118346568</v>
      </c>
      <c r="C7" s="35">
        <v>32932272.257004548</v>
      </c>
      <c r="D7" s="35">
        <v>34833141.944490239</v>
      </c>
      <c r="E7" s="35">
        <v>37404026.273677558</v>
      </c>
      <c r="F7" s="35">
        <v>40462761.252120756</v>
      </c>
      <c r="G7" s="35">
        <v>43839764.219272286</v>
      </c>
      <c r="H7" s="35">
        <v>46090507.570361331</v>
      </c>
      <c r="I7" s="35">
        <v>48024380.988592915</v>
      </c>
      <c r="J7" s="35">
        <v>49573101.357029289</v>
      </c>
      <c r="K7" s="35">
        <v>51178097.253113657</v>
      </c>
      <c r="L7" s="35">
        <v>52642877.736745358</v>
      </c>
      <c r="M7" s="35">
        <v>53864521.567494981</v>
      </c>
      <c r="N7" s="35">
        <v>55068317.742490932</v>
      </c>
      <c r="O7" s="35">
        <v>56635406.970818177</v>
      </c>
      <c r="P7" s="35">
        <v>58212927.769056395</v>
      </c>
      <c r="Q7" s="35">
        <v>60264203.219103321</v>
      </c>
      <c r="R7" s="35">
        <v>61926258.541386992</v>
      </c>
      <c r="S7" s="35">
        <v>63567078.86100892</v>
      </c>
      <c r="T7" s="35">
        <v>65125809.38151779</v>
      </c>
      <c r="U7" s="35">
        <v>66514199.625389308</v>
      </c>
      <c r="V7" s="35">
        <v>67694155.386279479</v>
      </c>
      <c r="W7" s="35">
        <v>69726217.199642017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9500994.062256813</v>
      </c>
      <c r="D8" s="52">
        <v>9401184.085494224</v>
      </c>
      <c r="E8" s="52">
        <v>10267037.251686286</v>
      </c>
      <c r="F8" s="52">
        <v>10986733.857143622</v>
      </c>
      <c r="G8" s="52">
        <v>12002187.567338362</v>
      </c>
      <c r="H8" s="52">
        <v>11445523.444441006</v>
      </c>
      <c r="I8" s="52">
        <v>12065049.199536912</v>
      </c>
      <c r="J8" s="52">
        <v>12427799.947898909</v>
      </c>
      <c r="K8" s="52">
        <v>13100978.797471881</v>
      </c>
      <c r="L8" s="52">
        <v>13200816.334363639</v>
      </c>
      <c r="M8" s="52">
        <v>12912356.517723545</v>
      </c>
      <c r="N8" s="52">
        <v>11822362.864688717</v>
      </c>
      <c r="O8" s="52">
        <v>9707111.3860045746</v>
      </c>
      <c r="P8" s="52">
        <v>9852757.261078231</v>
      </c>
      <c r="Q8" s="52">
        <v>11793488.145511217</v>
      </c>
      <c r="R8" s="52">
        <v>9695221.7730332613</v>
      </c>
      <c r="S8" s="52">
        <v>8073339.4888436347</v>
      </c>
      <c r="T8" s="52">
        <v>7644015.8074134663</v>
      </c>
      <c r="U8" s="52">
        <v>6631005.478563264</v>
      </c>
      <c r="V8" s="52">
        <v>5590970.415811494</v>
      </c>
      <c r="W8" s="52">
        <v>5789711.8847028762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7428324.9235988371</v>
      </c>
      <c r="D9" s="36">
        <v>7500314.3980085328</v>
      </c>
      <c r="E9" s="36">
        <v>7696152.9224989712</v>
      </c>
      <c r="F9" s="36">
        <v>7927998.8787004277</v>
      </c>
      <c r="G9" s="36">
        <v>8625184.6001868322</v>
      </c>
      <c r="H9" s="36">
        <v>9194780.0933519602</v>
      </c>
      <c r="I9" s="36">
        <v>10131175.781305328</v>
      </c>
      <c r="J9" s="36">
        <v>10879079.579462536</v>
      </c>
      <c r="K9" s="36">
        <v>11495982.901387513</v>
      </c>
      <c r="L9" s="36">
        <v>11736035.850731939</v>
      </c>
      <c r="M9" s="36">
        <v>11690712.686973922</v>
      </c>
      <c r="N9" s="36">
        <v>10618566.689692765</v>
      </c>
      <c r="O9" s="36">
        <v>8140022.1576773301</v>
      </c>
      <c r="P9" s="36">
        <v>8275236.4628400132</v>
      </c>
      <c r="Q9" s="36">
        <v>9742212.6954642981</v>
      </c>
      <c r="R9" s="36">
        <v>8033166.450749591</v>
      </c>
      <c r="S9" s="36">
        <v>6432519.1692217067</v>
      </c>
      <c r="T9" s="36">
        <v>6085285.2869045958</v>
      </c>
      <c r="U9" s="36">
        <v>5242615.2346917391</v>
      </c>
      <c r="V9" s="36">
        <v>4411014.6549213231</v>
      </c>
      <c r="W9" s="36">
        <v>3757650.0713403374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483.98171579464952</v>
      </c>
      <c r="C11" s="54">
        <v>485.87604577457142</v>
      </c>
      <c r="D11" s="54">
        <v>487.28869006158516</v>
      </c>
      <c r="E11" s="54">
        <v>488.48989784680629</v>
      </c>
      <c r="F11" s="54">
        <v>489.79774595676525</v>
      </c>
      <c r="G11" s="54">
        <v>490.99342435884762</v>
      </c>
      <c r="H11" s="54">
        <v>492.56092769949566</v>
      </c>
      <c r="I11" s="54">
        <v>493.98600663013315</v>
      </c>
      <c r="J11" s="54">
        <v>493.55398811494342</v>
      </c>
      <c r="K11" s="54">
        <v>492.62671374568839</v>
      </c>
      <c r="L11" s="54">
        <v>493.12996245699418</v>
      </c>
      <c r="M11" s="54">
        <v>493.8846149310005</v>
      </c>
      <c r="N11" s="54">
        <v>494.21581529930654</v>
      </c>
      <c r="O11" s="54">
        <v>494.66634220094011</v>
      </c>
      <c r="P11" s="54">
        <v>495.67364959065867</v>
      </c>
      <c r="Q11" s="54">
        <v>497.38088859622871</v>
      </c>
      <c r="R11" s="54">
        <v>498.52161849823324</v>
      </c>
      <c r="S11" s="54">
        <v>502.97940783538536</v>
      </c>
      <c r="T11" s="54">
        <v>503.61342735176316</v>
      </c>
      <c r="U11" s="54">
        <v>499.51981223978981</v>
      </c>
      <c r="V11" s="54">
        <v>519.22555032831667</v>
      </c>
      <c r="W11" s="54">
        <v>542.77682509926626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78.327126454417453</v>
      </c>
      <c r="C13" s="35">
        <v>78.190345210087955</v>
      </c>
      <c r="D13" s="35">
        <v>77.599284618759697</v>
      </c>
      <c r="E13" s="35">
        <v>76.740671691787384</v>
      </c>
      <c r="F13" s="35">
        <v>75.548543494593119</v>
      </c>
      <c r="G13" s="35">
        <v>74.224558497966228</v>
      </c>
      <c r="H13" s="35">
        <v>72.869495102510712</v>
      </c>
      <c r="I13" s="35">
        <v>71.532178089210802</v>
      </c>
      <c r="J13" s="35">
        <v>70.241587098939817</v>
      </c>
      <c r="K13" s="35">
        <v>68.804434990214205</v>
      </c>
      <c r="L13" s="35">
        <v>66.969263618926377</v>
      </c>
      <c r="M13" s="35">
        <v>64.887898228402989</v>
      </c>
      <c r="N13" s="35">
        <v>62.439597337186754</v>
      </c>
      <c r="O13" s="35">
        <v>60.280881299837354</v>
      </c>
      <c r="P13" s="35">
        <v>57.246008845773112</v>
      </c>
      <c r="Q13" s="35">
        <v>52.809044636560621</v>
      </c>
      <c r="R13" s="35">
        <v>48.408399412388093</v>
      </c>
      <c r="S13" s="35">
        <v>44.345328553207267</v>
      </c>
      <c r="T13" s="35">
        <v>40.16164742960445</v>
      </c>
      <c r="U13" s="35">
        <v>36.421234917288302</v>
      </c>
      <c r="V13" s="35">
        <v>33.358945029780266</v>
      </c>
      <c r="W13" s="35">
        <v>30.625322743178764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77.85301636147409</v>
      </c>
      <c r="D14" s="36">
        <v>76.109012501707639</v>
      </c>
      <c r="E14" s="36">
        <v>75.00179280090569</v>
      </c>
      <c r="F14" s="36">
        <v>73.361421768176513</v>
      </c>
      <c r="G14" s="36">
        <v>72.148567762220253</v>
      </c>
      <c r="H14" s="36">
        <v>70.483927604566446</v>
      </c>
      <c r="I14" s="36">
        <v>69.36016429512982</v>
      </c>
      <c r="J14" s="36">
        <v>68.224716943714625</v>
      </c>
      <c r="K14" s="36">
        <v>66.390306658403802</v>
      </c>
      <c r="L14" s="36">
        <v>63.328162806806617</v>
      </c>
      <c r="M14" s="36">
        <v>60.664794441895886</v>
      </c>
      <c r="N14" s="36">
        <v>56.770237682151013</v>
      </c>
      <c r="O14" s="36">
        <v>53.785571297197372</v>
      </c>
      <c r="P14" s="36">
        <v>46.530379466983582</v>
      </c>
      <c r="Q14" s="36">
        <v>40.212922227977316</v>
      </c>
      <c r="R14" s="36">
        <v>32.609657762094685</v>
      </c>
      <c r="S14" s="36">
        <v>25.802690368040384</v>
      </c>
      <c r="T14" s="36">
        <v>20.097513159996186</v>
      </c>
      <c r="U14" s="36">
        <v>15.952459387950585</v>
      </c>
      <c r="V14" s="36">
        <v>14.129172499077972</v>
      </c>
      <c r="W14" s="36">
        <v>13.273161443659387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4.1580235146053557</v>
      </c>
      <c r="C16" s="44">
        <f>C7/RES_summary!C$6</f>
        <v>4.4361025415247459</v>
      </c>
      <c r="D16" s="44">
        <f>D7/RES_summary!D$6</f>
        <v>4.7532733213800684</v>
      </c>
      <c r="E16" s="44">
        <f>E7/RES_summary!E$6</f>
        <v>5.0798794695652303</v>
      </c>
      <c r="F16" s="44">
        <f>F7/RES_summary!F$6</f>
        <v>5.4432826393896132</v>
      </c>
      <c r="G16" s="44">
        <f>G7/RES_summary!G$6</f>
        <v>5.8495252531357353</v>
      </c>
      <c r="H16" s="44">
        <f>H7/RES_summary!H$6</f>
        <v>6.1448619001641367</v>
      </c>
      <c r="I16" s="44">
        <f>I7/RES_summary!I$6</f>
        <v>6.3977956114210501</v>
      </c>
      <c r="J16" s="44">
        <f>J7/RES_summary!J$6</f>
        <v>6.6208106636101753</v>
      </c>
      <c r="K16" s="44">
        <f>K7/RES_summary!K$6</f>
        <v>6.8153035024363362</v>
      </c>
      <c r="L16" s="44">
        <f>L7/RES_summary!L$6</f>
        <v>7.0217542083865574</v>
      </c>
      <c r="M16" s="44">
        <f>M7/RES_summary!M$6</f>
        <v>7.1653813120160486</v>
      </c>
      <c r="N16" s="44">
        <f>N7/RES_summary!N$6</f>
        <v>7.3274640521476613</v>
      </c>
      <c r="O16" s="44">
        <f>O7/RES_summary!O$6</f>
        <v>7.4994960828796184</v>
      </c>
      <c r="P16" s="44">
        <f>P7/RES_summary!P$6</f>
        <v>7.6868933333196523</v>
      </c>
      <c r="Q16" s="44">
        <f>Q7/RES_summary!Q$6</f>
        <v>7.9672326082066451</v>
      </c>
      <c r="R16" s="44">
        <f>R7/RES_summary!R$6</f>
        <v>8.185556826157903</v>
      </c>
      <c r="S16" s="44">
        <f>S7/RES_summary!S$6</f>
        <v>8.4135020427218166</v>
      </c>
      <c r="T16" s="44">
        <f>T7/RES_summary!T$6</f>
        <v>8.5952085698302092</v>
      </c>
      <c r="U16" s="44">
        <f>U7/RES_summary!U$6</f>
        <v>8.794577617909356</v>
      </c>
      <c r="V16" s="44">
        <f>V7/RES_summary!V$6</f>
        <v>8.8886758585015286</v>
      </c>
      <c r="W16" s="44">
        <f>W7/RES_summary!W$6</f>
        <v>9.0854114358402658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325.68603362893498</v>
      </c>
      <c r="C17" s="52">
        <f t="shared" si="2"/>
        <v>346.86038910916841</v>
      </c>
      <c r="D17" s="52">
        <f t="shared" si="2"/>
        <v>368.85060933652915</v>
      </c>
      <c r="E17" s="52">
        <f t="shared" si="2"/>
        <v>389.83336260775638</v>
      </c>
      <c r="F17" s="52">
        <f t="shared" si="2"/>
        <v>411.23207523528981</v>
      </c>
      <c r="G17" s="52">
        <f t="shared" si="2"/>
        <v>434.17842933670408</v>
      </c>
      <c r="H17" s="52">
        <f t="shared" si="2"/>
        <v>447.77298413961523</v>
      </c>
      <c r="I17" s="52">
        <f t="shared" si="2"/>
        <v>457.64825505454189</v>
      </c>
      <c r="J17" s="52">
        <f t="shared" si="2"/>
        <v>465.05624889356363</v>
      </c>
      <c r="K17" s="52">
        <f t="shared" si="2"/>
        <v>468.92310677196008</v>
      </c>
      <c r="L17" s="52">
        <f t="shared" si="2"/>
        <v>470.24170864874503</v>
      </c>
      <c r="M17" s="52">
        <f t="shared" si="2"/>
        <v>464.94653334179804</v>
      </c>
      <c r="N17" s="52">
        <f t="shared" si="2"/>
        <v>457.52390491881079</v>
      </c>
      <c r="O17" s="52">
        <f t="shared" si="2"/>
        <v>452.07623318066146</v>
      </c>
      <c r="P17" s="52">
        <f t="shared" si="2"/>
        <v>440.04396375573117</v>
      </c>
      <c r="Q17" s="52">
        <f t="shared" si="2"/>
        <v>420.74194243664601</v>
      </c>
      <c r="R17" s="52">
        <f t="shared" ref="R17:V17" si="3">R13*R16</f>
        <v>396.24970425345157</v>
      </c>
      <c r="S17" s="52">
        <f t="shared" si="3"/>
        <v>373.09951236757945</v>
      </c>
      <c r="T17" s="52">
        <f t="shared" si="3"/>
        <v>345.19773616543557</v>
      </c>
      <c r="U17" s="52">
        <f t="shared" si="3"/>
        <v>320.3093774202024</v>
      </c>
      <c r="V17" s="52">
        <f t="shared" si="3"/>
        <v>296.51684935128742</v>
      </c>
      <c r="W17" s="52">
        <f t="shared" ref="W17" si="4">W13*W16</f>
        <v>278.2436574771753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157.62608536608587</v>
      </c>
      <c r="C18" s="52">
        <f>C3*11630*1000/RES_summary!C$6</f>
        <v>168.53115429619197</v>
      </c>
      <c r="D18" s="52">
        <f>D3*11630*1000/RES_summary!D$6</f>
        <v>179.73673025201481</v>
      </c>
      <c r="E18" s="52">
        <f>E3*11630*1000/RES_summary!E$6</f>
        <v>190.42965947753993</v>
      </c>
      <c r="F18" s="52">
        <f>F3*11630*1000/RES_summary!F$6</f>
        <v>201.42054351536785</v>
      </c>
      <c r="G18" s="52">
        <f>G3*11630*1000/RES_summary!G$6</f>
        <v>213.17875380277434</v>
      </c>
      <c r="H18" s="52">
        <f>H3*11630*1000/RES_summary!H$6</f>
        <v>220.55547646658039</v>
      </c>
      <c r="I18" s="52">
        <f>I3*11630*1000/RES_summary!I$6</f>
        <v>226.07183395564178</v>
      </c>
      <c r="J18" s="52">
        <f>J3*11630*1000/RES_summary!J$6</f>
        <v>229.5303663391941</v>
      </c>
      <c r="K18" s="52">
        <f>K3*11630*1000/RES_summary!K$6</f>
        <v>231.00404908848924</v>
      </c>
      <c r="L18" s="52">
        <f>L3*11630*1000/RES_summary!L$6</f>
        <v>231.89027613166846</v>
      </c>
      <c r="M18" s="52">
        <f>M3*11630*1000/RES_summary!M$6</f>
        <v>229.62993958301752</v>
      </c>
      <c r="N18" s="52">
        <f>N3*11630*1000/RES_summary!N$6</f>
        <v>226.11554968837248</v>
      </c>
      <c r="O18" s="52">
        <f>O3*11630*1000/RES_summary!O$6</f>
        <v>223.62689666345707</v>
      </c>
      <c r="P18" s="52">
        <f>P3*11630*1000/RES_summary!P$6</f>
        <v>218.11819749514277</v>
      </c>
      <c r="Q18" s="52">
        <f>Q3*11630*1000/RES_summary!Q$6</f>
        <v>209.26900119884232</v>
      </c>
      <c r="R18" s="52">
        <f>R3*11630*1000/RES_summary!R$6</f>
        <v>197.53904389387688</v>
      </c>
      <c r="S18" s="52">
        <f>S3*11630*1000/RES_summary!S$6</f>
        <v>187.66137179431615</v>
      </c>
      <c r="T18" s="52">
        <f>T3*11630*1000/RES_summary!T$6</f>
        <v>173.84621502434467</v>
      </c>
      <c r="U18" s="52">
        <f>U3*11630*1000/RES_summary!U$6</f>
        <v>160.00088006758347</v>
      </c>
      <c r="V18" s="52">
        <f>V3*11630*1000/RES_summary!V$6</f>
        <v>153.95912428604078</v>
      </c>
      <c r="W18" s="52">
        <f>W3*11630*1000/RES_summary!W$6</f>
        <v>151.02420900946896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116.49519614446795</v>
      </c>
      <c r="D19" s="36">
        <v>122.87071737375736</v>
      </c>
      <c r="E19" s="36">
        <v>133.02598298082128</v>
      </c>
      <c r="F19" s="36">
        <v>142.32517390362085</v>
      </c>
      <c r="G19" s="36">
        <v>151.09634979379337</v>
      </c>
      <c r="H19" s="36">
        <v>155.66601692685586</v>
      </c>
      <c r="I19" s="36">
        <v>160.09986289151723</v>
      </c>
      <c r="J19" s="36">
        <v>162.88937242683505</v>
      </c>
      <c r="K19" s="36">
        <v>165.90121033915128</v>
      </c>
      <c r="L19" s="36">
        <v>167.00141924507713</v>
      </c>
      <c r="M19" s="36">
        <v>167.95839589289099</v>
      </c>
      <c r="N19" s="36">
        <v>167.59156968702047</v>
      </c>
      <c r="O19" s="36">
        <v>168.96822964066271</v>
      </c>
      <c r="P19" s="36">
        <v>168.76516975967363</v>
      </c>
      <c r="Q19" s="36">
        <v>170.18077919599668</v>
      </c>
      <c r="R19" s="36">
        <v>171.08922775156609</v>
      </c>
      <c r="S19" s="36">
        <v>171.58088332867538</v>
      </c>
      <c r="T19" s="36">
        <v>171.89898615685539</v>
      </c>
      <c r="U19" s="36">
        <v>170.65584006135501</v>
      </c>
      <c r="V19" s="36">
        <v>169.85504994925446</v>
      </c>
      <c r="W19" s="36">
        <v>168.99475906446253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26.72774846267566</v>
      </c>
      <c r="C3" s="49">
        <f t="shared" ref="C3:W3" si="0">C5*C11/11630</f>
        <v>29.316842212671776</v>
      </c>
      <c r="D3" s="49">
        <f t="shared" si="0"/>
        <v>31.636249744952551</v>
      </c>
      <c r="E3" s="49">
        <f t="shared" si="0"/>
        <v>36.045064548764493</v>
      </c>
      <c r="F3" s="49">
        <f t="shared" si="0"/>
        <v>42.822328169371787</v>
      </c>
      <c r="G3" s="49">
        <f t="shared" si="0"/>
        <v>49.650581558273849</v>
      </c>
      <c r="H3" s="49">
        <f t="shared" si="0"/>
        <v>55.542685130676375</v>
      </c>
      <c r="I3" s="49">
        <f t="shared" si="0"/>
        <v>60.813908083383708</v>
      </c>
      <c r="J3" s="49">
        <f t="shared" si="0"/>
        <v>65.993142789441535</v>
      </c>
      <c r="K3" s="49">
        <f t="shared" si="0"/>
        <v>69.780872597923306</v>
      </c>
      <c r="L3" s="49">
        <f t="shared" si="0"/>
        <v>74.019274124289041</v>
      </c>
      <c r="M3" s="49">
        <f t="shared" si="0"/>
        <v>77.177325088086178</v>
      </c>
      <c r="N3" s="49">
        <f t="shared" si="0"/>
        <v>79.939548053396564</v>
      </c>
      <c r="O3" s="49">
        <f t="shared" si="0"/>
        <v>82.302097863921688</v>
      </c>
      <c r="P3" s="49">
        <f t="shared" si="0"/>
        <v>86.272030485657965</v>
      </c>
      <c r="Q3" s="49">
        <f t="shared" si="0"/>
        <v>90.70059626515507</v>
      </c>
      <c r="R3" s="49">
        <f t="shared" si="0"/>
        <v>96.152603778713967</v>
      </c>
      <c r="S3" s="49">
        <f t="shared" si="0"/>
        <v>103.59503546866439</v>
      </c>
      <c r="T3" s="49">
        <f t="shared" si="0"/>
        <v>109.186942685172</v>
      </c>
      <c r="U3" s="49">
        <f t="shared" si="0"/>
        <v>112.56897066187581</v>
      </c>
      <c r="V3" s="49">
        <f t="shared" si="0"/>
        <v>120.25401882104542</v>
      </c>
      <c r="W3" s="49">
        <f t="shared" si="0"/>
        <v>127.02668301280094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8830.1733104162886</v>
      </c>
      <c r="C5" s="49">
        <f t="shared" ref="C5:W5" si="1">C7*C13/1000000</f>
        <v>9616.6658286329548</v>
      </c>
      <c r="D5" s="49">
        <f t="shared" si="1"/>
        <v>10328.392982644575</v>
      </c>
      <c r="E5" s="49">
        <f t="shared" si="1"/>
        <v>11731.262727550131</v>
      </c>
      <c r="F5" s="49">
        <f t="shared" si="1"/>
        <v>13905.351026287834</v>
      </c>
      <c r="G5" s="49">
        <f t="shared" si="1"/>
        <v>16104.707286153411</v>
      </c>
      <c r="H5" s="49">
        <f t="shared" si="1"/>
        <v>17997.297937856376</v>
      </c>
      <c r="I5" s="49">
        <f t="shared" si="1"/>
        <v>19705.707410885712</v>
      </c>
      <c r="J5" s="49">
        <f t="shared" si="1"/>
        <v>21273.309687978897</v>
      </c>
      <c r="K5" s="49">
        <f t="shared" si="1"/>
        <v>22632.372435817506</v>
      </c>
      <c r="L5" s="49">
        <f t="shared" si="1"/>
        <v>24098.758293927422</v>
      </c>
      <c r="M5" s="49">
        <f t="shared" si="1"/>
        <v>25139.203531569925</v>
      </c>
      <c r="N5" s="49">
        <f t="shared" si="1"/>
        <v>26085.118739721896</v>
      </c>
      <c r="O5" s="49">
        <f t="shared" si="1"/>
        <v>26907.834227285486</v>
      </c>
      <c r="P5" s="49">
        <f t="shared" si="1"/>
        <v>28238.914402821116</v>
      </c>
      <c r="Q5" s="49">
        <f t="shared" si="1"/>
        <v>29692.05794141053</v>
      </c>
      <c r="R5" s="49">
        <f t="shared" si="1"/>
        <v>31362.611877012652</v>
      </c>
      <c r="S5" s="49">
        <f t="shared" si="1"/>
        <v>32978.308157816624</v>
      </c>
      <c r="T5" s="49">
        <f t="shared" si="1"/>
        <v>34565.006075171441</v>
      </c>
      <c r="U5" s="49">
        <f t="shared" si="1"/>
        <v>35993.108234997191</v>
      </c>
      <c r="V5" s="49">
        <f t="shared" si="1"/>
        <v>37089.793523789929</v>
      </c>
      <c r="W5" s="49">
        <f t="shared" si="1"/>
        <v>37414.859681799564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805244.95967390225</v>
      </c>
      <c r="C7" s="35">
        <v>886670.2937562404</v>
      </c>
      <c r="D7" s="35">
        <v>961910.46554364427</v>
      </c>
      <c r="E7" s="35">
        <v>1105520.1395126469</v>
      </c>
      <c r="F7" s="35">
        <v>1325074.6105734468</v>
      </c>
      <c r="G7" s="35">
        <v>1549072.4505438008</v>
      </c>
      <c r="H7" s="35">
        <v>1744288.0440747647</v>
      </c>
      <c r="I7" s="35">
        <v>1922166.3049751592</v>
      </c>
      <c r="J7" s="35">
        <v>2093830.736479823</v>
      </c>
      <c r="K7" s="35">
        <v>2251261.839177324</v>
      </c>
      <c r="L7" s="35">
        <v>2430463.586512858</v>
      </c>
      <c r="M7" s="35">
        <v>2581382.3611473665</v>
      </c>
      <c r="N7" s="35">
        <v>2747102.1190175191</v>
      </c>
      <c r="O7" s="35">
        <v>2914730.9330008603</v>
      </c>
      <c r="P7" s="35">
        <v>3162027.4678724213</v>
      </c>
      <c r="Q7" s="35">
        <v>3433097.7099471879</v>
      </c>
      <c r="R7" s="35">
        <v>3729835.0840587253</v>
      </c>
      <c r="S7" s="35">
        <v>4034158.5294712153</v>
      </c>
      <c r="T7" s="35">
        <v>4337741.3040632298</v>
      </c>
      <c r="U7" s="35">
        <v>4631445.1560902037</v>
      </c>
      <c r="V7" s="35">
        <v>4899578.9279829692</v>
      </c>
      <c r="W7" s="35">
        <v>5048228.6866838252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176161.47433760902</v>
      </c>
      <c r="D8" s="52">
        <v>171610.01482069655</v>
      </c>
      <c r="E8" s="52">
        <v>241641.39260601718</v>
      </c>
      <c r="F8" s="52">
        <v>319276.72396108496</v>
      </c>
      <c r="G8" s="52">
        <v>325439.7800053989</v>
      </c>
      <c r="H8" s="52">
        <v>298406.87630676874</v>
      </c>
      <c r="I8" s="52">
        <v>282849.05342701031</v>
      </c>
      <c r="J8" s="52">
        <v>278445.42101523723</v>
      </c>
      <c r="K8" s="52">
        <v>333592.57703510998</v>
      </c>
      <c r="L8" s="52">
        <v>350811.76215623063</v>
      </c>
      <c r="M8" s="52">
        <v>392560.1672405256</v>
      </c>
      <c r="N8" s="52">
        <v>484996.48183123767</v>
      </c>
      <c r="O8" s="52">
        <v>493068.59398874035</v>
      </c>
      <c r="P8" s="52">
        <v>545703.41117832996</v>
      </c>
      <c r="Q8" s="52">
        <v>553919.29550177697</v>
      </c>
      <c r="R8" s="52">
        <v>575182.79512677435</v>
      </c>
      <c r="S8" s="52">
        <v>637916.02244760003</v>
      </c>
      <c r="T8" s="52">
        <v>654394.53674824536</v>
      </c>
      <c r="U8" s="52">
        <v>686264.01926749945</v>
      </c>
      <c r="V8" s="52">
        <v>753130.25372400321</v>
      </c>
      <c r="W8" s="52">
        <v>641718.35268959682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94736.140255270875</v>
      </c>
      <c r="D9" s="36">
        <v>96369.843033292564</v>
      </c>
      <c r="E9" s="36">
        <v>98031.718637014506</v>
      </c>
      <c r="F9" s="36">
        <v>99722.252900285181</v>
      </c>
      <c r="G9" s="36">
        <v>101441.94003504491</v>
      </c>
      <c r="H9" s="36">
        <v>103191.28277580487</v>
      </c>
      <c r="I9" s="36">
        <v>104970.79252661578</v>
      </c>
      <c r="J9" s="36">
        <v>106780.98951057345</v>
      </c>
      <c r="K9" s="36">
        <v>176161.47433760902</v>
      </c>
      <c r="L9" s="36">
        <v>171610.01482069679</v>
      </c>
      <c r="M9" s="36">
        <v>241641.39260601718</v>
      </c>
      <c r="N9" s="36">
        <v>319276.72396108508</v>
      </c>
      <c r="O9" s="36">
        <v>325439.78000539914</v>
      </c>
      <c r="P9" s="36">
        <v>298406.87630676897</v>
      </c>
      <c r="Q9" s="36">
        <v>282849.05342701031</v>
      </c>
      <c r="R9" s="36">
        <v>278445.42101523699</v>
      </c>
      <c r="S9" s="36">
        <v>333592.57703510998</v>
      </c>
      <c r="T9" s="36">
        <v>350811.7621562304</v>
      </c>
      <c r="U9" s="36">
        <v>392560.1672405256</v>
      </c>
      <c r="V9" s="36">
        <v>484996.48183123767</v>
      </c>
      <c r="W9" s="36">
        <v>493068.59398874082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35.202447754251786</v>
      </c>
      <c r="C11" s="54">
        <v>35.454582805425481</v>
      </c>
      <c r="D11" s="54">
        <v>35.623120184529441</v>
      </c>
      <c r="E11" s="54">
        <v>35.733928259713821</v>
      </c>
      <c r="F11" s="54">
        <v>35.815253830578492</v>
      </c>
      <c r="G11" s="54">
        <v>35.855123179990734</v>
      </c>
      <c r="H11" s="54">
        <v>35.89213393589602</v>
      </c>
      <c r="I11" s="54">
        <v>35.891416444103342</v>
      </c>
      <c r="J11" s="54">
        <v>36.07808384771004</v>
      </c>
      <c r="K11" s="54">
        <v>35.857997238924185</v>
      </c>
      <c r="L11" s="54">
        <v>35.721515090775576</v>
      </c>
      <c r="M11" s="54">
        <v>35.704086235161228</v>
      </c>
      <c r="N11" s="54">
        <v>35.640893688755888</v>
      </c>
      <c r="O11" s="54">
        <v>35.572294301813479</v>
      </c>
      <c r="P11" s="54">
        <v>35.530534220818573</v>
      </c>
      <c r="Q11" s="54">
        <v>35.526265530170342</v>
      </c>
      <c r="R11" s="54">
        <v>35.655664978785538</v>
      </c>
      <c r="S11" s="54">
        <v>36.533416351590461</v>
      </c>
      <c r="T11" s="54">
        <v>36.737853905389542</v>
      </c>
      <c r="U11" s="54">
        <v>36.372994525787107</v>
      </c>
      <c r="V11" s="54">
        <v>37.70725329036155</v>
      </c>
      <c r="W11" s="54">
        <v>39.484855375724329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10965.82251690494</v>
      </c>
      <c r="C13" s="35">
        <v>10845.819349482716</v>
      </c>
      <c r="D13" s="35">
        <v>10737.374581746819</v>
      </c>
      <c r="E13" s="35">
        <v>10611.532353197739</v>
      </c>
      <c r="F13" s="35">
        <v>10494.013631632468</v>
      </c>
      <c r="G13" s="35">
        <v>10396.355109472035</v>
      </c>
      <c r="H13" s="35">
        <v>10317.847444401199</v>
      </c>
      <c r="I13" s="35">
        <v>10251.822311046273</v>
      </c>
      <c r="J13" s="35">
        <v>10159.994940060857</v>
      </c>
      <c r="K13" s="35">
        <v>10053.194187348739</v>
      </c>
      <c r="L13" s="35">
        <v>9915.2928797849036</v>
      </c>
      <c r="M13" s="35">
        <v>9738.6593748924952</v>
      </c>
      <c r="N13" s="35">
        <v>9495.5038471780754</v>
      </c>
      <c r="O13" s="35">
        <v>9231.6700394648542</v>
      </c>
      <c r="P13" s="35">
        <v>8930.635388130182</v>
      </c>
      <c r="Q13" s="35">
        <v>8648.7657649182638</v>
      </c>
      <c r="R13" s="35">
        <v>8408.5787092990031</v>
      </c>
      <c r="S13" s="35">
        <v>8174.7675300552246</v>
      </c>
      <c r="T13" s="35">
        <v>7968.4341808936051</v>
      </c>
      <c r="U13" s="35">
        <v>7771.4637703670951</v>
      </c>
      <c r="V13" s="35">
        <v>7569.9961300672112</v>
      </c>
      <c r="W13" s="35">
        <v>7411.4827207594935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10361.812791679633</v>
      </c>
      <c r="D14" s="36">
        <v>10305.352811399036</v>
      </c>
      <c r="E14" s="36">
        <v>10254.320030948697</v>
      </c>
      <c r="F14" s="36">
        <v>10234.45988949202</v>
      </c>
      <c r="G14" s="36">
        <v>10176.231590389632</v>
      </c>
      <c r="H14" s="36">
        <v>10134.377536277962</v>
      </c>
      <c r="I14" s="36">
        <v>10109.634515969676</v>
      </c>
      <c r="J14" s="36">
        <v>9835.1183016788291</v>
      </c>
      <c r="K14" s="36">
        <v>9545.8208163188065</v>
      </c>
      <c r="L14" s="36">
        <v>9221.1492195235714</v>
      </c>
      <c r="M14" s="36">
        <v>8962.4819422725996</v>
      </c>
      <c r="N14" s="36">
        <v>8687.7744293540654</v>
      </c>
      <c r="O14" s="36">
        <v>8385.1742090845819</v>
      </c>
      <c r="P14" s="36">
        <v>7980.9801995659163</v>
      </c>
      <c r="Q14" s="36">
        <v>7785.6903107478656</v>
      </c>
      <c r="R14" s="36">
        <v>7665.558895717596</v>
      </c>
      <c r="S14" s="36">
        <v>7524.675784780824</v>
      </c>
      <c r="T14" s="36">
        <v>7368.0100511235796</v>
      </c>
      <c r="U14" s="36">
        <v>7207.7442953429982</v>
      </c>
      <c r="V14" s="36">
        <v>7050.8724031671491</v>
      </c>
      <c r="W14" s="36">
        <v>6949.3605675178751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0.10849872127328002</v>
      </c>
      <c r="C16" s="44">
        <f>C7/RES_summary!C$6</f>
        <v>0.11943786668986811</v>
      </c>
      <c r="D16" s="44">
        <f>D7/RES_summary!D$6</f>
        <v>0.13126072177787285</v>
      </c>
      <c r="E16" s="44">
        <f>E7/RES_summary!E$6</f>
        <v>0.15014183282865684</v>
      </c>
      <c r="F16" s="44">
        <f>F7/RES_summary!F$6</f>
        <v>0.17825663401190536</v>
      </c>
      <c r="G16" s="44">
        <f>G7/RES_summary!G$6</f>
        <v>0.20669222519242905</v>
      </c>
      <c r="H16" s="44">
        <f>H7/RES_summary!H$6</f>
        <v>0.23255133670602829</v>
      </c>
      <c r="I16" s="44">
        <f>I7/RES_summary!I$6</f>
        <v>0.25607049788549086</v>
      </c>
      <c r="J16" s="44">
        <f>J7/RES_summary!J$6</f>
        <v>0.27964473652836441</v>
      </c>
      <c r="K16" s="44">
        <f>K7/RES_summary!K$6</f>
        <v>0.29979685687734353</v>
      </c>
      <c r="L16" s="44">
        <f>L7/RES_summary!L$6</f>
        <v>0.32418664500581795</v>
      </c>
      <c r="M16" s="44">
        <f>M7/RES_summary!M$6</f>
        <v>0.34339094438174927</v>
      </c>
      <c r="N16" s="44">
        <f>N7/RES_summary!N$6</f>
        <v>0.36553308417387326</v>
      </c>
      <c r="O16" s="44">
        <f>O7/RES_summary!O$6</f>
        <v>0.38596020376354018</v>
      </c>
      <c r="P16" s="44">
        <f>P7/RES_summary!P$6</f>
        <v>0.41753900368986935</v>
      </c>
      <c r="Q16" s="44">
        <f>Q7/RES_summary!Q$6</f>
        <v>0.45387288905829781</v>
      </c>
      <c r="R16" s="44">
        <f>R7/RES_summary!R$6</f>
        <v>0.49301827289235617</v>
      </c>
      <c r="S16" s="44">
        <f>S7/RES_summary!S$6</f>
        <v>0.53394621298523837</v>
      </c>
      <c r="T16" s="44">
        <f>T7/RES_summary!T$6</f>
        <v>0.57248871967143022</v>
      </c>
      <c r="U16" s="44">
        <f>U7/RES_summary!U$6</f>
        <v>0.61237456269078883</v>
      </c>
      <c r="V16" s="44">
        <f>V7/RES_summary!V$6</f>
        <v>0.64334607154005585</v>
      </c>
      <c r="W16" s="44">
        <f>W7/RES_summary!W$6</f>
        <v>0.65779037617101066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1189.7777207939271</v>
      </c>
      <c r="C17" s="52">
        <f t="shared" si="2"/>
        <v>1295.4015256059085</v>
      </c>
      <c r="D17" s="52">
        <f t="shared" si="2"/>
        <v>1409.3955375994731</v>
      </c>
      <c r="E17" s="52">
        <f t="shared" si="2"/>
        <v>1593.2349166296985</v>
      </c>
      <c r="F17" s="52">
        <f t="shared" si="2"/>
        <v>1870.6275472498546</v>
      </c>
      <c r="G17" s="52">
        <f t="shared" si="2"/>
        <v>2148.8457714674541</v>
      </c>
      <c r="H17" s="52">
        <f t="shared" si="2"/>
        <v>2399.4292151243767</v>
      </c>
      <c r="I17" s="52">
        <f t="shared" si="2"/>
        <v>2625.1892434232027</v>
      </c>
      <c r="J17" s="52">
        <f t="shared" si="2"/>
        <v>2841.1891081428339</v>
      </c>
      <c r="K17" s="52">
        <f t="shared" si="2"/>
        <v>3013.9160189447321</v>
      </c>
      <c r="L17" s="52">
        <f t="shared" si="2"/>
        <v>3214.4055329475427</v>
      </c>
      <c r="M17" s="52">
        <f t="shared" si="2"/>
        <v>3344.1674397565098</v>
      </c>
      <c r="N17" s="52">
        <f t="shared" si="2"/>
        <v>3470.9208070438808</v>
      </c>
      <c r="O17" s="52">
        <f t="shared" si="2"/>
        <v>3563.0572495096239</v>
      </c>
      <c r="P17" s="52">
        <f t="shared" si="2"/>
        <v>3728.8886022773659</v>
      </c>
      <c r="Q17" s="52">
        <f t="shared" si="2"/>
        <v>3925.4403045119516</v>
      </c>
      <c r="R17" s="52">
        <f t="shared" ref="R17:V17" si="3">R13*R16</f>
        <v>4145.582952738032</v>
      </c>
      <c r="S17" s="52">
        <f t="shared" si="3"/>
        <v>4364.8861647076783</v>
      </c>
      <c r="T17" s="52">
        <f t="shared" si="3"/>
        <v>4561.8386820058422</v>
      </c>
      <c r="U17" s="52">
        <f t="shared" si="3"/>
        <v>4759.0467278458591</v>
      </c>
      <c r="V17" s="52">
        <f t="shared" si="3"/>
        <v>4870.1272718521659</v>
      </c>
      <c r="W17" s="52">
        <f t="shared" ref="W17" si="4">W13*W16</f>
        <v>4875.2020068733327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41.883088055420984</v>
      </c>
      <c r="C18" s="36">
        <f>C3*11630*1000/RES_summary!C$6</f>
        <v>45.927920655869187</v>
      </c>
      <c r="D18" s="36">
        <f>D3*11630*1000/RES_summary!D$6</f>
        <v>50.207066623445506</v>
      </c>
      <c r="E18" s="36">
        <f>E3*11630*1000/RES_summary!E$6</f>
        <v>56.932542211716779</v>
      </c>
      <c r="F18" s="36">
        <f>F3*11630*1000/RES_summary!F$6</f>
        <v>66.997000427225998</v>
      </c>
      <c r="G18" s="36">
        <f>G3*11630*1000/RES_summary!G$6</f>
        <v>77.047129830767801</v>
      </c>
      <c r="H18" s="36">
        <f>H3*11630*1000/RES_summary!H$6</f>
        <v>86.120634758945982</v>
      </c>
      <c r="I18" s="36">
        <f>I3*11630*1000/RES_summary!I$6</f>
        <v>94.221760380282745</v>
      </c>
      <c r="J18" s="36">
        <f>J3*11630*1000/RES_summary!J$6</f>
        <v>102.50465887077766</v>
      </c>
      <c r="K18" s="36">
        <f>K3*11630*1000/RES_summary!K$6</f>
        <v>108.0729922856696</v>
      </c>
      <c r="L18" s="36">
        <f>L3*11630*1000/RES_summary!L$6</f>
        <v>114.82343575305818</v>
      </c>
      <c r="M18" s="36">
        <f>M3*11630*1000/RES_summary!M$6</f>
        <v>119.40044265388475</v>
      </c>
      <c r="N18" s="36">
        <f>N3*11630*1000/RES_summary!N$6</f>
        <v>123.70671948594173</v>
      </c>
      <c r="O18" s="36">
        <f>O3*11630*1000/RES_summary!O$6</f>
        <v>126.74612109376643</v>
      </c>
      <c r="P18" s="36">
        <f>P3*11630*1000/RES_summary!P$6</f>
        <v>132.4894040888363</v>
      </c>
      <c r="Q18" s="36">
        <f>Q3*11630*1000/RES_summary!Q$6</f>
        <v>139.4562345809243</v>
      </c>
      <c r="R18" s="36">
        <f>R3*11630*1000/RES_summary!R$6</f>
        <v>147.81351690459181</v>
      </c>
      <c r="S18" s="36">
        <f>S3*11630*1000/RES_summary!S$6</f>
        <v>159.46420358256245</v>
      </c>
      <c r="T18" s="36">
        <f>T3*11630*1000/RES_summary!T$6</f>
        <v>167.59216303948537</v>
      </c>
      <c r="U18" s="36">
        <f>U3*11630*1000/RES_summary!U$6</f>
        <v>173.10078057990245</v>
      </c>
      <c r="V18" s="36">
        <f>V3*11630*1000/RES_summary!V$6</f>
        <v>183.63912259602708</v>
      </c>
      <c r="W18" s="36">
        <f>W3*11630*1000/RES_summary!W$6</f>
        <v>192.49664616883456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31210</v>
      </c>
      <c r="C3" s="120">
        <v>21697</v>
      </c>
      <c r="D3" s="120">
        <v>24441</v>
      </c>
      <c r="E3" s="120">
        <v>22769</v>
      </c>
      <c r="F3" s="120">
        <v>26236</v>
      </c>
      <c r="G3" s="120">
        <v>19238</v>
      </c>
      <c r="H3" s="120">
        <v>19144</v>
      </c>
      <c r="I3" s="120">
        <v>20655</v>
      </c>
      <c r="J3" s="120">
        <v>28381</v>
      </c>
      <c r="K3" s="120">
        <v>22043</v>
      </c>
      <c r="L3" s="120">
        <v>19930</v>
      </c>
      <c r="M3" s="120">
        <v>21435</v>
      </c>
      <c r="N3" s="120">
        <v>32177</v>
      </c>
      <c r="O3" s="120">
        <v>47170</v>
      </c>
      <c r="P3" s="120">
        <v>70018</v>
      </c>
      <c r="Q3" s="120">
        <v>77455</v>
      </c>
      <c r="R3" s="120">
        <v>67578</v>
      </c>
      <c r="S3" s="120">
        <v>51307</v>
      </c>
      <c r="T3" s="120">
        <v>43445</v>
      </c>
      <c r="U3" s="120">
        <v>43370</v>
      </c>
      <c r="V3" s="120">
        <v>46355</v>
      </c>
      <c r="W3" s="120">
        <v>45756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31210</v>
      </c>
      <c r="C5" s="52">
        <v>21697</v>
      </c>
      <c r="D5" s="52">
        <v>24441</v>
      </c>
      <c r="E5" s="52">
        <v>22769</v>
      </c>
      <c r="F5" s="52">
        <v>26236</v>
      </c>
      <c r="G5" s="52">
        <v>19238</v>
      </c>
      <c r="H5" s="52">
        <v>19144</v>
      </c>
      <c r="I5" s="52">
        <v>20655</v>
      </c>
      <c r="J5" s="52">
        <v>28381</v>
      </c>
      <c r="K5" s="52">
        <v>22043</v>
      </c>
      <c r="L5" s="52">
        <v>19930</v>
      </c>
      <c r="M5" s="52">
        <v>21435</v>
      </c>
      <c r="N5" s="52">
        <v>32177</v>
      </c>
      <c r="O5" s="52">
        <v>47170</v>
      </c>
      <c r="P5" s="52">
        <v>70018</v>
      </c>
      <c r="Q5" s="52">
        <v>77455</v>
      </c>
      <c r="R5" s="52">
        <v>67578</v>
      </c>
      <c r="S5" s="52">
        <v>51307</v>
      </c>
      <c r="T5" s="52">
        <v>43445</v>
      </c>
      <c r="U5" s="52">
        <v>43370</v>
      </c>
      <c r="V5" s="52">
        <v>46355</v>
      </c>
      <c r="W5" s="52">
        <v>45756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605</v>
      </c>
      <c r="C8" s="52">
        <v>668</v>
      </c>
      <c r="D8" s="52">
        <v>946</v>
      </c>
      <c r="E8" s="52">
        <v>934</v>
      </c>
      <c r="F8" s="52">
        <v>1026</v>
      </c>
      <c r="G8" s="52">
        <v>1008</v>
      </c>
      <c r="H8" s="52">
        <v>958</v>
      </c>
      <c r="I8" s="52">
        <v>973</v>
      </c>
      <c r="J8" s="52">
        <v>1280</v>
      </c>
      <c r="K8" s="52">
        <v>1922</v>
      </c>
      <c r="L8" s="52">
        <v>2214</v>
      </c>
      <c r="M8" s="52">
        <v>2183</v>
      </c>
      <c r="N8" s="52">
        <v>2921</v>
      </c>
      <c r="O8" s="52">
        <v>4144</v>
      </c>
      <c r="P8" s="52">
        <v>9504</v>
      </c>
      <c r="Q8" s="52">
        <v>16583</v>
      </c>
      <c r="R8" s="52">
        <v>19633</v>
      </c>
      <c r="S8" s="52">
        <v>17510</v>
      </c>
      <c r="T8" s="52">
        <v>14895</v>
      </c>
      <c r="U8" s="52">
        <v>14155</v>
      </c>
      <c r="V8" s="52">
        <v>12461</v>
      </c>
      <c r="W8" s="52">
        <v>9993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30692</v>
      </c>
      <c r="C10" s="52">
        <v>21307</v>
      </c>
      <c r="D10" s="52">
        <v>23977</v>
      </c>
      <c r="E10" s="52">
        <v>22326</v>
      </c>
      <c r="F10" s="52">
        <v>25727</v>
      </c>
      <c r="G10" s="52">
        <v>18865</v>
      </c>
      <c r="H10" s="52">
        <v>18772</v>
      </c>
      <c r="I10" s="52">
        <v>20255</v>
      </c>
      <c r="J10" s="52">
        <v>27828</v>
      </c>
      <c r="K10" s="52">
        <v>21614</v>
      </c>
      <c r="L10" s="52">
        <v>19542</v>
      </c>
      <c r="M10" s="52">
        <v>21018</v>
      </c>
      <c r="N10" s="52">
        <v>31553</v>
      </c>
      <c r="O10" s="52">
        <v>46256</v>
      </c>
      <c r="P10" s="52">
        <v>68661</v>
      </c>
      <c r="Q10" s="52">
        <v>75954</v>
      </c>
      <c r="R10" s="52">
        <v>66267</v>
      </c>
      <c r="S10" s="52">
        <v>50313</v>
      </c>
      <c r="T10" s="52">
        <v>42604</v>
      </c>
      <c r="U10" s="52">
        <v>42533</v>
      </c>
      <c r="V10" s="52">
        <v>45464</v>
      </c>
      <c r="W10" s="52">
        <v>44871</v>
      </c>
      <c r="DA10" s="63" t="s">
        <v>1060</v>
      </c>
    </row>
    <row r="11" spans="1:105" ht="12" customHeight="1" x14ac:dyDescent="0.25">
      <c r="A11" s="97" t="s">
        <v>124</v>
      </c>
      <c r="B11" s="52">
        <v>497</v>
      </c>
      <c r="C11" s="52">
        <v>377</v>
      </c>
      <c r="D11" s="52">
        <v>455</v>
      </c>
      <c r="E11" s="52">
        <v>436</v>
      </c>
      <c r="F11" s="52">
        <v>503</v>
      </c>
      <c r="G11" s="52">
        <v>370</v>
      </c>
      <c r="H11" s="52">
        <v>360</v>
      </c>
      <c r="I11" s="52">
        <v>345</v>
      </c>
      <c r="J11" s="52">
        <v>343</v>
      </c>
      <c r="K11" s="52">
        <v>219</v>
      </c>
      <c r="L11" s="52">
        <v>183</v>
      </c>
      <c r="M11" s="52">
        <v>205</v>
      </c>
      <c r="N11" s="52">
        <v>314</v>
      </c>
      <c r="O11" s="52">
        <v>524</v>
      </c>
      <c r="P11" s="52">
        <v>761</v>
      </c>
      <c r="Q11" s="52">
        <v>862</v>
      </c>
      <c r="R11" s="52">
        <v>762</v>
      </c>
      <c r="S11" s="52">
        <v>575</v>
      </c>
      <c r="T11" s="52">
        <v>477</v>
      </c>
      <c r="U11" s="52">
        <v>509</v>
      </c>
      <c r="V11" s="52">
        <v>584</v>
      </c>
      <c r="W11" s="52">
        <v>544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21</v>
      </c>
      <c r="C15" s="52">
        <v>13</v>
      </c>
      <c r="D15" s="52">
        <v>9</v>
      </c>
      <c r="E15" s="52">
        <v>7</v>
      </c>
      <c r="F15" s="52">
        <v>6</v>
      </c>
      <c r="G15" s="52">
        <v>3</v>
      </c>
      <c r="H15" s="52">
        <v>12</v>
      </c>
      <c r="I15" s="52">
        <v>55</v>
      </c>
      <c r="J15" s="52">
        <v>210</v>
      </c>
      <c r="K15" s="52">
        <v>210</v>
      </c>
      <c r="L15" s="52">
        <v>205</v>
      </c>
      <c r="M15" s="52">
        <v>212</v>
      </c>
      <c r="N15" s="52">
        <v>310</v>
      </c>
      <c r="O15" s="52">
        <v>390</v>
      </c>
      <c r="P15" s="52">
        <v>596</v>
      </c>
      <c r="Q15" s="52">
        <v>639</v>
      </c>
      <c r="R15" s="52">
        <v>549</v>
      </c>
      <c r="S15" s="52">
        <v>419</v>
      </c>
      <c r="T15" s="52">
        <v>364</v>
      </c>
      <c r="U15" s="52">
        <v>328</v>
      </c>
      <c r="V15" s="52">
        <v>307</v>
      </c>
      <c r="W15" s="52">
        <v>341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19127</v>
      </c>
      <c r="C20" s="52">
        <v>13217</v>
      </c>
      <c r="D20" s="52">
        <v>14677</v>
      </c>
      <c r="E20" s="52">
        <v>13509</v>
      </c>
      <c r="F20" s="52">
        <v>16327</v>
      </c>
      <c r="G20" s="52">
        <v>12227</v>
      </c>
      <c r="H20" s="52">
        <v>14158</v>
      </c>
      <c r="I20" s="52">
        <v>16288</v>
      </c>
      <c r="J20" s="52">
        <v>24246</v>
      </c>
      <c r="K20" s="52">
        <v>18307</v>
      </c>
      <c r="L20" s="52">
        <v>17293</v>
      </c>
      <c r="M20" s="52">
        <v>18997</v>
      </c>
      <c r="N20" s="52">
        <v>29478</v>
      </c>
      <c r="O20" s="52">
        <v>42356</v>
      </c>
      <c r="P20" s="52">
        <v>60799</v>
      </c>
      <c r="Q20" s="52">
        <v>64005</v>
      </c>
      <c r="R20" s="52">
        <v>54084</v>
      </c>
      <c r="S20" s="52">
        <v>43702</v>
      </c>
      <c r="T20" s="52">
        <v>39953</v>
      </c>
      <c r="U20" s="52">
        <v>42050</v>
      </c>
      <c r="V20" s="52">
        <v>45123</v>
      </c>
      <c r="W20" s="52">
        <v>44625</v>
      </c>
      <c r="DA20" s="63" t="s">
        <v>1065</v>
      </c>
    </row>
    <row r="21" spans="1:105" ht="12" customHeight="1" x14ac:dyDescent="0.25">
      <c r="A21" s="97" t="s">
        <v>50</v>
      </c>
      <c r="B21" s="52">
        <v>11892</v>
      </c>
      <c r="C21" s="52">
        <v>7997</v>
      </c>
      <c r="D21" s="52">
        <v>9221</v>
      </c>
      <c r="E21" s="52">
        <v>8673</v>
      </c>
      <c r="F21" s="52">
        <v>9309</v>
      </c>
      <c r="G21" s="52">
        <v>6788</v>
      </c>
      <c r="H21" s="52">
        <v>4582</v>
      </c>
      <c r="I21" s="52">
        <v>4363</v>
      </c>
      <c r="J21" s="52">
        <v>4129</v>
      </c>
      <c r="K21" s="52">
        <v>3731</v>
      </c>
      <c r="L21" s="52">
        <v>2530</v>
      </c>
      <c r="M21" s="52">
        <v>2343</v>
      </c>
      <c r="N21" s="52">
        <v>2607</v>
      </c>
      <c r="O21" s="52">
        <v>4763</v>
      </c>
      <c r="P21" s="52">
        <v>9168</v>
      </c>
      <c r="Q21" s="52">
        <v>13336</v>
      </c>
      <c r="R21" s="52">
        <v>13366</v>
      </c>
      <c r="S21" s="52">
        <v>7467</v>
      </c>
      <c r="T21" s="52">
        <v>3427</v>
      </c>
      <c r="U21" s="52">
        <v>1311</v>
      </c>
      <c r="V21" s="52">
        <v>1223</v>
      </c>
      <c r="W21" s="52">
        <v>1124</v>
      </c>
      <c r="DA21" s="63" t="s">
        <v>1066</v>
      </c>
    </row>
    <row r="22" spans="1:105" ht="12" customHeight="1" x14ac:dyDescent="0.25">
      <c r="A22" s="109" t="s">
        <v>120</v>
      </c>
      <c r="B22" s="36">
        <v>191</v>
      </c>
      <c r="C22" s="36">
        <v>483</v>
      </c>
      <c r="D22" s="36">
        <v>543</v>
      </c>
      <c r="E22" s="36">
        <v>587</v>
      </c>
      <c r="F22" s="36">
        <v>600</v>
      </c>
      <c r="G22" s="36">
        <v>223</v>
      </c>
      <c r="H22" s="36">
        <v>404</v>
      </c>
      <c r="I22" s="36">
        <v>4</v>
      </c>
      <c r="J22" s="36">
        <v>6</v>
      </c>
      <c r="K22" s="36">
        <v>5</v>
      </c>
      <c r="L22" s="36">
        <v>107</v>
      </c>
      <c r="M22" s="36">
        <v>95</v>
      </c>
      <c r="N22" s="36">
        <v>92</v>
      </c>
      <c r="O22" s="36">
        <v>51</v>
      </c>
      <c r="P22" s="36">
        <v>51</v>
      </c>
      <c r="Q22" s="36">
        <v>114</v>
      </c>
      <c r="R22" s="36">
        <v>128</v>
      </c>
      <c r="S22" s="36">
        <v>138</v>
      </c>
      <c r="T22" s="36">
        <v>65</v>
      </c>
      <c r="U22" s="36">
        <v>9</v>
      </c>
      <c r="V22" s="36">
        <v>9</v>
      </c>
      <c r="W22" s="36">
        <v>7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721</v>
      </c>
      <c r="C24" s="120">
        <v>728</v>
      </c>
      <c r="D24" s="120">
        <v>741</v>
      </c>
      <c r="E24" s="120">
        <v>754</v>
      </c>
      <c r="F24" s="120">
        <v>759</v>
      </c>
      <c r="G24" s="120">
        <v>761</v>
      </c>
      <c r="H24" s="120">
        <v>758</v>
      </c>
      <c r="I24" s="120">
        <v>759</v>
      </c>
      <c r="J24" s="120">
        <v>758</v>
      </c>
      <c r="K24" s="120">
        <v>760</v>
      </c>
      <c r="L24" s="120">
        <v>757</v>
      </c>
      <c r="M24" s="120">
        <v>757</v>
      </c>
      <c r="N24" s="120">
        <v>758</v>
      </c>
      <c r="O24" s="120">
        <v>760</v>
      </c>
      <c r="P24" s="120">
        <v>761</v>
      </c>
      <c r="Q24" s="120">
        <v>739</v>
      </c>
      <c r="R24" s="120">
        <v>690</v>
      </c>
      <c r="S24" s="120">
        <v>597</v>
      </c>
      <c r="T24" s="120">
        <v>543</v>
      </c>
      <c r="U24" s="120">
        <v>506</v>
      </c>
      <c r="V24" s="120">
        <v>468</v>
      </c>
      <c r="W24" s="120">
        <v>435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721</v>
      </c>
      <c r="C26" s="52">
        <v>728</v>
      </c>
      <c r="D26" s="52">
        <v>741</v>
      </c>
      <c r="E26" s="52">
        <v>754</v>
      </c>
      <c r="F26" s="52">
        <v>759</v>
      </c>
      <c r="G26" s="52">
        <v>761</v>
      </c>
      <c r="H26" s="52">
        <v>758</v>
      </c>
      <c r="I26" s="52">
        <v>759</v>
      </c>
      <c r="J26" s="52">
        <v>758</v>
      </c>
      <c r="K26" s="52">
        <v>760</v>
      </c>
      <c r="L26" s="52">
        <v>757</v>
      </c>
      <c r="M26" s="52">
        <v>757</v>
      </c>
      <c r="N26" s="52">
        <v>758</v>
      </c>
      <c r="O26" s="52">
        <v>760</v>
      </c>
      <c r="P26" s="52">
        <v>761</v>
      </c>
      <c r="Q26" s="52">
        <v>739</v>
      </c>
      <c r="R26" s="52">
        <v>690</v>
      </c>
      <c r="S26" s="52">
        <v>597</v>
      </c>
      <c r="T26" s="52">
        <v>543</v>
      </c>
      <c r="U26" s="52">
        <v>506</v>
      </c>
      <c r="V26" s="52">
        <v>468</v>
      </c>
      <c r="W26" s="52">
        <v>435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14</v>
      </c>
      <c r="C29" s="52">
        <v>20</v>
      </c>
      <c r="D29" s="52">
        <v>28</v>
      </c>
      <c r="E29" s="52">
        <v>35</v>
      </c>
      <c r="F29" s="52">
        <v>39</v>
      </c>
      <c r="G29" s="52">
        <v>44</v>
      </c>
      <c r="H29" s="52">
        <v>49</v>
      </c>
      <c r="I29" s="52">
        <v>55</v>
      </c>
      <c r="J29" s="52">
        <v>59</v>
      </c>
      <c r="K29" s="52">
        <v>61</v>
      </c>
      <c r="L29" s="52">
        <v>67</v>
      </c>
      <c r="M29" s="52">
        <v>69</v>
      </c>
      <c r="N29" s="52">
        <v>72</v>
      </c>
      <c r="O29" s="52">
        <v>75</v>
      </c>
      <c r="P29" s="52">
        <v>82</v>
      </c>
      <c r="Q29" s="52">
        <v>87</v>
      </c>
      <c r="R29" s="52">
        <v>85</v>
      </c>
      <c r="S29" s="52">
        <v>74</v>
      </c>
      <c r="T29" s="52">
        <v>64</v>
      </c>
      <c r="U29" s="52">
        <v>51</v>
      </c>
      <c r="V29" s="52">
        <v>41</v>
      </c>
      <c r="W29" s="52">
        <v>33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692</v>
      </c>
      <c r="C31" s="52">
        <v>708</v>
      </c>
      <c r="D31" s="52">
        <v>727</v>
      </c>
      <c r="E31" s="52">
        <v>742</v>
      </c>
      <c r="F31" s="52">
        <v>750</v>
      </c>
      <c r="G31" s="52">
        <v>755</v>
      </c>
      <c r="H31" s="52">
        <v>718</v>
      </c>
      <c r="I31" s="52">
        <v>667</v>
      </c>
      <c r="J31" s="52">
        <v>545</v>
      </c>
      <c r="K31" s="52">
        <v>472</v>
      </c>
      <c r="L31" s="52">
        <v>399</v>
      </c>
      <c r="M31" s="52">
        <v>375</v>
      </c>
      <c r="N31" s="52">
        <v>356</v>
      </c>
      <c r="O31" s="52">
        <v>367</v>
      </c>
      <c r="P31" s="52">
        <v>377</v>
      </c>
      <c r="Q31" s="52">
        <v>390</v>
      </c>
      <c r="R31" s="52">
        <v>392</v>
      </c>
      <c r="S31" s="52">
        <v>358</v>
      </c>
      <c r="T31" s="52">
        <v>364</v>
      </c>
      <c r="U31" s="52">
        <v>360</v>
      </c>
      <c r="V31" s="52">
        <v>355</v>
      </c>
      <c r="W31" s="52">
        <v>314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29</v>
      </c>
      <c r="C35" s="52">
        <v>20</v>
      </c>
      <c r="D35" s="52">
        <v>14</v>
      </c>
      <c r="E35" s="52">
        <v>12</v>
      </c>
      <c r="F35" s="52">
        <v>9</v>
      </c>
      <c r="G35" s="52">
        <v>6</v>
      </c>
      <c r="H35" s="52">
        <v>40</v>
      </c>
      <c r="I35" s="52">
        <v>92</v>
      </c>
      <c r="J35" s="52">
        <v>213</v>
      </c>
      <c r="K35" s="52">
        <v>288</v>
      </c>
      <c r="L35" s="52">
        <v>358</v>
      </c>
      <c r="M35" s="52">
        <v>382</v>
      </c>
      <c r="N35" s="52">
        <v>402</v>
      </c>
      <c r="O35" s="52">
        <v>393</v>
      </c>
      <c r="P35" s="52">
        <v>384</v>
      </c>
      <c r="Q35" s="52">
        <v>349</v>
      </c>
      <c r="R35" s="52">
        <v>298</v>
      </c>
      <c r="S35" s="52">
        <v>239</v>
      </c>
      <c r="T35" s="52">
        <v>179</v>
      </c>
      <c r="U35" s="52">
        <v>146</v>
      </c>
      <c r="V35" s="52">
        <v>113</v>
      </c>
      <c r="W35" s="52">
        <v>121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710</v>
      </c>
      <c r="C40" s="52">
        <v>712</v>
      </c>
      <c r="D40" s="52">
        <v>720</v>
      </c>
      <c r="E40" s="52">
        <v>727</v>
      </c>
      <c r="F40" s="52">
        <v>732</v>
      </c>
      <c r="G40" s="52">
        <v>732</v>
      </c>
      <c r="H40" s="52">
        <v>721</v>
      </c>
      <c r="I40" s="52">
        <v>726</v>
      </c>
      <c r="J40" s="52">
        <v>731</v>
      </c>
      <c r="K40" s="52">
        <v>740</v>
      </c>
      <c r="L40" s="52">
        <v>738</v>
      </c>
      <c r="M40" s="52">
        <v>742</v>
      </c>
      <c r="N40" s="52">
        <v>746</v>
      </c>
      <c r="O40" s="52">
        <v>753</v>
      </c>
      <c r="P40" s="52">
        <v>756</v>
      </c>
      <c r="Q40" s="52">
        <v>734</v>
      </c>
      <c r="R40" s="52">
        <v>685</v>
      </c>
      <c r="S40" s="52">
        <v>594</v>
      </c>
      <c r="T40" s="52">
        <v>542</v>
      </c>
      <c r="U40" s="52">
        <v>506</v>
      </c>
      <c r="V40" s="52">
        <v>468</v>
      </c>
      <c r="W40" s="52">
        <v>435</v>
      </c>
      <c r="DA40" s="63" t="s">
        <v>1074</v>
      </c>
    </row>
    <row r="41" spans="1:105" ht="12" customHeight="1" x14ac:dyDescent="0.25">
      <c r="A41" s="109" t="s">
        <v>120</v>
      </c>
      <c r="B41" s="36">
        <v>11</v>
      </c>
      <c r="C41" s="36">
        <v>16</v>
      </c>
      <c r="D41" s="36">
        <v>21</v>
      </c>
      <c r="E41" s="36">
        <v>27</v>
      </c>
      <c r="F41" s="36">
        <v>27</v>
      </c>
      <c r="G41" s="36">
        <v>29</v>
      </c>
      <c r="H41" s="36">
        <v>37</v>
      </c>
      <c r="I41" s="36">
        <v>33</v>
      </c>
      <c r="J41" s="36">
        <v>27</v>
      </c>
      <c r="K41" s="36">
        <v>20</v>
      </c>
      <c r="L41" s="36">
        <v>19</v>
      </c>
      <c r="M41" s="36">
        <v>15</v>
      </c>
      <c r="N41" s="36">
        <v>12</v>
      </c>
      <c r="O41" s="36">
        <v>7</v>
      </c>
      <c r="P41" s="36">
        <v>5</v>
      </c>
      <c r="Q41" s="36">
        <v>5</v>
      </c>
      <c r="R41" s="36">
        <v>5</v>
      </c>
      <c r="S41" s="36">
        <v>3</v>
      </c>
      <c r="T41" s="36">
        <v>1</v>
      </c>
      <c r="U41" s="36">
        <v>0</v>
      </c>
      <c r="V41" s="36">
        <v>0</v>
      </c>
      <c r="W41" s="36">
        <v>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159906</v>
      </c>
      <c r="C43" s="120">
        <v>130562</v>
      </c>
      <c r="D43" s="120">
        <v>124928</v>
      </c>
      <c r="E43" s="120">
        <v>156397</v>
      </c>
      <c r="F43" s="120">
        <v>225997</v>
      </c>
      <c r="G43" s="120">
        <v>246724</v>
      </c>
      <c r="H43" s="120">
        <v>250001</v>
      </c>
      <c r="I43" s="120">
        <v>227808</v>
      </c>
      <c r="J43" s="120">
        <v>158960</v>
      </c>
      <c r="K43" s="120">
        <v>85777</v>
      </c>
      <c r="L43" s="120">
        <v>43478</v>
      </c>
      <c r="M43" s="120">
        <v>31803</v>
      </c>
      <c r="N43" s="120">
        <v>31053</v>
      </c>
      <c r="O43" s="120">
        <v>30858</v>
      </c>
      <c r="P43" s="120">
        <v>33005</v>
      </c>
      <c r="Q43" s="120">
        <v>34576</v>
      </c>
      <c r="R43" s="120">
        <v>33049</v>
      </c>
      <c r="S43" s="120">
        <v>36021</v>
      </c>
      <c r="T43" s="120">
        <v>40770</v>
      </c>
      <c r="U43" s="120">
        <v>47141</v>
      </c>
      <c r="V43" s="120">
        <v>48493</v>
      </c>
      <c r="W43" s="120">
        <v>45778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159906</v>
      </c>
      <c r="C45" s="52">
        <v>130562</v>
      </c>
      <c r="D45" s="52">
        <v>124928</v>
      </c>
      <c r="E45" s="52">
        <v>156397</v>
      </c>
      <c r="F45" s="52">
        <v>225997</v>
      </c>
      <c r="G45" s="52">
        <v>246724</v>
      </c>
      <c r="H45" s="52">
        <v>250001</v>
      </c>
      <c r="I45" s="52">
        <v>227808</v>
      </c>
      <c r="J45" s="52">
        <v>158960</v>
      </c>
      <c r="K45" s="52">
        <v>85777</v>
      </c>
      <c r="L45" s="52">
        <v>43478</v>
      </c>
      <c r="M45" s="52">
        <v>31803</v>
      </c>
      <c r="N45" s="52">
        <v>31053</v>
      </c>
      <c r="O45" s="52">
        <v>30858</v>
      </c>
      <c r="P45" s="52">
        <v>33005</v>
      </c>
      <c r="Q45" s="52">
        <v>34576</v>
      </c>
      <c r="R45" s="52">
        <v>33049</v>
      </c>
      <c r="S45" s="52">
        <v>36021</v>
      </c>
      <c r="T45" s="52">
        <v>40770</v>
      </c>
      <c r="U45" s="52">
        <v>47141</v>
      </c>
      <c r="V45" s="52">
        <v>48493</v>
      </c>
      <c r="W45" s="52">
        <v>45778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3098</v>
      </c>
      <c r="C48" s="52">
        <v>3571</v>
      </c>
      <c r="D48" s="52">
        <v>4216</v>
      </c>
      <c r="E48" s="52">
        <v>6663</v>
      </c>
      <c r="F48" s="52">
        <v>10388</v>
      </c>
      <c r="G48" s="52">
        <v>16459</v>
      </c>
      <c r="H48" s="52">
        <v>21497</v>
      </c>
      <c r="I48" s="52">
        <v>23230</v>
      </c>
      <c r="J48" s="52">
        <v>22390</v>
      </c>
      <c r="K48" s="52">
        <v>19941</v>
      </c>
      <c r="L48" s="52">
        <v>11778</v>
      </c>
      <c r="M48" s="52">
        <v>7947</v>
      </c>
      <c r="N48" s="52">
        <v>6020</v>
      </c>
      <c r="O48" s="52">
        <v>3274</v>
      </c>
      <c r="P48" s="52">
        <v>2422</v>
      </c>
      <c r="Q48" s="52">
        <v>2926</v>
      </c>
      <c r="R48" s="52">
        <v>3286</v>
      </c>
      <c r="S48" s="52">
        <v>3613</v>
      </c>
      <c r="T48" s="52">
        <v>4478</v>
      </c>
      <c r="U48" s="52">
        <v>5775</v>
      </c>
      <c r="V48" s="52">
        <v>8005</v>
      </c>
      <c r="W48" s="52">
        <v>10160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159906</v>
      </c>
      <c r="C54" s="52">
        <v>130562</v>
      </c>
      <c r="D54" s="52">
        <v>124928</v>
      </c>
      <c r="E54" s="52">
        <v>156397</v>
      </c>
      <c r="F54" s="52">
        <v>225997</v>
      </c>
      <c r="G54" s="52">
        <v>246724</v>
      </c>
      <c r="H54" s="52">
        <v>250001</v>
      </c>
      <c r="I54" s="52">
        <v>227808</v>
      </c>
      <c r="J54" s="52">
        <v>158960</v>
      </c>
      <c r="K54" s="52">
        <v>85777</v>
      </c>
      <c r="L54" s="52">
        <v>43478</v>
      </c>
      <c r="M54" s="52">
        <v>31803</v>
      </c>
      <c r="N54" s="52">
        <v>31053</v>
      </c>
      <c r="O54" s="52">
        <v>30858</v>
      </c>
      <c r="P54" s="52">
        <v>33005</v>
      </c>
      <c r="Q54" s="52">
        <v>34576</v>
      </c>
      <c r="R54" s="52">
        <v>33049</v>
      </c>
      <c r="S54" s="52">
        <v>36021</v>
      </c>
      <c r="T54" s="52">
        <v>40770</v>
      </c>
      <c r="U54" s="52">
        <v>47141</v>
      </c>
      <c r="V54" s="52">
        <v>48493</v>
      </c>
      <c r="W54" s="52">
        <v>45778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157378</v>
      </c>
      <c r="C59" s="52">
        <v>128498</v>
      </c>
      <c r="D59" s="52">
        <v>122483</v>
      </c>
      <c r="E59" s="52">
        <v>150631</v>
      </c>
      <c r="F59" s="52">
        <v>218543</v>
      </c>
      <c r="G59" s="52">
        <v>238191</v>
      </c>
      <c r="H59" s="52">
        <v>239422</v>
      </c>
      <c r="I59" s="52">
        <v>219550</v>
      </c>
      <c r="J59" s="52">
        <v>153697</v>
      </c>
      <c r="K59" s="52">
        <v>83441</v>
      </c>
      <c r="L59" s="52">
        <v>42283</v>
      </c>
      <c r="M59" s="52">
        <v>31079</v>
      </c>
      <c r="N59" s="52">
        <v>30200</v>
      </c>
      <c r="O59" s="52">
        <v>30504</v>
      </c>
      <c r="P59" s="52">
        <v>32751</v>
      </c>
      <c r="Q59" s="52">
        <v>34285</v>
      </c>
      <c r="R59" s="52">
        <v>32746</v>
      </c>
      <c r="S59" s="52">
        <v>35603</v>
      </c>
      <c r="T59" s="52">
        <v>40319</v>
      </c>
      <c r="U59" s="52">
        <v>46686</v>
      </c>
      <c r="V59" s="52">
        <v>48067</v>
      </c>
      <c r="W59" s="52">
        <v>45367</v>
      </c>
      <c r="DA59" s="63" t="s">
        <v>1082</v>
      </c>
    </row>
    <row r="60" spans="1:105" ht="12" customHeight="1" x14ac:dyDescent="0.25">
      <c r="A60" s="109" t="s">
        <v>120</v>
      </c>
      <c r="B60" s="36">
        <v>2528</v>
      </c>
      <c r="C60" s="36">
        <v>2064</v>
      </c>
      <c r="D60" s="36">
        <v>2445</v>
      </c>
      <c r="E60" s="36">
        <v>5766</v>
      </c>
      <c r="F60" s="36">
        <v>7454</v>
      </c>
      <c r="G60" s="36">
        <v>8533</v>
      </c>
      <c r="H60" s="36">
        <v>10579</v>
      </c>
      <c r="I60" s="36">
        <v>8258</v>
      </c>
      <c r="J60" s="36">
        <v>5263</v>
      </c>
      <c r="K60" s="36">
        <v>2336</v>
      </c>
      <c r="L60" s="36">
        <v>1195</v>
      </c>
      <c r="M60" s="36">
        <v>724</v>
      </c>
      <c r="N60" s="36">
        <v>853</v>
      </c>
      <c r="O60" s="36">
        <v>354</v>
      </c>
      <c r="P60" s="36">
        <v>254</v>
      </c>
      <c r="Q60" s="36">
        <v>291</v>
      </c>
      <c r="R60" s="36">
        <v>303</v>
      </c>
      <c r="S60" s="36">
        <v>418</v>
      </c>
      <c r="T60" s="36">
        <v>451</v>
      </c>
      <c r="U60" s="36">
        <v>455</v>
      </c>
      <c r="V60" s="36">
        <v>426</v>
      </c>
      <c r="W60" s="36">
        <v>411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1874297</v>
      </c>
      <c r="C62" s="120">
        <v>2007662</v>
      </c>
      <c r="D62" s="120">
        <v>2229848</v>
      </c>
      <c r="E62" s="120">
        <v>2331690</v>
      </c>
      <c r="F62" s="120">
        <v>2380110</v>
      </c>
      <c r="G62" s="120">
        <v>2339160</v>
      </c>
      <c r="H62" s="120">
        <v>2350260</v>
      </c>
      <c r="I62" s="120">
        <v>2237234</v>
      </c>
      <c r="J62" s="120">
        <v>2185635</v>
      </c>
      <c r="K62" s="120">
        <v>2176227</v>
      </c>
      <c r="L62" s="120">
        <v>2262760</v>
      </c>
      <c r="M62" s="120">
        <v>2410969</v>
      </c>
      <c r="N62" s="120">
        <v>2533109</v>
      </c>
      <c r="O62" s="120">
        <v>2590765</v>
      </c>
      <c r="P62" s="120">
        <v>2580742</v>
      </c>
      <c r="Q62" s="120">
        <v>2617862</v>
      </c>
      <c r="R62" s="120">
        <v>2676345</v>
      </c>
      <c r="S62" s="120">
        <v>2759240</v>
      </c>
      <c r="T62" s="120">
        <v>2836753</v>
      </c>
      <c r="U62" s="120">
        <v>2922801</v>
      </c>
      <c r="V62" s="120">
        <v>3043323</v>
      </c>
      <c r="W62" s="120">
        <v>3181683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1874297</v>
      </c>
      <c r="C64" s="52">
        <v>2007662</v>
      </c>
      <c r="D64" s="52">
        <v>2229848</v>
      </c>
      <c r="E64" s="52">
        <v>2331690</v>
      </c>
      <c r="F64" s="52">
        <v>2380110</v>
      </c>
      <c r="G64" s="52">
        <v>2339160</v>
      </c>
      <c r="H64" s="52">
        <v>2350260</v>
      </c>
      <c r="I64" s="52">
        <v>2237234</v>
      </c>
      <c r="J64" s="52">
        <v>2185635</v>
      </c>
      <c r="K64" s="52">
        <v>2176227</v>
      </c>
      <c r="L64" s="52">
        <v>2262760</v>
      </c>
      <c r="M64" s="52">
        <v>2410969</v>
      </c>
      <c r="N64" s="52">
        <v>2533109</v>
      </c>
      <c r="O64" s="52">
        <v>2590765</v>
      </c>
      <c r="P64" s="52">
        <v>2580742</v>
      </c>
      <c r="Q64" s="52">
        <v>2617862</v>
      </c>
      <c r="R64" s="52">
        <v>2676345</v>
      </c>
      <c r="S64" s="52">
        <v>2759240</v>
      </c>
      <c r="T64" s="52">
        <v>2836753</v>
      </c>
      <c r="U64" s="52">
        <v>2922801</v>
      </c>
      <c r="V64" s="52">
        <v>3043323</v>
      </c>
      <c r="W64" s="52">
        <v>3181683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36317</v>
      </c>
      <c r="C67" s="52">
        <v>57479</v>
      </c>
      <c r="D67" s="52">
        <v>92270</v>
      </c>
      <c r="E67" s="52">
        <v>131103</v>
      </c>
      <c r="F67" s="52">
        <v>148000</v>
      </c>
      <c r="G67" s="52">
        <v>161167</v>
      </c>
      <c r="H67" s="52">
        <v>172082</v>
      </c>
      <c r="I67" s="52">
        <v>175600</v>
      </c>
      <c r="J67" s="52">
        <v>170860</v>
      </c>
      <c r="K67" s="52">
        <v>158006</v>
      </c>
      <c r="L67" s="52">
        <v>165221</v>
      </c>
      <c r="M67" s="52">
        <v>178186</v>
      </c>
      <c r="N67" s="52">
        <v>215180</v>
      </c>
      <c r="O67" s="52">
        <v>243762</v>
      </c>
      <c r="P67" s="52">
        <v>283191</v>
      </c>
      <c r="Q67" s="52">
        <v>339738</v>
      </c>
      <c r="R67" s="52">
        <v>384048</v>
      </c>
      <c r="S67" s="52">
        <v>448818</v>
      </c>
      <c r="T67" s="52">
        <v>504722</v>
      </c>
      <c r="U67" s="52">
        <v>528285</v>
      </c>
      <c r="V67" s="52">
        <v>536781</v>
      </c>
      <c r="W67" s="52">
        <v>542586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1836735</v>
      </c>
      <c r="C69" s="52">
        <v>1964673</v>
      </c>
      <c r="D69" s="52">
        <v>2181326</v>
      </c>
      <c r="E69" s="52">
        <v>2280518</v>
      </c>
      <c r="F69" s="52">
        <v>2328043</v>
      </c>
      <c r="G69" s="52">
        <v>2311126</v>
      </c>
      <c r="H69" s="52">
        <v>2307333</v>
      </c>
      <c r="I69" s="52">
        <v>2188720</v>
      </c>
      <c r="J69" s="52">
        <v>2138124</v>
      </c>
      <c r="K69" s="52">
        <v>2128868</v>
      </c>
      <c r="L69" s="52">
        <v>2213690</v>
      </c>
      <c r="M69" s="52">
        <v>2358858</v>
      </c>
      <c r="N69" s="52">
        <v>2478604</v>
      </c>
      <c r="O69" s="52">
        <v>2534970</v>
      </c>
      <c r="P69" s="52">
        <v>2525188</v>
      </c>
      <c r="Q69" s="52">
        <v>2561669</v>
      </c>
      <c r="R69" s="52">
        <v>2619057</v>
      </c>
      <c r="S69" s="52">
        <v>2700316</v>
      </c>
      <c r="T69" s="52">
        <v>2776286</v>
      </c>
      <c r="U69" s="52">
        <v>2860632</v>
      </c>
      <c r="V69" s="52">
        <v>2978210</v>
      </c>
      <c r="W69" s="52">
        <v>3133896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37562</v>
      </c>
      <c r="C73" s="52">
        <v>42989</v>
      </c>
      <c r="D73" s="52">
        <v>48522</v>
      </c>
      <c r="E73" s="52">
        <v>51172</v>
      </c>
      <c r="F73" s="52">
        <v>52067</v>
      </c>
      <c r="G73" s="52">
        <v>28034</v>
      </c>
      <c r="H73" s="52">
        <v>42927</v>
      </c>
      <c r="I73" s="52">
        <v>48514</v>
      </c>
      <c r="J73" s="52">
        <v>47511</v>
      </c>
      <c r="K73" s="52">
        <v>47359</v>
      </c>
      <c r="L73" s="52">
        <v>49070</v>
      </c>
      <c r="M73" s="52">
        <v>52111</v>
      </c>
      <c r="N73" s="52">
        <v>54505</v>
      </c>
      <c r="O73" s="52">
        <v>55795</v>
      </c>
      <c r="P73" s="52">
        <v>55554</v>
      </c>
      <c r="Q73" s="52">
        <v>56193</v>
      </c>
      <c r="R73" s="52">
        <v>57288</v>
      </c>
      <c r="S73" s="52">
        <v>58924</v>
      </c>
      <c r="T73" s="52">
        <v>60467</v>
      </c>
      <c r="U73" s="52">
        <v>62169</v>
      </c>
      <c r="V73" s="52">
        <v>65113</v>
      </c>
      <c r="W73" s="52">
        <v>47787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1798247</v>
      </c>
      <c r="C78" s="52">
        <v>1944159</v>
      </c>
      <c r="D78" s="52">
        <v>2179078</v>
      </c>
      <c r="E78" s="52">
        <v>2293336</v>
      </c>
      <c r="F78" s="52">
        <v>2346773</v>
      </c>
      <c r="G78" s="52">
        <v>2307784</v>
      </c>
      <c r="H78" s="52">
        <v>2318930</v>
      </c>
      <c r="I78" s="52">
        <v>2207045</v>
      </c>
      <c r="J78" s="52">
        <v>2157478</v>
      </c>
      <c r="K78" s="52">
        <v>2149039</v>
      </c>
      <c r="L78" s="52">
        <v>2235809</v>
      </c>
      <c r="M78" s="52">
        <v>2382769</v>
      </c>
      <c r="N78" s="52">
        <v>2503896</v>
      </c>
      <c r="O78" s="52">
        <v>2560838</v>
      </c>
      <c r="P78" s="52">
        <v>2550958</v>
      </c>
      <c r="Q78" s="52">
        <v>2587807</v>
      </c>
      <c r="R78" s="52">
        <v>2645778</v>
      </c>
      <c r="S78" s="52">
        <v>2727870</v>
      </c>
      <c r="T78" s="52">
        <v>2804613</v>
      </c>
      <c r="U78" s="52">
        <v>2889820</v>
      </c>
      <c r="V78" s="52">
        <v>3009140</v>
      </c>
      <c r="W78" s="52">
        <v>3146094</v>
      </c>
      <c r="DA78" s="63" t="s">
        <v>1090</v>
      </c>
    </row>
    <row r="79" spans="1:105" ht="12" customHeight="1" x14ac:dyDescent="0.25">
      <c r="A79" s="109" t="s">
        <v>120</v>
      </c>
      <c r="B79" s="36">
        <v>76050</v>
      </c>
      <c r="C79" s="36">
        <v>63503</v>
      </c>
      <c r="D79" s="36">
        <v>50770</v>
      </c>
      <c r="E79" s="36">
        <v>38354</v>
      </c>
      <c r="F79" s="36">
        <v>33337</v>
      </c>
      <c r="G79" s="36">
        <v>31376</v>
      </c>
      <c r="H79" s="36">
        <v>31330</v>
      </c>
      <c r="I79" s="36">
        <v>30189</v>
      </c>
      <c r="J79" s="36">
        <v>28157</v>
      </c>
      <c r="K79" s="36">
        <v>27188</v>
      </c>
      <c r="L79" s="36">
        <v>26951</v>
      </c>
      <c r="M79" s="36">
        <v>28200</v>
      </c>
      <c r="N79" s="36">
        <v>29213</v>
      </c>
      <c r="O79" s="36">
        <v>29927</v>
      </c>
      <c r="P79" s="36">
        <v>29784</v>
      </c>
      <c r="Q79" s="36">
        <v>30055</v>
      </c>
      <c r="R79" s="36">
        <v>30567</v>
      </c>
      <c r="S79" s="36">
        <v>31370</v>
      </c>
      <c r="T79" s="36">
        <v>32140</v>
      </c>
      <c r="U79" s="36">
        <v>32981</v>
      </c>
      <c r="V79" s="36">
        <v>34183</v>
      </c>
      <c r="W79" s="36">
        <v>35589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1811775</v>
      </c>
      <c r="C81" s="120">
        <v>1697092</v>
      </c>
      <c r="D81" s="120">
        <v>1848988</v>
      </c>
      <c r="E81" s="120">
        <v>2099755</v>
      </c>
      <c r="F81" s="120">
        <v>2402083</v>
      </c>
      <c r="G81" s="120">
        <v>2688262</v>
      </c>
      <c r="H81" s="120">
        <v>2840837</v>
      </c>
      <c r="I81" s="120">
        <v>3096045</v>
      </c>
      <c r="J81" s="120">
        <v>3341719</v>
      </c>
      <c r="K81" s="120">
        <v>3523586</v>
      </c>
      <c r="L81" s="120">
        <v>3552927</v>
      </c>
      <c r="M81" s="120">
        <v>3491875</v>
      </c>
      <c r="N81" s="120">
        <v>3478429</v>
      </c>
      <c r="O81" s="120">
        <v>3511418</v>
      </c>
      <c r="P81" s="120">
        <v>3584309</v>
      </c>
      <c r="Q81" s="120">
        <v>3552706</v>
      </c>
      <c r="R81" s="120">
        <v>3533060</v>
      </c>
      <c r="S81" s="120">
        <v>3488134</v>
      </c>
      <c r="T81" s="120">
        <v>3474316</v>
      </c>
      <c r="U81" s="120">
        <v>3423996</v>
      </c>
      <c r="V81" s="120">
        <v>3401034</v>
      </c>
      <c r="W81" s="120">
        <v>3356989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1811775</v>
      </c>
      <c r="C83" s="52">
        <v>1697092</v>
      </c>
      <c r="D83" s="52">
        <v>1848988</v>
      </c>
      <c r="E83" s="52">
        <v>2099755</v>
      </c>
      <c r="F83" s="52">
        <v>2402083</v>
      </c>
      <c r="G83" s="52">
        <v>2688262</v>
      </c>
      <c r="H83" s="52">
        <v>2840837</v>
      </c>
      <c r="I83" s="52">
        <v>3096045</v>
      </c>
      <c r="J83" s="52">
        <v>3341719</v>
      </c>
      <c r="K83" s="52">
        <v>3523586</v>
      </c>
      <c r="L83" s="52">
        <v>3552927</v>
      </c>
      <c r="M83" s="52">
        <v>3491875</v>
      </c>
      <c r="N83" s="52">
        <v>3478429</v>
      </c>
      <c r="O83" s="52">
        <v>3511418</v>
      </c>
      <c r="P83" s="52">
        <v>3584309</v>
      </c>
      <c r="Q83" s="52">
        <v>3552706</v>
      </c>
      <c r="R83" s="52">
        <v>3533060</v>
      </c>
      <c r="S83" s="52">
        <v>3488134</v>
      </c>
      <c r="T83" s="52">
        <v>3474316</v>
      </c>
      <c r="U83" s="52">
        <v>3423996</v>
      </c>
      <c r="V83" s="52">
        <v>3401034</v>
      </c>
      <c r="W83" s="52">
        <v>3356989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35105</v>
      </c>
      <c r="C86" s="52">
        <v>43244</v>
      </c>
      <c r="D86" s="52">
        <v>70703</v>
      </c>
      <c r="E86" s="52">
        <v>109987</v>
      </c>
      <c r="F86" s="52">
        <v>139965</v>
      </c>
      <c r="G86" s="52">
        <v>191995</v>
      </c>
      <c r="H86" s="52">
        <v>239731</v>
      </c>
      <c r="I86" s="52">
        <v>298124</v>
      </c>
      <c r="J86" s="52">
        <v>335672</v>
      </c>
      <c r="K86" s="52">
        <v>380237</v>
      </c>
      <c r="L86" s="52">
        <v>410962</v>
      </c>
      <c r="M86" s="52">
        <v>403466</v>
      </c>
      <c r="N86" s="52">
        <v>382500</v>
      </c>
      <c r="O86" s="52">
        <v>348231</v>
      </c>
      <c r="P86" s="52">
        <v>356087</v>
      </c>
      <c r="Q86" s="52">
        <v>390859</v>
      </c>
      <c r="R86" s="52">
        <v>415518</v>
      </c>
      <c r="S86" s="52">
        <v>445525</v>
      </c>
      <c r="T86" s="52">
        <v>487400</v>
      </c>
      <c r="U86" s="52">
        <v>530789</v>
      </c>
      <c r="V86" s="52">
        <v>560451</v>
      </c>
      <c r="W86" s="52">
        <v>575739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1154931</v>
      </c>
      <c r="C88" s="52">
        <v>1168054</v>
      </c>
      <c r="D88" s="52">
        <v>1329009</v>
      </c>
      <c r="E88" s="52">
        <v>1569832</v>
      </c>
      <c r="F88" s="52">
        <v>1900793</v>
      </c>
      <c r="G88" s="52">
        <v>2084764</v>
      </c>
      <c r="H88" s="52">
        <v>2286386</v>
      </c>
      <c r="I88" s="52">
        <v>2527297</v>
      </c>
      <c r="J88" s="52">
        <v>2801428</v>
      </c>
      <c r="K88" s="52">
        <v>2913539</v>
      </c>
      <c r="L88" s="52">
        <v>2958691</v>
      </c>
      <c r="M88" s="52">
        <v>2892692</v>
      </c>
      <c r="N88" s="52">
        <v>2875399</v>
      </c>
      <c r="O88" s="52">
        <v>2887973</v>
      </c>
      <c r="P88" s="52">
        <v>2937177</v>
      </c>
      <c r="Q88" s="52">
        <v>2879220</v>
      </c>
      <c r="R88" s="52">
        <v>2853888</v>
      </c>
      <c r="S88" s="52">
        <v>2803822</v>
      </c>
      <c r="T88" s="52">
        <v>2836539</v>
      </c>
      <c r="U88" s="52">
        <v>2837579</v>
      </c>
      <c r="V88" s="52">
        <v>2885148</v>
      </c>
      <c r="W88" s="52">
        <v>2858045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630373</v>
      </c>
      <c r="C92" s="52">
        <v>511599</v>
      </c>
      <c r="D92" s="52">
        <v>507980</v>
      </c>
      <c r="E92" s="52">
        <v>519782</v>
      </c>
      <c r="F92" s="52">
        <v>492939</v>
      </c>
      <c r="G92" s="52">
        <v>598252</v>
      </c>
      <c r="H92" s="52">
        <v>535032</v>
      </c>
      <c r="I92" s="52">
        <v>511800</v>
      </c>
      <c r="J92" s="52">
        <v>414380</v>
      </c>
      <c r="K92" s="52">
        <v>406306</v>
      </c>
      <c r="L92" s="52">
        <v>356856</v>
      </c>
      <c r="M92" s="52">
        <v>334260</v>
      </c>
      <c r="N92" s="52">
        <v>304855</v>
      </c>
      <c r="O92" s="52">
        <v>308116</v>
      </c>
      <c r="P92" s="52">
        <v>324345</v>
      </c>
      <c r="Q92" s="52">
        <v>356806</v>
      </c>
      <c r="R92" s="52">
        <v>382626</v>
      </c>
      <c r="S92" s="52">
        <v>405354</v>
      </c>
      <c r="T92" s="52">
        <v>400379</v>
      </c>
      <c r="U92" s="52">
        <v>388136</v>
      </c>
      <c r="V92" s="52">
        <v>354590</v>
      </c>
      <c r="W92" s="52">
        <v>329852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26471</v>
      </c>
      <c r="C96" s="52">
        <v>17439</v>
      </c>
      <c r="D96" s="52">
        <v>11999</v>
      </c>
      <c r="E96" s="52">
        <v>10141</v>
      </c>
      <c r="F96" s="52">
        <v>8351</v>
      </c>
      <c r="G96" s="52">
        <v>5246</v>
      </c>
      <c r="H96" s="52">
        <v>19419</v>
      </c>
      <c r="I96" s="52">
        <v>56948</v>
      </c>
      <c r="J96" s="52">
        <v>125911</v>
      </c>
      <c r="K96" s="52">
        <v>203741</v>
      </c>
      <c r="L96" s="52">
        <v>237380</v>
      </c>
      <c r="M96" s="52">
        <v>264923</v>
      </c>
      <c r="N96" s="52">
        <v>298175</v>
      </c>
      <c r="O96" s="52">
        <v>315329</v>
      </c>
      <c r="P96" s="52">
        <v>322787</v>
      </c>
      <c r="Q96" s="52">
        <v>316680</v>
      </c>
      <c r="R96" s="52">
        <v>296546</v>
      </c>
      <c r="S96" s="52">
        <v>278958</v>
      </c>
      <c r="T96" s="52">
        <v>237398</v>
      </c>
      <c r="U96" s="52">
        <v>198281</v>
      </c>
      <c r="V96" s="52">
        <v>161296</v>
      </c>
      <c r="W96" s="52">
        <v>169092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443674</v>
      </c>
      <c r="C101" s="52">
        <v>408509</v>
      </c>
      <c r="D101" s="52">
        <v>419732</v>
      </c>
      <c r="E101" s="52">
        <v>452242</v>
      </c>
      <c r="F101" s="52">
        <v>538375</v>
      </c>
      <c r="G101" s="52">
        <v>597494</v>
      </c>
      <c r="H101" s="52">
        <v>693452</v>
      </c>
      <c r="I101" s="52">
        <v>750299</v>
      </c>
      <c r="J101" s="52">
        <v>894430</v>
      </c>
      <c r="K101" s="52">
        <v>918142</v>
      </c>
      <c r="L101" s="52">
        <v>991313</v>
      </c>
      <c r="M101" s="52">
        <v>992739</v>
      </c>
      <c r="N101" s="52">
        <v>1036197</v>
      </c>
      <c r="O101" s="52">
        <v>1038057</v>
      </c>
      <c r="P101" s="52">
        <v>1033541</v>
      </c>
      <c r="Q101" s="52">
        <v>965764</v>
      </c>
      <c r="R101" s="52">
        <v>913929</v>
      </c>
      <c r="S101" s="52">
        <v>853349</v>
      </c>
      <c r="T101" s="52">
        <v>826915</v>
      </c>
      <c r="U101" s="52">
        <v>817023</v>
      </c>
      <c r="V101" s="52">
        <v>837568</v>
      </c>
      <c r="W101" s="52">
        <v>850903</v>
      </c>
      <c r="DA101" s="63" t="s">
        <v>1100</v>
      </c>
    </row>
    <row r="102" spans="1:105" ht="12" customHeight="1" x14ac:dyDescent="0.25">
      <c r="A102" s="97" t="s">
        <v>50</v>
      </c>
      <c r="B102" s="52">
        <v>1346472</v>
      </c>
      <c r="C102" s="52">
        <v>1262693</v>
      </c>
      <c r="D102" s="52">
        <v>1390030</v>
      </c>
      <c r="E102" s="52">
        <v>1583201</v>
      </c>
      <c r="F102" s="52">
        <v>1793592</v>
      </c>
      <c r="G102" s="52">
        <v>2010132</v>
      </c>
      <c r="H102" s="52">
        <v>2046298</v>
      </c>
      <c r="I102" s="52">
        <v>2267125</v>
      </c>
      <c r="J102" s="52">
        <v>2380060</v>
      </c>
      <c r="K102" s="52">
        <v>2556227</v>
      </c>
      <c r="L102" s="52">
        <v>2504676</v>
      </c>
      <c r="M102" s="52">
        <v>2445682</v>
      </c>
      <c r="N102" s="52">
        <v>2387697</v>
      </c>
      <c r="O102" s="52">
        <v>2443100</v>
      </c>
      <c r="P102" s="52">
        <v>2525807</v>
      </c>
      <c r="Q102" s="52">
        <v>2556766</v>
      </c>
      <c r="R102" s="52">
        <v>2583030</v>
      </c>
      <c r="S102" s="52">
        <v>2594629</v>
      </c>
      <c r="T102" s="52">
        <v>2612329</v>
      </c>
      <c r="U102" s="52">
        <v>2574910</v>
      </c>
      <c r="V102" s="52">
        <v>2532727</v>
      </c>
      <c r="W102" s="52">
        <v>2476421</v>
      </c>
      <c r="DA102" s="63" t="s">
        <v>1101</v>
      </c>
    </row>
    <row r="103" spans="1:105" ht="12" customHeight="1" x14ac:dyDescent="0.25">
      <c r="A103" s="109" t="s">
        <v>120</v>
      </c>
      <c r="B103" s="36">
        <v>21629</v>
      </c>
      <c r="C103" s="36">
        <v>25890</v>
      </c>
      <c r="D103" s="36">
        <v>39226</v>
      </c>
      <c r="E103" s="36">
        <v>64312</v>
      </c>
      <c r="F103" s="36">
        <v>70116</v>
      </c>
      <c r="G103" s="36">
        <v>80636</v>
      </c>
      <c r="H103" s="36">
        <v>101087</v>
      </c>
      <c r="I103" s="36">
        <v>78621</v>
      </c>
      <c r="J103" s="36">
        <v>67229</v>
      </c>
      <c r="K103" s="36">
        <v>49217</v>
      </c>
      <c r="L103" s="36">
        <v>56938</v>
      </c>
      <c r="M103" s="36">
        <v>53454</v>
      </c>
      <c r="N103" s="36">
        <v>54535</v>
      </c>
      <c r="O103" s="36">
        <v>30261</v>
      </c>
      <c r="P103" s="36">
        <v>24961</v>
      </c>
      <c r="Q103" s="36">
        <v>30176</v>
      </c>
      <c r="R103" s="36">
        <v>36101</v>
      </c>
      <c r="S103" s="36">
        <v>40156</v>
      </c>
      <c r="T103" s="36">
        <v>35072</v>
      </c>
      <c r="U103" s="36">
        <v>32063</v>
      </c>
      <c r="V103" s="36">
        <v>30739</v>
      </c>
      <c r="W103" s="36">
        <v>29665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2655</v>
      </c>
      <c r="C105" s="120">
        <v>4743</v>
      </c>
      <c r="D105" s="120">
        <v>7764</v>
      </c>
      <c r="E105" s="120">
        <v>8751</v>
      </c>
      <c r="F105" s="120">
        <v>8966</v>
      </c>
      <c r="G105" s="120">
        <v>8983</v>
      </c>
      <c r="H105" s="120">
        <v>9606</v>
      </c>
      <c r="I105" s="120">
        <v>10969</v>
      </c>
      <c r="J105" s="120">
        <v>13012</v>
      </c>
      <c r="K105" s="120">
        <v>15625</v>
      </c>
      <c r="L105" s="120">
        <v>17817</v>
      </c>
      <c r="M105" s="120">
        <v>17402</v>
      </c>
      <c r="N105" s="120">
        <v>15570</v>
      </c>
      <c r="O105" s="120">
        <v>12651</v>
      </c>
      <c r="P105" s="120">
        <v>8736</v>
      </c>
      <c r="Q105" s="120">
        <v>6657</v>
      </c>
      <c r="R105" s="120">
        <v>5404</v>
      </c>
      <c r="S105" s="120">
        <v>5102</v>
      </c>
      <c r="T105" s="120">
        <v>4479</v>
      </c>
      <c r="U105" s="120">
        <v>3839</v>
      </c>
      <c r="V105" s="120">
        <v>2220</v>
      </c>
      <c r="W105" s="120">
        <v>2560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2655</v>
      </c>
      <c r="C107" s="52">
        <v>4743</v>
      </c>
      <c r="D107" s="52">
        <v>7764</v>
      </c>
      <c r="E107" s="52">
        <v>8751</v>
      </c>
      <c r="F107" s="52">
        <v>8966</v>
      </c>
      <c r="G107" s="52">
        <v>8983</v>
      </c>
      <c r="H107" s="52">
        <v>9606</v>
      </c>
      <c r="I107" s="52">
        <v>10969</v>
      </c>
      <c r="J107" s="52">
        <v>13012</v>
      </c>
      <c r="K107" s="52">
        <v>15625</v>
      </c>
      <c r="L107" s="52">
        <v>17817</v>
      </c>
      <c r="M107" s="52">
        <v>17402</v>
      </c>
      <c r="N107" s="52">
        <v>15570</v>
      </c>
      <c r="O107" s="52">
        <v>12651</v>
      </c>
      <c r="P107" s="52">
        <v>8736</v>
      </c>
      <c r="Q107" s="52">
        <v>6657</v>
      </c>
      <c r="R107" s="52">
        <v>5404</v>
      </c>
      <c r="S107" s="52">
        <v>5102</v>
      </c>
      <c r="T107" s="52">
        <v>4479</v>
      </c>
      <c r="U107" s="52">
        <v>3839</v>
      </c>
      <c r="V107" s="52">
        <v>2220</v>
      </c>
      <c r="W107" s="52">
        <v>2560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51</v>
      </c>
      <c r="C110" s="52">
        <v>177</v>
      </c>
      <c r="D110" s="52">
        <v>416</v>
      </c>
      <c r="E110" s="52">
        <v>709</v>
      </c>
      <c r="F110" s="52">
        <v>824</v>
      </c>
      <c r="G110" s="52">
        <v>862</v>
      </c>
      <c r="H110" s="52">
        <v>901</v>
      </c>
      <c r="I110" s="52">
        <v>1010</v>
      </c>
      <c r="J110" s="52">
        <v>1122</v>
      </c>
      <c r="K110" s="52">
        <v>1369</v>
      </c>
      <c r="L110" s="52">
        <v>1780</v>
      </c>
      <c r="M110" s="52">
        <v>1993</v>
      </c>
      <c r="N110" s="52">
        <v>1982</v>
      </c>
      <c r="O110" s="52">
        <v>1822</v>
      </c>
      <c r="P110" s="52">
        <v>1517</v>
      </c>
      <c r="Q110" s="52">
        <v>1096</v>
      </c>
      <c r="R110" s="52">
        <v>786</v>
      </c>
      <c r="S110" s="52">
        <v>531</v>
      </c>
      <c r="T110" s="52">
        <v>294</v>
      </c>
      <c r="U110" s="52">
        <v>140</v>
      </c>
      <c r="V110" s="52">
        <v>59</v>
      </c>
      <c r="W110" s="52">
        <v>60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2611</v>
      </c>
      <c r="C112" s="52">
        <v>4563</v>
      </c>
      <c r="D112" s="52">
        <v>7621</v>
      </c>
      <c r="E112" s="52">
        <v>8588</v>
      </c>
      <c r="F112" s="52">
        <v>8799</v>
      </c>
      <c r="G112" s="52">
        <v>8815</v>
      </c>
      <c r="H112" s="52">
        <v>9426</v>
      </c>
      <c r="I112" s="52">
        <v>10763</v>
      </c>
      <c r="J112" s="52">
        <v>12769</v>
      </c>
      <c r="K112" s="52">
        <v>15333</v>
      </c>
      <c r="L112" s="52">
        <v>17483</v>
      </c>
      <c r="M112" s="52">
        <v>17078</v>
      </c>
      <c r="N112" s="52">
        <v>15279</v>
      </c>
      <c r="O112" s="52">
        <v>12415</v>
      </c>
      <c r="P112" s="52">
        <v>8573</v>
      </c>
      <c r="Q112" s="52">
        <v>6533</v>
      </c>
      <c r="R112" s="52">
        <v>5304</v>
      </c>
      <c r="S112" s="52">
        <v>5008</v>
      </c>
      <c r="T112" s="52">
        <v>4396</v>
      </c>
      <c r="U112" s="52">
        <v>3766</v>
      </c>
      <c r="V112" s="52">
        <v>137</v>
      </c>
      <c r="W112" s="52">
        <v>2514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44</v>
      </c>
      <c r="C116" s="52">
        <v>180</v>
      </c>
      <c r="D116" s="52">
        <v>143</v>
      </c>
      <c r="E116" s="52">
        <v>163</v>
      </c>
      <c r="F116" s="52">
        <v>167</v>
      </c>
      <c r="G116" s="52">
        <v>168</v>
      </c>
      <c r="H116" s="52">
        <v>180</v>
      </c>
      <c r="I116" s="52">
        <v>206</v>
      </c>
      <c r="J116" s="52">
        <v>243</v>
      </c>
      <c r="K116" s="52">
        <v>292</v>
      </c>
      <c r="L116" s="52">
        <v>334</v>
      </c>
      <c r="M116" s="52">
        <v>324</v>
      </c>
      <c r="N116" s="52">
        <v>291</v>
      </c>
      <c r="O116" s="52">
        <v>236</v>
      </c>
      <c r="P116" s="52">
        <v>163</v>
      </c>
      <c r="Q116" s="52">
        <v>124</v>
      </c>
      <c r="R116" s="52">
        <v>100</v>
      </c>
      <c r="S116" s="52">
        <v>94</v>
      </c>
      <c r="T116" s="52">
        <v>83</v>
      </c>
      <c r="U116" s="52">
        <v>73</v>
      </c>
      <c r="V116" s="52">
        <v>2083</v>
      </c>
      <c r="W116" s="52">
        <v>46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2613</v>
      </c>
      <c r="C121" s="52">
        <v>4566</v>
      </c>
      <c r="D121" s="52">
        <v>7431</v>
      </c>
      <c r="E121" s="52">
        <v>8332</v>
      </c>
      <c r="F121" s="52">
        <v>8546</v>
      </c>
      <c r="G121" s="52">
        <v>8561</v>
      </c>
      <c r="H121" s="52">
        <v>9090</v>
      </c>
      <c r="I121" s="52">
        <v>10577</v>
      </c>
      <c r="J121" s="52">
        <v>12677</v>
      </c>
      <c r="K121" s="52">
        <v>15407</v>
      </c>
      <c r="L121" s="52">
        <v>17462</v>
      </c>
      <c r="M121" s="52">
        <v>17062</v>
      </c>
      <c r="N121" s="52">
        <v>15251</v>
      </c>
      <c r="O121" s="52">
        <v>12462</v>
      </c>
      <c r="P121" s="52">
        <v>8610</v>
      </c>
      <c r="Q121" s="52">
        <v>6546</v>
      </c>
      <c r="R121" s="52">
        <v>5295</v>
      </c>
      <c r="S121" s="52">
        <v>4978</v>
      </c>
      <c r="T121" s="52">
        <v>4410</v>
      </c>
      <c r="U121" s="52">
        <v>3786</v>
      </c>
      <c r="V121" s="52">
        <v>2190</v>
      </c>
      <c r="W121" s="52">
        <v>2529</v>
      </c>
      <c r="DA121" s="63" t="s">
        <v>1109</v>
      </c>
    </row>
    <row r="122" spans="1:105" ht="12" customHeight="1" x14ac:dyDescent="0.25">
      <c r="A122" s="109" t="s">
        <v>120</v>
      </c>
      <c r="B122" s="36">
        <v>42</v>
      </c>
      <c r="C122" s="36">
        <v>177</v>
      </c>
      <c r="D122" s="36">
        <v>333</v>
      </c>
      <c r="E122" s="36">
        <v>419</v>
      </c>
      <c r="F122" s="36">
        <v>420</v>
      </c>
      <c r="G122" s="36">
        <v>422</v>
      </c>
      <c r="H122" s="36">
        <v>516</v>
      </c>
      <c r="I122" s="36">
        <v>392</v>
      </c>
      <c r="J122" s="36">
        <v>335</v>
      </c>
      <c r="K122" s="36">
        <v>218</v>
      </c>
      <c r="L122" s="36">
        <v>355</v>
      </c>
      <c r="M122" s="36">
        <v>340</v>
      </c>
      <c r="N122" s="36">
        <v>319</v>
      </c>
      <c r="O122" s="36">
        <v>189</v>
      </c>
      <c r="P122" s="36">
        <v>126</v>
      </c>
      <c r="Q122" s="36">
        <v>111</v>
      </c>
      <c r="R122" s="36">
        <v>109</v>
      </c>
      <c r="S122" s="36">
        <v>124</v>
      </c>
      <c r="T122" s="36">
        <v>69</v>
      </c>
      <c r="U122" s="36">
        <v>53</v>
      </c>
      <c r="V122" s="36">
        <v>30</v>
      </c>
      <c r="W122" s="36">
        <v>31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3535544</v>
      </c>
      <c r="C124" s="120">
        <v>3556175</v>
      </c>
      <c r="D124" s="120">
        <v>3085813</v>
      </c>
      <c r="E124" s="120">
        <v>2736643</v>
      </c>
      <c r="F124" s="120">
        <v>2382207</v>
      </c>
      <c r="G124" s="120">
        <v>2182267</v>
      </c>
      <c r="H124" s="120">
        <v>2018921</v>
      </c>
      <c r="I124" s="120">
        <v>1896804</v>
      </c>
      <c r="J124" s="120">
        <v>1737551</v>
      </c>
      <c r="K124" s="120">
        <v>1656578</v>
      </c>
      <c r="L124" s="120">
        <v>1567346</v>
      </c>
      <c r="M124" s="120">
        <v>1508669</v>
      </c>
      <c r="N124" s="120">
        <v>1389939</v>
      </c>
      <c r="O124" s="120">
        <v>1322094</v>
      </c>
      <c r="P124" s="120">
        <v>1258842</v>
      </c>
      <c r="Q124" s="120">
        <v>1236166</v>
      </c>
      <c r="R124" s="120">
        <v>1207257</v>
      </c>
      <c r="S124" s="120">
        <v>1159173</v>
      </c>
      <c r="T124" s="120">
        <v>1096271</v>
      </c>
      <c r="U124" s="120">
        <v>1016585</v>
      </c>
      <c r="V124" s="120">
        <v>947752</v>
      </c>
      <c r="W124" s="120">
        <v>907936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3535544</v>
      </c>
      <c r="C126" s="52">
        <v>3556175</v>
      </c>
      <c r="D126" s="52">
        <v>3085813</v>
      </c>
      <c r="E126" s="52">
        <v>2736643</v>
      </c>
      <c r="F126" s="52">
        <v>2382207</v>
      </c>
      <c r="G126" s="52">
        <v>2182267</v>
      </c>
      <c r="H126" s="52">
        <v>2018921</v>
      </c>
      <c r="I126" s="52">
        <v>1896804</v>
      </c>
      <c r="J126" s="52">
        <v>1737551</v>
      </c>
      <c r="K126" s="52">
        <v>1656578</v>
      </c>
      <c r="L126" s="52">
        <v>1567346</v>
      </c>
      <c r="M126" s="52">
        <v>1508669</v>
      </c>
      <c r="N126" s="52">
        <v>1389939</v>
      </c>
      <c r="O126" s="52">
        <v>1322094</v>
      </c>
      <c r="P126" s="52">
        <v>1258842</v>
      </c>
      <c r="Q126" s="52">
        <v>1236166</v>
      </c>
      <c r="R126" s="52">
        <v>1207257</v>
      </c>
      <c r="S126" s="52">
        <v>1159173</v>
      </c>
      <c r="T126" s="52">
        <v>1096271</v>
      </c>
      <c r="U126" s="52">
        <v>1016585</v>
      </c>
      <c r="V126" s="52">
        <v>947752</v>
      </c>
      <c r="W126" s="52">
        <v>907936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68506</v>
      </c>
      <c r="C129" s="52">
        <v>96748</v>
      </c>
      <c r="D129" s="52">
        <v>113805</v>
      </c>
      <c r="E129" s="52">
        <v>112241</v>
      </c>
      <c r="F129" s="52">
        <v>99718</v>
      </c>
      <c r="G129" s="52">
        <v>85050</v>
      </c>
      <c r="H129" s="52">
        <v>67368</v>
      </c>
      <c r="I129" s="52">
        <v>59094</v>
      </c>
      <c r="J129" s="52">
        <v>53096</v>
      </c>
      <c r="K129" s="52">
        <v>55263</v>
      </c>
      <c r="L129" s="52">
        <v>81388</v>
      </c>
      <c r="M129" s="52">
        <v>110128</v>
      </c>
      <c r="N129" s="52">
        <v>142443</v>
      </c>
      <c r="O129" s="52">
        <v>164260</v>
      </c>
      <c r="P129" s="52">
        <v>181722</v>
      </c>
      <c r="Q129" s="52">
        <v>183677</v>
      </c>
      <c r="R129" s="52">
        <v>167320</v>
      </c>
      <c r="S129" s="52">
        <v>151282</v>
      </c>
      <c r="T129" s="52">
        <v>128473</v>
      </c>
      <c r="U129" s="52">
        <v>98539</v>
      </c>
      <c r="V129" s="52">
        <v>71507</v>
      </c>
      <c r="W129" s="52">
        <v>51308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3476679</v>
      </c>
      <c r="C131" s="52">
        <v>3492668</v>
      </c>
      <c r="D131" s="52">
        <v>3028295</v>
      </c>
      <c r="E131" s="52">
        <v>2685069</v>
      </c>
      <c r="F131" s="52">
        <v>2343629</v>
      </c>
      <c r="G131" s="52">
        <v>2141672</v>
      </c>
      <c r="H131" s="52">
        <v>1981303</v>
      </c>
      <c r="I131" s="52">
        <v>1861313</v>
      </c>
      <c r="J131" s="52">
        <v>1705050</v>
      </c>
      <c r="K131" s="52">
        <v>1625573</v>
      </c>
      <c r="L131" s="52">
        <v>1537991</v>
      </c>
      <c r="M131" s="52">
        <v>1480447</v>
      </c>
      <c r="N131" s="52">
        <v>1363938</v>
      </c>
      <c r="O131" s="52">
        <v>1297437</v>
      </c>
      <c r="P131" s="52">
        <v>1235363</v>
      </c>
      <c r="Q131" s="52">
        <v>1213074</v>
      </c>
      <c r="R131" s="52">
        <v>1184681</v>
      </c>
      <c r="S131" s="52">
        <v>1137505</v>
      </c>
      <c r="T131" s="52">
        <v>1075797</v>
      </c>
      <c r="U131" s="52">
        <v>997625</v>
      </c>
      <c r="V131" s="52">
        <v>930191</v>
      </c>
      <c r="W131" s="52">
        <v>891038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58865</v>
      </c>
      <c r="C135" s="52">
        <v>63507</v>
      </c>
      <c r="D135" s="52">
        <v>57518</v>
      </c>
      <c r="E135" s="52">
        <v>51574</v>
      </c>
      <c r="F135" s="52">
        <v>38578</v>
      </c>
      <c r="G135" s="52">
        <v>40595</v>
      </c>
      <c r="H135" s="52">
        <v>37618</v>
      </c>
      <c r="I135" s="52">
        <v>35491</v>
      </c>
      <c r="J135" s="52">
        <v>32501</v>
      </c>
      <c r="K135" s="52">
        <v>31005</v>
      </c>
      <c r="L135" s="52">
        <v>29355</v>
      </c>
      <c r="M135" s="52">
        <v>28222</v>
      </c>
      <c r="N135" s="52">
        <v>26001</v>
      </c>
      <c r="O135" s="52">
        <v>24657</v>
      </c>
      <c r="P135" s="52">
        <v>23479</v>
      </c>
      <c r="Q135" s="52">
        <v>23092</v>
      </c>
      <c r="R135" s="52">
        <v>22576</v>
      </c>
      <c r="S135" s="52">
        <v>21668</v>
      </c>
      <c r="T135" s="52">
        <v>20474</v>
      </c>
      <c r="U135" s="52">
        <v>18960</v>
      </c>
      <c r="V135" s="52">
        <v>17561</v>
      </c>
      <c r="W135" s="52">
        <v>16898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3479649</v>
      </c>
      <c r="C140" s="52">
        <v>3476396</v>
      </c>
      <c r="D140" s="52">
        <v>3011073</v>
      </c>
      <c r="E140" s="52">
        <v>2657013</v>
      </c>
      <c r="F140" s="52">
        <v>2308347</v>
      </c>
      <c r="G140" s="52">
        <v>2106628</v>
      </c>
      <c r="H140" s="52">
        <v>1918898</v>
      </c>
      <c r="I140" s="52">
        <v>1821478</v>
      </c>
      <c r="J140" s="52">
        <v>1680709</v>
      </c>
      <c r="K140" s="52">
        <v>1622232</v>
      </c>
      <c r="L140" s="52">
        <v>1531802</v>
      </c>
      <c r="M140" s="52">
        <v>1476838</v>
      </c>
      <c r="N140" s="52">
        <v>1360872</v>
      </c>
      <c r="O140" s="52">
        <v>1307234</v>
      </c>
      <c r="P140" s="52">
        <v>1244358</v>
      </c>
      <c r="Q140" s="52">
        <v>1219812</v>
      </c>
      <c r="R140" s="52">
        <v>1188418</v>
      </c>
      <c r="S140" s="52">
        <v>1139299</v>
      </c>
      <c r="T140" s="52">
        <v>1080124</v>
      </c>
      <c r="U140" s="52">
        <v>1002811</v>
      </c>
      <c r="V140" s="52">
        <v>935171</v>
      </c>
      <c r="W140" s="52">
        <v>895812</v>
      </c>
      <c r="DA140" s="63" t="s">
        <v>1117</v>
      </c>
    </row>
    <row r="141" spans="1:105" ht="12" customHeight="1" x14ac:dyDescent="0.25">
      <c r="A141" s="109" t="s">
        <v>120</v>
      </c>
      <c r="B141" s="36">
        <v>55895</v>
      </c>
      <c r="C141" s="36">
        <v>79779</v>
      </c>
      <c r="D141" s="36">
        <v>74740</v>
      </c>
      <c r="E141" s="36">
        <v>79630</v>
      </c>
      <c r="F141" s="36">
        <v>73860</v>
      </c>
      <c r="G141" s="36">
        <v>75639</v>
      </c>
      <c r="H141" s="36">
        <v>100023</v>
      </c>
      <c r="I141" s="36">
        <v>75326</v>
      </c>
      <c r="J141" s="36">
        <v>56842</v>
      </c>
      <c r="K141" s="36">
        <v>34346</v>
      </c>
      <c r="L141" s="36">
        <v>35544</v>
      </c>
      <c r="M141" s="36">
        <v>31831</v>
      </c>
      <c r="N141" s="36">
        <v>29067</v>
      </c>
      <c r="O141" s="36">
        <v>14860</v>
      </c>
      <c r="P141" s="36">
        <v>14484</v>
      </c>
      <c r="Q141" s="36">
        <v>16354</v>
      </c>
      <c r="R141" s="36">
        <v>18839</v>
      </c>
      <c r="S141" s="36">
        <v>19874</v>
      </c>
      <c r="T141" s="36">
        <v>16147</v>
      </c>
      <c r="U141" s="36">
        <v>13774</v>
      </c>
      <c r="V141" s="36">
        <v>12581</v>
      </c>
      <c r="W141" s="36">
        <v>12124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5592</v>
      </c>
      <c r="C161" s="120">
        <v>5036</v>
      </c>
      <c r="D161" s="120">
        <v>5720</v>
      </c>
      <c r="E161" s="120">
        <v>6413</v>
      </c>
      <c r="F161" s="120">
        <v>7164</v>
      </c>
      <c r="G161" s="120">
        <v>9190</v>
      </c>
      <c r="H161" s="120">
        <v>11131</v>
      </c>
      <c r="I161" s="120">
        <v>16121</v>
      </c>
      <c r="J161" s="120">
        <v>21451</v>
      </c>
      <c r="K161" s="120">
        <v>28695</v>
      </c>
      <c r="L161" s="120">
        <v>32097</v>
      </c>
      <c r="M161" s="120">
        <v>34418</v>
      </c>
      <c r="N161" s="120">
        <v>34296</v>
      </c>
      <c r="O161" s="120">
        <v>36179</v>
      </c>
      <c r="P161" s="120">
        <v>36598</v>
      </c>
      <c r="Q161" s="120">
        <v>37846</v>
      </c>
      <c r="R161" s="120">
        <v>41925</v>
      </c>
      <c r="S161" s="120">
        <v>55791</v>
      </c>
      <c r="T161" s="120">
        <v>80413</v>
      </c>
      <c r="U161" s="120">
        <v>104854</v>
      </c>
      <c r="V161" s="120">
        <v>126130</v>
      </c>
      <c r="W161" s="120">
        <v>133388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5592</v>
      </c>
      <c r="C163" s="52">
        <v>5036</v>
      </c>
      <c r="D163" s="52">
        <v>5720</v>
      </c>
      <c r="E163" s="52">
        <v>6413</v>
      </c>
      <c r="F163" s="52">
        <v>7164</v>
      </c>
      <c r="G163" s="52">
        <v>9190</v>
      </c>
      <c r="H163" s="52">
        <v>11131</v>
      </c>
      <c r="I163" s="52">
        <v>16121</v>
      </c>
      <c r="J163" s="52">
        <v>21451</v>
      </c>
      <c r="K163" s="52">
        <v>28695</v>
      </c>
      <c r="L163" s="52">
        <v>32097</v>
      </c>
      <c r="M163" s="52">
        <v>34418</v>
      </c>
      <c r="N163" s="52">
        <v>34296</v>
      </c>
      <c r="O163" s="52">
        <v>36179</v>
      </c>
      <c r="P163" s="52">
        <v>36598</v>
      </c>
      <c r="Q163" s="52">
        <v>37846</v>
      </c>
      <c r="R163" s="52">
        <v>41925</v>
      </c>
      <c r="S163" s="52">
        <v>55791</v>
      </c>
      <c r="T163" s="52">
        <v>80413</v>
      </c>
      <c r="U163" s="52">
        <v>104854</v>
      </c>
      <c r="V163" s="52">
        <v>126130</v>
      </c>
      <c r="W163" s="52">
        <v>133388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542</v>
      </c>
      <c r="C165" s="52">
        <v>628</v>
      </c>
      <c r="D165" s="52">
        <v>829</v>
      </c>
      <c r="E165" s="52">
        <v>916</v>
      </c>
      <c r="F165" s="52">
        <v>1125</v>
      </c>
      <c r="G165" s="52">
        <v>1607</v>
      </c>
      <c r="H165" s="52">
        <v>2310</v>
      </c>
      <c r="I165" s="52">
        <v>3645</v>
      </c>
      <c r="J165" s="52">
        <v>5274</v>
      </c>
      <c r="K165" s="52">
        <v>7353</v>
      </c>
      <c r="L165" s="52">
        <v>8879</v>
      </c>
      <c r="M165" s="52">
        <v>9601</v>
      </c>
      <c r="N165" s="52">
        <v>9470</v>
      </c>
      <c r="O165" s="52">
        <v>8839</v>
      </c>
      <c r="P165" s="52">
        <v>8443</v>
      </c>
      <c r="Q165" s="52">
        <v>8450</v>
      </c>
      <c r="R165" s="52">
        <v>8648</v>
      </c>
      <c r="S165" s="52">
        <v>11964</v>
      </c>
      <c r="T165" s="52">
        <v>20786</v>
      </c>
      <c r="U165" s="52">
        <v>31169</v>
      </c>
      <c r="V165" s="52">
        <v>34130</v>
      </c>
      <c r="W165" s="52">
        <v>37004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5367</v>
      </c>
      <c r="C167" s="52">
        <v>4882</v>
      </c>
      <c r="D167" s="52">
        <v>5614</v>
      </c>
      <c r="E167" s="52">
        <v>6324</v>
      </c>
      <c r="F167" s="52">
        <v>7093</v>
      </c>
      <c r="G167" s="52">
        <v>9145</v>
      </c>
      <c r="H167" s="52">
        <v>10269</v>
      </c>
      <c r="I167" s="52">
        <v>12348</v>
      </c>
      <c r="J167" s="52">
        <v>12480</v>
      </c>
      <c r="K167" s="52">
        <v>12242</v>
      </c>
      <c r="L167" s="52">
        <v>12239</v>
      </c>
      <c r="M167" s="52">
        <v>13610</v>
      </c>
      <c r="N167" s="52">
        <v>13313</v>
      </c>
      <c r="O167" s="52">
        <v>15258</v>
      </c>
      <c r="P167" s="52">
        <v>16068</v>
      </c>
      <c r="Q167" s="52">
        <v>18292</v>
      </c>
      <c r="R167" s="52">
        <v>22745</v>
      </c>
      <c r="S167" s="52">
        <v>33080</v>
      </c>
      <c r="T167" s="52">
        <v>60320</v>
      </c>
      <c r="U167" s="52">
        <v>84758</v>
      </c>
      <c r="V167" s="52">
        <v>102698</v>
      </c>
      <c r="W167" s="52">
        <v>104334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225</v>
      </c>
      <c r="C171" s="52">
        <v>154</v>
      </c>
      <c r="D171" s="52">
        <v>106</v>
      </c>
      <c r="E171" s="52">
        <v>89</v>
      </c>
      <c r="F171" s="52">
        <v>71</v>
      </c>
      <c r="G171" s="52">
        <v>45</v>
      </c>
      <c r="H171" s="52">
        <v>862</v>
      </c>
      <c r="I171" s="52">
        <v>3773</v>
      </c>
      <c r="J171" s="52">
        <v>8971</v>
      </c>
      <c r="K171" s="52">
        <v>16453</v>
      </c>
      <c r="L171" s="52">
        <v>19858</v>
      </c>
      <c r="M171" s="52">
        <v>20808</v>
      </c>
      <c r="N171" s="52">
        <v>20983</v>
      </c>
      <c r="O171" s="52">
        <v>20921</v>
      </c>
      <c r="P171" s="52">
        <v>20530</v>
      </c>
      <c r="Q171" s="52">
        <v>19554</v>
      </c>
      <c r="R171" s="52">
        <v>19180</v>
      </c>
      <c r="S171" s="52">
        <v>22711</v>
      </c>
      <c r="T171" s="52">
        <v>20093</v>
      </c>
      <c r="U171" s="52">
        <v>20096</v>
      </c>
      <c r="V171" s="52">
        <v>23432</v>
      </c>
      <c r="W171" s="52">
        <v>29054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5504</v>
      </c>
      <c r="C176" s="52">
        <v>4944</v>
      </c>
      <c r="D176" s="52">
        <v>5569</v>
      </c>
      <c r="E176" s="52">
        <v>6173</v>
      </c>
      <c r="F176" s="52">
        <v>6904</v>
      </c>
      <c r="G176" s="52">
        <v>8851</v>
      </c>
      <c r="H176" s="52">
        <v>10570</v>
      </c>
      <c r="I176" s="52">
        <v>15669</v>
      </c>
      <c r="J176" s="52">
        <v>21019</v>
      </c>
      <c r="K176" s="52">
        <v>28353</v>
      </c>
      <c r="L176" s="52">
        <v>31542</v>
      </c>
      <c r="M176" s="52">
        <v>33793</v>
      </c>
      <c r="N176" s="52">
        <v>33638</v>
      </c>
      <c r="O176" s="52">
        <v>35780</v>
      </c>
      <c r="P176" s="52">
        <v>36251</v>
      </c>
      <c r="Q176" s="52">
        <v>37412</v>
      </c>
      <c r="R176" s="52">
        <v>41326</v>
      </c>
      <c r="S176" s="52">
        <v>54834</v>
      </c>
      <c r="T176" s="52">
        <v>79301</v>
      </c>
      <c r="U176" s="52">
        <v>103553</v>
      </c>
      <c r="V176" s="52">
        <v>124643</v>
      </c>
      <c r="W176" s="52">
        <v>131920</v>
      </c>
      <c r="DA176" s="63" t="s">
        <v>1133</v>
      </c>
    </row>
    <row r="177" spans="1:105" ht="12" customHeight="1" x14ac:dyDescent="0.25">
      <c r="A177" s="109" t="s">
        <v>120</v>
      </c>
      <c r="B177" s="36">
        <v>88</v>
      </c>
      <c r="C177" s="36">
        <v>92</v>
      </c>
      <c r="D177" s="36">
        <v>151</v>
      </c>
      <c r="E177" s="36">
        <v>240</v>
      </c>
      <c r="F177" s="36">
        <v>260</v>
      </c>
      <c r="G177" s="36">
        <v>339</v>
      </c>
      <c r="H177" s="36">
        <v>561</v>
      </c>
      <c r="I177" s="36">
        <v>452</v>
      </c>
      <c r="J177" s="36">
        <v>432</v>
      </c>
      <c r="K177" s="36">
        <v>342</v>
      </c>
      <c r="L177" s="36">
        <v>555</v>
      </c>
      <c r="M177" s="36">
        <v>625</v>
      </c>
      <c r="N177" s="36">
        <v>658</v>
      </c>
      <c r="O177" s="36">
        <v>399</v>
      </c>
      <c r="P177" s="36">
        <v>347</v>
      </c>
      <c r="Q177" s="36">
        <v>434</v>
      </c>
      <c r="R177" s="36">
        <v>599</v>
      </c>
      <c r="S177" s="36">
        <v>957</v>
      </c>
      <c r="T177" s="36">
        <v>1112</v>
      </c>
      <c r="U177" s="36">
        <v>1301</v>
      </c>
      <c r="V177" s="36">
        <v>1487</v>
      </c>
      <c r="W177" s="36">
        <v>1468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9513</v>
      </c>
      <c r="D5" s="52">
        <v>0</v>
      </c>
      <c r="E5" s="52">
        <v>1672</v>
      </c>
      <c r="F5" s="52">
        <v>0</v>
      </c>
      <c r="G5" s="52">
        <v>6998</v>
      </c>
      <c r="H5" s="52">
        <v>94</v>
      </c>
      <c r="I5" s="52">
        <v>399</v>
      </c>
      <c r="J5" s="52">
        <v>2438</v>
      </c>
      <c r="K5" s="52">
        <v>6338</v>
      </c>
      <c r="L5" s="52">
        <v>2113</v>
      </c>
      <c r="M5" s="52">
        <v>2089</v>
      </c>
      <c r="N5" s="52">
        <v>2439</v>
      </c>
      <c r="O5" s="52">
        <v>1960</v>
      </c>
      <c r="P5" s="52">
        <v>39</v>
      </c>
      <c r="Q5" s="52">
        <v>434</v>
      </c>
      <c r="R5" s="52">
        <v>9877</v>
      </c>
      <c r="S5" s="52">
        <v>16271</v>
      </c>
      <c r="T5" s="52">
        <v>7862</v>
      </c>
      <c r="U5" s="52">
        <v>368</v>
      </c>
      <c r="V5" s="52">
        <v>613</v>
      </c>
      <c r="W5" s="52">
        <v>599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95</v>
      </c>
      <c r="D8" s="52">
        <v>94</v>
      </c>
      <c r="E8" s="52">
        <v>97</v>
      </c>
      <c r="F8" s="52">
        <v>105</v>
      </c>
      <c r="G8" s="52">
        <v>122</v>
      </c>
      <c r="H8" s="52">
        <v>146</v>
      </c>
      <c r="I8" s="52">
        <v>126</v>
      </c>
      <c r="J8" s="52">
        <v>136</v>
      </c>
      <c r="K8" s="52">
        <v>196</v>
      </c>
      <c r="L8" s="52">
        <v>210</v>
      </c>
      <c r="M8" s="52">
        <v>145</v>
      </c>
      <c r="N8" s="52">
        <v>196</v>
      </c>
      <c r="O8" s="52">
        <v>221</v>
      </c>
      <c r="P8" s="52">
        <v>301</v>
      </c>
      <c r="Q8" s="52">
        <v>440</v>
      </c>
      <c r="R8" s="52">
        <v>670</v>
      </c>
      <c r="S8" s="52">
        <v>2126</v>
      </c>
      <c r="T8" s="52">
        <v>2620</v>
      </c>
      <c r="U8" s="52">
        <v>757</v>
      </c>
      <c r="V8" s="52">
        <v>1815</v>
      </c>
      <c r="W8" s="52">
        <v>3287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14647</v>
      </c>
      <c r="D10" s="52">
        <v>1</v>
      </c>
      <c r="E10" s="52">
        <v>3181</v>
      </c>
      <c r="F10" s="52">
        <v>0</v>
      </c>
      <c r="G10" s="52">
        <v>11892</v>
      </c>
      <c r="H10" s="52">
        <v>182</v>
      </c>
      <c r="I10" s="52">
        <v>361</v>
      </c>
      <c r="J10" s="52">
        <v>2406</v>
      </c>
      <c r="K10" s="52">
        <v>11033</v>
      </c>
      <c r="L10" s="52">
        <v>3933</v>
      </c>
      <c r="M10" s="52">
        <v>2082</v>
      </c>
      <c r="N10" s="52">
        <v>2433</v>
      </c>
      <c r="O10" s="52">
        <v>1962</v>
      </c>
      <c r="P10" s="52">
        <v>55</v>
      </c>
      <c r="Q10" s="52">
        <v>455</v>
      </c>
      <c r="R10" s="52">
        <v>18054</v>
      </c>
      <c r="S10" s="52">
        <v>28122</v>
      </c>
      <c r="T10" s="52">
        <v>14274</v>
      </c>
      <c r="U10" s="52">
        <v>483</v>
      </c>
      <c r="V10" s="52">
        <v>616</v>
      </c>
      <c r="W10" s="52">
        <v>1339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120</v>
      </c>
      <c r="D11" s="52">
        <v>35</v>
      </c>
      <c r="E11" s="52">
        <v>78</v>
      </c>
      <c r="F11" s="52">
        <v>79</v>
      </c>
      <c r="G11" s="52">
        <v>133</v>
      </c>
      <c r="H11" s="52">
        <v>40</v>
      </c>
      <c r="I11" s="52">
        <v>57</v>
      </c>
      <c r="J11" s="52">
        <v>109</v>
      </c>
      <c r="K11" s="52">
        <v>124</v>
      </c>
      <c r="L11" s="52">
        <v>36</v>
      </c>
      <c r="M11" s="52">
        <v>11</v>
      </c>
      <c r="N11" s="52">
        <v>39</v>
      </c>
      <c r="O11" s="52">
        <v>25</v>
      </c>
      <c r="P11" s="52">
        <v>34</v>
      </c>
      <c r="Q11" s="52">
        <v>53</v>
      </c>
      <c r="R11" s="52">
        <v>100</v>
      </c>
      <c r="S11" s="52">
        <v>187</v>
      </c>
      <c r="T11" s="52">
        <v>98</v>
      </c>
      <c r="U11" s="52">
        <v>41</v>
      </c>
      <c r="V11" s="52">
        <v>87</v>
      </c>
      <c r="W11" s="52">
        <v>170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</v>
      </c>
      <c r="D15" s="52">
        <v>4</v>
      </c>
      <c r="E15" s="52">
        <v>2</v>
      </c>
      <c r="F15" s="52">
        <v>1</v>
      </c>
      <c r="G15" s="52">
        <v>3</v>
      </c>
      <c r="H15" s="52">
        <v>2</v>
      </c>
      <c r="I15" s="52">
        <v>1</v>
      </c>
      <c r="J15" s="52">
        <v>2</v>
      </c>
      <c r="K15" s="52">
        <v>0</v>
      </c>
      <c r="L15" s="52">
        <v>5</v>
      </c>
      <c r="M15" s="52">
        <v>9</v>
      </c>
      <c r="N15" s="52">
        <v>21</v>
      </c>
      <c r="O15" s="52">
        <v>29</v>
      </c>
      <c r="P15" s="52">
        <v>41</v>
      </c>
      <c r="Q15" s="52">
        <v>65</v>
      </c>
      <c r="R15" s="52">
        <v>90</v>
      </c>
      <c r="S15" s="52">
        <v>130</v>
      </c>
      <c r="T15" s="52">
        <v>55</v>
      </c>
      <c r="U15" s="52">
        <v>40</v>
      </c>
      <c r="V15" s="52">
        <v>59</v>
      </c>
      <c r="W15" s="52">
        <v>121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6878</v>
      </c>
      <c r="D20" s="52">
        <v>2</v>
      </c>
      <c r="E20" s="52">
        <v>2200</v>
      </c>
      <c r="F20" s="52">
        <v>3026</v>
      </c>
      <c r="G20" s="52">
        <v>5694</v>
      </c>
      <c r="H20" s="52">
        <v>2281</v>
      </c>
      <c r="I20" s="52">
        <v>1365</v>
      </c>
      <c r="J20" s="52">
        <v>2179</v>
      </c>
      <c r="K20" s="52">
        <v>7104</v>
      </c>
      <c r="L20" s="52">
        <v>2059</v>
      </c>
      <c r="M20" s="52">
        <v>2416</v>
      </c>
      <c r="N20" s="52">
        <v>3177</v>
      </c>
      <c r="O20" s="52">
        <v>2083</v>
      </c>
      <c r="P20" s="52">
        <v>2688</v>
      </c>
      <c r="Q20" s="52">
        <v>4112</v>
      </c>
      <c r="R20" s="52">
        <v>11847</v>
      </c>
      <c r="S20" s="52">
        <v>14447</v>
      </c>
      <c r="T20" s="52">
        <v>7346</v>
      </c>
      <c r="U20" s="52">
        <v>3881</v>
      </c>
      <c r="V20" s="52">
        <v>7959</v>
      </c>
      <c r="W20" s="52">
        <v>9713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11892</v>
      </c>
      <c r="D21" s="52">
        <v>16</v>
      </c>
      <c r="E21" s="52">
        <v>8066</v>
      </c>
      <c r="F21" s="52">
        <v>15</v>
      </c>
      <c r="G21" s="52">
        <v>8777</v>
      </c>
      <c r="H21" s="52">
        <v>6788</v>
      </c>
      <c r="I21" s="52">
        <v>4582</v>
      </c>
      <c r="J21" s="52">
        <v>438</v>
      </c>
      <c r="K21" s="52">
        <v>552</v>
      </c>
      <c r="L21" s="52">
        <v>3381</v>
      </c>
      <c r="M21" s="52">
        <v>308</v>
      </c>
      <c r="N21" s="52">
        <v>405</v>
      </c>
      <c r="O21" s="52">
        <v>498</v>
      </c>
      <c r="P21" s="52">
        <v>152</v>
      </c>
      <c r="Q21" s="52">
        <v>288</v>
      </c>
      <c r="R21" s="52">
        <v>1182</v>
      </c>
      <c r="S21" s="52">
        <v>8740</v>
      </c>
      <c r="T21" s="52">
        <v>4899</v>
      </c>
      <c r="U21" s="52">
        <v>2568</v>
      </c>
      <c r="V21" s="52">
        <v>859</v>
      </c>
      <c r="W21" s="52">
        <v>454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191</v>
      </c>
      <c r="D22" s="36">
        <v>1</v>
      </c>
      <c r="E22" s="36">
        <v>486</v>
      </c>
      <c r="F22" s="36">
        <v>1</v>
      </c>
      <c r="G22" s="36">
        <v>589</v>
      </c>
      <c r="H22" s="36">
        <v>223</v>
      </c>
      <c r="I22" s="36">
        <v>404</v>
      </c>
      <c r="J22" s="36">
        <v>0</v>
      </c>
      <c r="K22" s="36">
        <v>1</v>
      </c>
      <c r="L22" s="36">
        <v>3</v>
      </c>
      <c r="M22" s="36">
        <v>15</v>
      </c>
      <c r="N22" s="36">
        <v>18</v>
      </c>
      <c r="O22" s="36">
        <v>41</v>
      </c>
      <c r="P22" s="36">
        <v>0</v>
      </c>
      <c r="Q22" s="36">
        <v>2</v>
      </c>
      <c r="R22" s="36">
        <v>9</v>
      </c>
      <c r="S22" s="36">
        <v>53</v>
      </c>
      <c r="T22" s="36">
        <v>79</v>
      </c>
      <c r="U22" s="36">
        <v>59</v>
      </c>
      <c r="V22" s="36">
        <v>6</v>
      </c>
      <c r="W22" s="36">
        <v>3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56</v>
      </c>
      <c r="D26" s="52">
        <v>57</v>
      </c>
      <c r="E26" s="52">
        <v>56</v>
      </c>
      <c r="F26" s="52">
        <v>56</v>
      </c>
      <c r="G26" s="52">
        <v>58</v>
      </c>
      <c r="H26" s="52">
        <v>58</v>
      </c>
      <c r="I26" s="52">
        <v>60</v>
      </c>
      <c r="J26" s="52">
        <v>63</v>
      </c>
      <c r="K26" s="52">
        <v>62</v>
      </c>
      <c r="L26" s="52">
        <v>68</v>
      </c>
      <c r="M26" s="52">
        <v>74</v>
      </c>
      <c r="N26" s="52">
        <v>76</v>
      </c>
      <c r="O26" s="52">
        <v>72</v>
      </c>
      <c r="P26" s="52">
        <v>35</v>
      </c>
      <c r="Q26" s="52">
        <v>42</v>
      </c>
      <c r="R26" s="52">
        <v>53</v>
      </c>
      <c r="S26" s="52">
        <v>93</v>
      </c>
      <c r="T26" s="52">
        <v>54</v>
      </c>
      <c r="U26" s="52">
        <v>50</v>
      </c>
      <c r="V26" s="52">
        <v>55</v>
      </c>
      <c r="W26" s="52">
        <v>57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2</v>
      </c>
      <c r="E29" s="52">
        <v>3</v>
      </c>
      <c r="F29" s="52">
        <v>2</v>
      </c>
      <c r="G29" s="52">
        <v>3</v>
      </c>
      <c r="H29" s="52">
        <v>4</v>
      </c>
      <c r="I29" s="52">
        <v>4</v>
      </c>
      <c r="J29" s="52">
        <v>5</v>
      </c>
      <c r="K29" s="52">
        <v>9</v>
      </c>
      <c r="L29" s="52">
        <v>8</v>
      </c>
      <c r="M29" s="52">
        <v>9</v>
      </c>
      <c r="N29" s="52">
        <v>9</v>
      </c>
      <c r="O29" s="52">
        <v>9</v>
      </c>
      <c r="P29" s="52">
        <v>10</v>
      </c>
      <c r="Q29" s="52">
        <v>11</v>
      </c>
      <c r="R29" s="52">
        <v>11</v>
      </c>
      <c r="S29" s="52">
        <v>14</v>
      </c>
      <c r="T29" s="52">
        <v>10</v>
      </c>
      <c r="U29" s="52">
        <v>14</v>
      </c>
      <c r="V29" s="52">
        <v>13</v>
      </c>
      <c r="W29" s="52">
        <v>12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108</v>
      </c>
      <c r="D31" s="52">
        <v>108</v>
      </c>
      <c r="E31" s="52">
        <v>110</v>
      </c>
      <c r="F31" s="52">
        <v>114</v>
      </c>
      <c r="G31" s="52">
        <v>125</v>
      </c>
      <c r="H31" s="52">
        <v>138</v>
      </c>
      <c r="I31" s="52">
        <v>97</v>
      </c>
      <c r="J31" s="52">
        <v>203</v>
      </c>
      <c r="K31" s="52">
        <v>76</v>
      </c>
      <c r="L31" s="52">
        <v>97</v>
      </c>
      <c r="M31" s="52">
        <v>103</v>
      </c>
      <c r="N31" s="52">
        <v>97</v>
      </c>
      <c r="O31" s="52">
        <v>83</v>
      </c>
      <c r="P31" s="52">
        <v>47</v>
      </c>
      <c r="Q31" s="52">
        <v>41</v>
      </c>
      <c r="R31" s="52">
        <v>44</v>
      </c>
      <c r="S31" s="52">
        <v>61</v>
      </c>
      <c r="T31" s="52">
        <v>58</v>
      </c>
      <c r="U31" s="52">
        <v>77</v>
      </c>
      <c r="V31" s="52">
        <v>68</v>
      </c>
      <c r="W31" s="52">
        <v>67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9</v>
      </c>
      <c r="D35" s="52">
        <v>6</v>
      </c>
      <c r="E35" s="52">
        <v>2</v>
      </c>
      <c r="F35" s="52">
        <v>3</v>
      </c>
      <c r="G35" s="52">
        <v>3</v>
      </c>
      <c r="H35" s="52">
        <v>4</v>
      </c>
      <c r="I35" s="52">
        <v>2</v>
      </c>
      <c r="J35" s="52">
        <v>0</v>
      </c>
      <c r="K35" s="52">
        <v>7</v>
      </c>
      <c r="L35" s="52">
        <v>13</v>
      </c>
      <c r="M35" s="52">
        <v>16</v>
      </c>
      <c r="N35" s="52">
        <v>36</v>
      </c>
      <c r="O35" s="52">
        <v>49</v>
      </c>
      <c r="P35" s="52">
        <v>51</v>
      </c>
      <c r="Q35" s="52">
        <v>67</v>
      </c>
      <c r="R35" s="52">
        <v>78</v>
      </c>
      <c r="S35" s="52">
        <v>73</v>
      </c>
      <c r="T35" s="52">
        <v>60</v>
      </c>
      <c r="U35" s="52">
        <v>36</v>
      </c>
      <c r="V35" s="52">
        <v>46</v>
      </c>
      <c r="W35" s="52">
        <v>30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111</v>
      </c>
      <c r="D40" s="52">
        <v>111</v>
      </c>
      <c r="E40" s="52">
        <v>113</v>
      </c>
      <c r="F40" s="52">
        <v>117</v>
      </c>
      <c r="G40" s="52">
        <v>126</v>
      </c>
      <c r="H40" s="52">
        <v>137</v>
      </c>
      <c r="I40" s="52">
        <v>95</v>
      </c>
      <c r="J40" s="52">
        <v>97</v>
      </c>
      <c r="K40" s="52">
        <v>115</v>
      </c>
      <c r="L40" s="52">
        <v>118</v>
      </c>
      <c r="M40" s="52">
        <v>125</v>
      </c>
      <c r="N40" s="52">
        <v>125</v>
      </c>
      <c r="O40" s="52">
        <v>125</v>
      </c>
      <c r="P40" s="52">
        <v>93</v>
      </c>
      <c r="Q40" s="52">
        <v>105</v>
      </c>
      <c r="R40" s="52">
        <v>114</v>
      </c>
      <c r="S40" s="52">
        <v>132</v>
      </c>
      <c r="T40" s="52">
        <v>114</v>
      </c>
      <c r="U40" s="52">
        <v>124</v>
      </c>
      <c r="V40" s="52">
        <v>114</v>
      </c>
      <c r="W40" s="52">
        <v>97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</v>
      </c>
      <c r="D41" s="36">
        <v>1</v>
      </c>
      <c r="E41" s="36">
        <v>2</v>
      </c>
      <c r="F41" s="36">
        <v>2</v>
      </c>
      <c r="G41" s="36">
        <v>2</v>
      </c>
      <c r="H41" s="36">
        <v>3</v>
      </c>
      <c r="I41" s="36">
        <v>4</v>
      </c>
      <c r="J41" s="36">
        <v>6</v>
      </c>
      <c r="K41" s="36">
        <v>7</v>
      </c>
      <c r="L41" s="36">
        <v>5</v>
      </c>
      <c r="M41" s="36">
        <v>5</v>
      </c>
      <c r="N41" s="36">
        <v>4</v>
      </c>
      <c r="O41" s="36">
        <v>5</v>
      </c>
      <c r="P41" s="36">
        <v>2</v>
      </c>
      <c r="Q41" s="36">
        <v>0</v>
      </c>
      <c r="R41" s="36">
        <v>0</v>
      </c>
      <c r="S41" s="36">
        <v>2</v>
      </c>
      <c r="T41" s="36">
        <v>2</v>
      </c>
      <c r="U41" s="36">
        <v>1</v>
      </c>
      <c r="V41" s="36">
        <v>0</v>
      </c>
      <c r="W41" s="36">
        <v>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29344</v>
      </c>
      <c r="D45" s="52">
        <v>5634</v>
      </c>
      <c r="E45" s="52">
        <v>2500</v>
      </c>
      <c r="F45" s="52">
        <v>12501</v>
      </c>
      <c r="G45" s="52">
        <v>12571</v>
      </c>
      <c r="H45" s="52">
        <v>12798</v>
      </c>
      <c r="I45" s="52">
        <v>22194</v>
      </c>
      <c r="J45" s="52">
        <v>68850</v>
      </c>
      <c r="K45" s="52">
        <v>73183</v>
      </c>
      <c r="L45" s="52">
        <v>42299</v>
      </c>
      <c r="M45" s="52">
        <v>11677</v>
      </c>
      <c r="N45" s="52">
        <v>750</v>
      </c>
      <c r="O45" s="52">
        <v>8535</v>
      </c>
      <c r="P45" s="52">
        <v>2</v>
      </c>
      <c r="Q45" s="52">
        <v>12</v>
      </c>
      <c r="R45" s="52">
        <v>1527</v>
      </c>
      <c r="S45" s="52">
        <v>0</v>
      </c>
      <c r="T45" s="52">
        <v>0</v>
      </c>
      <c r="U45" s="52">
        <v>4419</v>
      </c>
      <c r="V45" s="52">
        <v>10992</v>
      </c>
      <c r="W45" s="52">
        <v>4855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484</v>
      </c>
      <c r="D48" s="52">
        <v>486</v>
      </c>
      <c r="E48" s="52">
        <v>499</v>
      </c>
      <c r="F48" s="52">
        <v>541</v>
      </c>
      <c r="G48" s="52">
        <v>644</v>
      </c>
      <c r="H48" s="52">
        <v>860</v>
      </c>
      <c r="I48" s="52">
        <v>972</v>
      </c>
      <c r="J48" s="52">
        <v>1430</v>
      </c>
      <c r="K48" s="52">
        <v>2457</v>
      </c>
      <c r="L48" s="52">
        <v>8169</v>
      </c>
      <c r="M48" s="52">
        <v>3833</v>
      </c>
      <c r="N48" s="52">
        <v>1927</v>
      </c>
      <c r="O48" s="52">
        <v>2859</v>
      </c>
      <c r="P48" s="52">
        <v>2047</v>
      </c>
      <c r="Q48" s="52">
        <v>918</v>
      </c>
      <c r="R48" s="52">
        <v>219</v>
      </c>
      <c r="S48" s="52">
        <v>76</v>
      </c>
      <c r="T48" s="52">
        <v>161</v>
      </c>
      <c r="U48" s="52">
        <v>293</v>
      </c>
      <c r="V48" s="52">
        <v>494</v>
      </c>
      <c r="W48" s="52">
        <v>753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50386</v>
      </c>
      <c r="D54" s="52">
        <v>40756</v>
      </c>
      <c r="E54" s="52">
        <v>19398</v>
      </c>
      <c r="F54" s="52">
        <v>28047</v>
      </c>
      <c r="G54" s="52">
        <v>35445</v>
      </c>
      <c r="H54" s="52">
        <v>22079</v>
      </c>
      <c r="I54" s="52">
        <v>22195</v>
      </c>
      <c r="J54" s="52">
        <v>68850</v>
      </c>
      <c r="K54" s="52">
        <v>73183</v>
      </c>
      <c r="L54" s="52">
        <v>42299</v>
      </c>
      <c r="M54" s="52">
        <v>15218</v>
      </c>
      <c r="N54" s="52">
        <v>14011</v>
      </c>
      <c r="O54" s="52">
        <v>14817</v>
      </c>
      <c r="P54" s="52">
        <v>2505</v>
      </c>
      <c r="Q54" s="52">
        <v>842</v>
      </c>
      <c r="R54" s="52">
        <v>2086</v>
      </c>
      <c r="S54" s="52">
        <v>2861</v>
      </c>
      <c r="T54" s="52">
        <v>4870</v>
      </c>
      <c r="U54" s="52">
        <v>10159</v>
      </c>
      <c r="V54" s="52">
        <v>15133</v>
      </c>
      <c r="W54" s="52">
        <v>9179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28880</v>
      </c>
      <c r="D59" s="52">
        <v>20301</v>
      </c>
      <c r="E59" s="52">
        <v>24618</v>
      </c>
      <c r="F59" s="52">
        <v>24888</v>
      </c>
      <c r="G59" s="52">
        <v>26024</v>
      </c>
      <c r="H59" s="52">
        <v>28938</v>
      </c>
      <c r="I59" s="52">
        <v>21104</v>
      </c>
      <c r="J59" s="52">
        <v>65857</v>
      </c>
      <c r="K59" s="52">
        <v>70257</v>
      </c>
      <c r="L59" s="52">
        <v>41159</v>
      </c>
      <c r="M59" s="52">
        <v>15565</v>
      </c>
      <c r="N59" s="52">
        <v>13796</v>
      </c>
      <c r="O59" s="52">
        <v>12856</v>
      </c>
      <c r="P59" s="52">
        <v>2788</v>
      </c>
      <c r="Q59" s="52">
        <v>1174</v>
      </c>
      <c r="R59" s="52">
        <v>2110</v>
      </c>
      <c r="S59" s="52">
        <v>2886</v>
      </c>
      <c r="T59" s="52">
        <v>4883</v>
      </c>
      <c r="U59" s="52">
        <v>10096</v>
      </c>
      <c r="V59" s="52">
        <v>14957</v>
      </c>
      <c r="W59" s="52">
        <v>9136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464</v>
      </c>
      <c r="D60" s="36">
        <v>326</v>
      </c>
      <c r="E60" s="36">
        <v>396</v>
      </c>
      <c r="F60" s="36">
        <v>412</v>
      </c>
      <c r="G60" s="36">
        <v>475</v>
      </c>
      <c r="H60" s="36">
        <v>616</v>
      </c>
      <c r="I60" s="36">
        <v>2322</v>
      </c>
      <c r="J60" s="36">
        <v>2995</v>
      </c>
      <c r="K60" s="36">
        <v>2927</v>
      </c>
      <c r="L60" s="36">
        <v>1141</v>
      </c>
      <c r="M60" s="36">
        <v>576</v>
      </c>
      <c r="N60" s="36">
        <v>195</v>
      </c>
      <c r="O60" s="36">
        <v>499</v>
      </c>
      <c r="P60" s="36">
        <v>100</v>
      </c>
      <c r="Q60" s="36">
        <v>0</v>
      </c>
      <c r="R60" s="36">
        <v>0</v>
      </c>
      <c r="S60" s="36">
        <v>10</v>
      </c>
      <c r="T60" s="36">
        <v>59</v>
      </c>
      <c r="U60" s="36">
        <v>138</v>
      </c>
      <c r="V60" s="36">
        <v>178</v>
      </c>
      <c r="W60" s="36">
        <v>39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146429</v>
      </c>
      <c r="D64" s="52">
        <v>146499</v>
      </c>
      <c r="E64" s="52">
        <v>146997</v>
      </c>
      <c r="F64" s="52">
        <v>148418</v>
      </c>
      <c r="G64" s="52">
        <v>151140</v>
      </c>
      <c r="H64" s="52">
        <v>155444</v>
      </c>
      <c r="I64" s="52">
        <v>161527</v>
      </c>
      <c r="J64" s="52">
        <v>169584</v>
      </c>
      <c r="K64" s="52">
        <v>179744</v>
      </c>
      <c r="L64" s="52">
        <v>192170</v>
      </c>
      <c r="M64" s="52">
        <v>207116</v>
      </c>
      <c r="N64" s="52">
        <v>224995</v>
      </c>
      <c r="O64" s="52">
        <v>217014</v>
      </c>
      <c r="P64" s="52">
        <v>125105</v>
      </c>
      <c r="Q64" s="52">
        <v>154624</v>
      </c>
      <c r="R64" s="52">
        <v>188696</v>
      </c>
      <c r="S64" s="52">
        <v>227550</v>
      </c>
      <c r="T64" s="52">
        <v>215772</v>
      </c>
      <c r="U64" s="52">
        <v>184908</v>
      </c>
      <c r="V64" s="52">
        <v>174365</v>
      </c>
      <c r="W64" s="52">
        <v>173514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5675</v>
      </c>
      <c r="D67" s="52">
        <v>5727</v>
      </c>
      <c r="E67" s="52">
        <v>6120</v>
      </c>
      <c r="F67" s="52">
        <v>7311</v>
      </c>
      <c r="G67" s="52">
        <v>9780</v>
      </c>
      <c r="H67" s="52">
        <v>13844</v>
      </c>
      <c r="I67" s="52">
        <v>16374</v>
      </c>
      <c r="J67" s="52">
        <v>22192</v>
      </c>
      <c r="K67" s="52">
        <v>32659</v>
      </c>
      <c r="L67" s="52">
        <v>34366</v>
      </c>
      <c r="M67" s="52">
        <v>30306</v>
      </c>
      <c r="N67" s="52">
        <v>23106</v>
      </c>
      <c r="O67" s="52">
        <v>23230</v>
      </c>
      <c r="P67" s="52">
        <v>24067</v>
      </c>
      <c r="Q67" s="52">
        <v>25515</v>
      </c>
      <c r="R67" s="52">
        <v>30454</v>
      </c>
      <c r="S67" s="52">
        <v>39077</v>
      </c>
      <c r="T67" s="52">
        <v>50181</v>
      </c>
      <c r="U67" s="52">
        <v>56318</v>
      </c>
      <c r="V67" s="52">
        <v>64646</v>
      </c>
      <c r="W67" s="52">
        <v>69029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143495</v>
      </c>
      <c r="D69" s="52">
        <v>143561</v>
      </c>
      <c r="E69" s="52">
        <v>144221</v>
      </c>
      <c r="F69" s="52">
        <v>145254</v>
      </c>
      <c r="G69" s="52">
        <v>148080</v>
      </c>
      <c r="H69" s="52">
        <v>155440</v>
      </c>
      <c r="I69" s="52">
        <v>161506</v>
      </c>
      <c r="J69" s="52">
        <v>168894</v>
      </c>
      <c r="K69" s="52">
        <v>178410</v>
      </c>
      <c r="L69" s="52">
        <v>190927</v>
      </c>
      <c r="M69" s="52">
        <v>206203</v>
      </c>
      <c r="N69" s="52">
        <v>224157</v>
      </c>
      <c r="O69" s="52">
        <v>216291</v>
      </c>
      <c r="P69" s="52">
        <v>124039</v>
      </c>
      <c r="Q69" s="52">
        <v>153867</v>
      </c>
      <c r="R69" s="52">
        <v>187851</v>
      </c>
      <c r="S69" s="52">
        <v>226334</v>
      </c>
      <c r="T69" s="52">
        <v>214470</v>
      </c>
      <c r="U69" s="52">
        <v>183776</v>
      </c>
      <c r="V69" s="52">
        <v>173342</v>
      </c>
      <c r="W69" s="52">
        <v>172521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11836</v>
      </c>
      <c r="D73" s="52">
        <v>13432</v>
      </c>
      <c r="E73" s="52">
        <v>7546</v>
      </c>
      <c r="F73" s="52">
        <v>8874</v>
      </c>
      <c r="G73" s="52">
        <v>24033</v>
      </c>
      <c r="H73" s="52">
        <v>5</v>
      </c>
      <c r="I73" s="52">
        <v>49</v>
      </c>
      <c r="J73" s="52">
        <v>1019</v>
      </c>
      <c r="K73" s="52">
        <v>8295</v>
      </c>
      <c r="L73" s="52">
        <v>11826</v>
      </c>
      <c r="M73" s="52">
        <v>8108</v>
      </c>
      <c r="N73" s="52">
        <v>7058</v>
      </c>
      <c r="O73" s="52">
        <v>5954</v>
      </c>
      <c r="P73" s="52">
        <v>8825</v>
      </c>
      <c r="Q73" s="52">
        <v>6203</v>
      </c>
      <c r="R73" s="52">
        <v>6836</v>
      </c>
      <c r="S73" s="52">
        <v>10105</v>
      </c>
      <c r="T73" s="52">
        <v>10780</v>
      </c>
      <c r="U73" s="52">
        <v>9312</v>
      </c>
      <c r="V73" s="52">
        <v>8455</v>
      </c>
      <c r="W73" s="52">
        <v>17326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280976</v>
      </c>
      <c r="D78" s="52">
        <v>281809</v>
      </c>
      <c r="E78" s="52">
        <v>287824</v>
      </c>
      <c r="F78" s="52">
        <v>304668</v>
      </c>
      <c r="G78" s="52">
        <v>337196</v>
      </c>
      <c r="H78" s="52">
        <v>389579</v>
      </c>
      <c r="I78" s="52">
        <v>297025</v>
      </c>
      <c r="J78" s="52">
        <v>323102</v>
      </c>
      <c r="K78" s="52">
        <v>405787</v>
      </c>
      <c r="L78" s="52">
        <v>419264</v>
      </c>
      <c r="M78" s="52">
        <v>369944</v>
      </c>
      <c r="N78" s="52">
        <v>355841</v>
      </c>
      <c r="O78" s="52">
        <v>331037</v>
      </c>
      <c r="P78" s="52">
        <v>269200</v>
      </c>
      <c r="Q78" s="52">
        <v>308755</v>
      </c>
      <c r="R78" s="52">
        <v>395266</v>
      </c>
      <c r="S78" s="52">
        <v>469309</v>
      </c>
      <c r="T78" s="52">
        <v>487171</v>
      </c>
      <c r="U78" s="52">
        <v>455786</v>
      </c>
      <c r="V78" s="52">
        <v>414933</v>
      </c>
      <c r="W78" s="52">
        <v>376086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76050</v>
      </c>
      <c r="D79" s="36">
        <v>63503</v>
      </c>
      <c r="E79" s="36">
        <v>50770</v>
      </c>
      <c r="F79" s="36">
        <v>38354</v>
      </c>
      <c r="G79" s="36">
        <v>33337</v>
      </c>
      <c r="H79" s="36">
        <v>62</v>
      </c>
      <c r="I79" s="36">
        <v>5519</v>
      </c>
      <c r="J79" s="36">
        <v>4591</v>
      </c>
      <c r="K79" s="36">
        <v>5827</v>
      </c>
      <c r="L79" s="36">
        <v>17342</v>
      </c>
      <c r="M79" s="36">
        <v>132</v>
      </c>
      <c r="N79" s="36">
        <v>482</v>
      </c>
      <c r="O79" s="36">
        <v>9378</v>
      </c>
      <c r="P79" s="36">
        <v>1004</v>
      </c>
      <c r="Q79" s="36">
        <v>2105</v>
      </c>
      <c r="R79" s="36">
        <v>3813</v>
      </c>
      <c r="S79" s="36">
        <v>6818</v>
      </c>
      <c r="T79" s="36">
        <v>7582</v>
      </c>
      <c r="U79" s="36">
        <v>3203</v>
      </c>
      <c r="V79" s="36">
        <v>4181</v>
      </c>
      <c r="W79" s="36">
        <v>5386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141545</v>
      </c>
      <c r="D83" s="52">
        <v>141551</v>
      </c>
      <c r="E83" s="52">
        <v>141664</v>
      </c>
      <c r="F83" s="52">
        <v>142266</v>
      </c>
      <c r="G83" s="52">
        <v>143928</v>
      </c>
      <c r="H83" s="52">
        <v>147281</v>
      </c>
      <c r="I83" s="52">
        <v>152928</v>
      </c>
      <c r="J83" s="52">
        <v>161362</v>
      </c>
      <c r="K83" s="52">
        <v>173164</v>
      </c>
      <c r="L83" s="52">
        <v>188916</v>
      </c>
      <c r="M83" s="52">
        <v>209096</v>
      </c>
      <c r="N83" s="52">
        <v>234078</v>
      </c>
      <c r="O83" s="52">
        <v>235767</v>
      </c>
      <c r="P83" s="52">
        <v>157896</v>
      </c>
      <c r="Q83" s="52">
        <v>198958</v>
      </c>
      <c r="R83" s="52">
        <v>246106</v>
      </c>
      <c r="S83" s="52">
        <v>299566</v>
      </c>
      <c r="T83" s="52">
        <v>354324</v>
      </c>
      <c r="U83" s="52">
        <v>362288</v>
      </c>
      <c r="V83" s="52">
        <v>350665</v>
      </c>
      <c r="W83" s="52">
        <v>326372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5485</v>
      </c>
      <c r="D86" s="52">
        <v>5511</v>
      </c>
      <c r="E86" s="52">
        <v>5736</v>
      </c>
      <c r="F86" s="52">
        <v>6530</v>
      </c>
      <c r="G86" s="52">
        <v>8379</v>
      </c>
      <c r="H86" s="52">
        <v>11776</v>
      </c>
      <c r="I86" s="52">
        <v>14095</v>
      </c>
      <c r="J86" s="52">
        <v>20439</v>
      </c>
      <c r="K86" s="52">
        <v>32701</v>
      </c>
      <c r="L86" s="52">
        <v>43669</v>
      </c>
      <c r="M86" s="52">
        <v>50334</v>
      </c>
      <c r="N86" s="52">
        <v>54411</v>
      </c>
      <c r="O86" s="52">
        <v>63698</v>
      </c>
      <c r="P86" s="52">
        <v>64576</v>
      </c>
      <c r="Q86" s="52">
        <v>65739</v>
      </c>
      <c r="R86" s="52">
        <v>61279</v>
      </c>
      <c r="S86" s="52">
        <v>61873</v>
      </c>
      <c r="T86" s="52">
        <v>54961</v>
      </c>
      <c r="U86" s="52">
        <v>48263</v>
      </c>
      <c r="V86" s="52">
        <v>54441</v>
      </c>
      <c r="W86" s="52">
        <v>67551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90229</v>
      </c>
      <c r="D88" s="52">
        <v>90254</v>
      </c>
      <c r="E88" s="52">
        <v>90467</v>
      </c>
      <c r="F88" s="52">
        <v>91219</v>
      </c>
      <c r="G88" s="52">
        <v>92994</v>
      </c>
      <c r="H88" s="52">
        <v>96365</v>
      </c>
      <c r="I88" s="52">
        <v>109071</v>
      </c>
      <c r="J88" s="52">
        <v>156363</v>
      </c>
      <c r="K88" s="52">
        <v>168173</v>
      </c>
      <c r="L88" s="52">
        <v>176761</v>
      </c>
      <c r="M88" s="52">
        <v>193674</v>
      </c>
      <c r="N88" s="52">
        <v>220803</v>
      </c>
      <c r="O88" s="52">
        <v>221296</v>
      </c>
      <c r="P88" s="52">
        <v>146544</v>
      </c>
      <c r="Q88" s="52">
        <v>185255</v>
      </c>
      <c r="R88" s="52">
        <v>230039</v>
      </c>
      <c r="S88" s="52">
        <v>282393</v>
      </c>
      <c r="T88" s="52">
        <v>334497</v>
      </c>
      <c r="U88" s="52">
        <v>338241</v>
      </c>
      <c r="V88" s="52">
        <v>327759</v>
      </c>
      <c r="W88" s="52">
        <v>305419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118774</v>
      </c>
      <c r="D92" s="52">
        <v>78218</v>
      </c>
      <c r="E92" s="52">
        <v>98640</v>
      </c>
      <c r="F92" s="52">
        <v>99732</v>
      </c>
      <c r="G92" s="52">
        <v>102917</v>
      </c>
      <c r="H92" s="52">
        <v>109388</v>
      </c>
      <c r="I92" s="52">
        <v>61910</v>
      </c>
      <c r="J92" s="52">
        <v>143559</v>
      </c>
      <c r="K92" s="52">
        <v>11442</v>
      </c>
      <c r="L92" s="52">
        <v>61474</v>
      </c>
      <c r="M92" s="52">
        <v>88359</v>
      </c>
      <c r="N92" s="52">
        <v>88695</v>
      </c>
      <c r="O92" s="52">
        <v>94431</v>
      </c>
      <c r="P92" s="52">
        <v>38433</v>
      </c>
      <c r="Q92" s="52">
        <v>35479</v>
      </c>
      <c r="R92" s="52">
        <v>35629</v>
      </c>
      <c r="S92" s="52">
        <v>33645</v>
      </c>
      <c r="T92" s="52">
        <v>50001</v>
      </c>
      <c r="U92" s="52">
        <v>67597</v>
      </c>
      <c r="V92" s="52">
        <v>68728</v>
      </c>
      <c r="W92" s="52">
        <v>70638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9032</v>
      </c>
      <c r="D96" s="52">
        <v>5440</v>
      </c>
      <c r="E96" s="52">
        <v>1858</v>
      </c>
      <c r="F96" s="52">
        <v>1790</v>
      </c>
      <c r="G96" s="52">
        <v>3105</v>
      </c>
      <c r="H96" s="52">
        <v>3592</v>
      </c>
      <c r="I96" s="52">
        <v>1688</v>
      </c>
      <c r="J96" s="52">
        <v>318</v>
      </c>
      <c r="K96" s="52">
        <v>1332</v>
      </c>
      <c r="L96" s="52">
        <v>3839</v>
      </c>
      <c r="M96" s="52">
        <v>8695</v>
      </c>
      <c r="N96" s="52">
        <v>16445</v>
      </c>
      <c r="O96" s="52">
        <v>27439</v>
      </c>
      <c r="P96" s="52">
        <v>42570</v>
      </c>
      <c r="Q96" s="52">
        <v>54311</v>
      </c>
      <c r="R96" s="52">
        <v>59973</v>
      </c>
      <c r="S96" s="52">
        <v>53982</v>
      </c>
      <c r="T96" s="52">
        <v>41560</v>
      </c>
      <c r="U96" s="52">
        <v>43215</v>
      </c>
      <c r="V96" s="52">
        <v>46142</v>
      </c>
      <c r="W96" s="52">
        <v>42622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69324</v>
      </c>
      <c r="D101" s="52">
        <v>69391</v>
      </c>
      <c r="E101" s="52">
        <v>69949</v>
      </c>
      <c r="F101" s="52">
        <v>71892</v>
      </c>
      <c r="G101" s="52">
        <v>76493</v>
      </c>
      <c r="H101" s="52">
        <v>85447</v>
      </c>
      <c r="I101" s="52">
        <v>58885</v>
      </c>
      <c r="J101" s="52">
        <v>75503</v>
      </c>
      <c r="K101" s="52">
        <v>86514</v>
      </c>
      <c r="L101" s="52">
        <v>118025</v>
      </c>
      <c r="M101" s="52">
        <v>142482</v>
      </c>
      <c r="N101" s="52">
        <v>166475</v>
      </c>
      <c r="O101" s="52">
        <v>164601</v>
      </c>
      <c r="P101" s="52">
        <v>130265</v>
      </c>
      <c r="Q101" s="52">
        <v>144734</v>
      </c>
      <c r="R101" s="52">
        <v>173893</v>
      </c>
      <c r="S101" s="52">
        <v>153646</v>
      </c>
      <c r="T101" s="52">
        <v>181520</v>
      </c>
      <c r="U101" s="52">
        <v>168097</v>
      </c>
      <c r="V101" s="52">
        <v>171821</v>
      </c>
      <c r="W101" s="52">
        <v>144448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210386</v>
      </c>
      <c r="D102" s="52">
        <v>210633</v>
      </c>
      <c r="E102" s="52">
        <v>212777</v>
      </c>
      <c r="F102" s="52">
        <v>220500</v>
      </c>
      <c r="G102" s="52">
        <v>238470</v>
      </c>
      <c r="H102" s="52">
        <v>271735</v>
      </c>
      <c r="I102" s="52">
        <v>199073</v>
      </c>
      <c r="J102" s="52">
        <v>214839</v>
      </c>
      <c r="K102" s="52">
        <v>297170</v>
      </c>
      <c r="L102" s="52">
        <v>386706</v>
      </c>
      <c r="M102" s="52">
        <v>414492</v>
      </c>
      <c r="N102" s="52">
        <v>420784</v>
      </c>
      <c r="O102" s="52">
        <v>395250</v>
      </c>
      <c r="P102" s="52">
        <v>334491</v>
      </c>
      <c r="Q102" s="52">
        <v>387669</v>
      </c>
      <c r="R102" s="52">
        <v>377696</v>
      </c>
      <c r="S102" s="52">
        <v>403941</v>
      </c>
      <c r="T102" s="52">
        <v>382490</v>
      </c>
      <c r="U102" s="52">
        <v>399433</v>
      </c>
      <c r="V102" s="52">
        <v>412646</v>
      </c>
      <c r="W102" s="52">
        <v>426934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3380</v>
      </c>
      <c r="D103" s="36">
        <v>3394</v>
      </c>
      <c r="E103" s="36">
        <v>3516</v>
      </c>
      <c r="F103" s="36">
        <v>3949</v>
      </c>
      <c r="G103" s="36">
        <v>4962</v>
      </c>
      <c r="H103" s="36">
        <v>6724</v>
      </c>
      <c r="I103" s="36">
        <v>22833</v>
      </c>
      <c r="J103" s="36">
        <v>14348</v>
      </c>
      <c r="K103" s="36">
        <v>18960</v>
      </c>
      <c r="L103" s="36">
        <v>8569</v>
      </c>
      <c r="M103" s="36">
        <v>12096</v>
      </c>
      <c r="N103" s="36">
        <v>7998</v>
      </c>
      <c r="O103" s="36">
        <v>24274</v>
      </c>
      <c r="P103" s="36">
        <v>5300</v>
      </c>
      <c r="Q103" s="36">
        <v>858</v>
      </c>
      <c r="R103" s="36">
        <v>2518</v>
      </c>
      <c r="S103" s="36">
        <v>5342</v>
      </c>
      <c r="T103" s="36">
        <v>9053</v>
      </c>
      <c r="U103" s="36">
        <v>6261</v>
      </c>
      <c r="V103" s="36">
        <v>4839</v>
      </c>
      <c r="W103" s="36">
        <v>2892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207</v>
      </c>
      <c r="D107" s="52">
        <v>208</v>
      </c>
      <c r="E107" s="52">
        <v>212</v>
      </c>
      <c r="F107" s="52">
        <v>224</v>
      </c>
      <c r="G107" s="52">
        <v>245</v>
      </c>
      <c r="H107" s="52">
        <v>278</v>
      </c>
      <c r="I107" s="52">
        <v>319</v>
      </c>
      <c r="J107" s="52">
        <v>373</v>
      </c>
      <c r="K107" s="52">
        <v>447</v>
      </c>
      <c r="L107" s="52">
        <v>532</v>
      </c>
      <c r="M107" s="52">
        <v>648</v>
      </c>
      <c r="N107" s="52">
        <v>1832</v>
      </c>
      <c r="O107" s="52">
        <v>2919</v>
      </c>
      <c r="P107" s="52">
        <v>3916</v>
      </c>
      <c r="Q107" s="52">
        <v>2079</v>
      </c>
      <c r="R107" s="52">
        <v>1253</v>
      </c>
      <c r="S107" s="52">
        <v>565</v>
      </c>
      <c r="T107" s="52">
        <v>692</v>
      </c>
      <c r="U107" s="52">
        <v>640</v>
      </c>
      <c r="V107" s="52">
        <v>1619</v>
      </c>
      <c r="W107" s="52">
        <v>28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8</v>
      </c>
      <c r="D110" s="52">
        <v>8</v>
      </c>
      <c r="E110" s="52">
        <v>10</v>
      </c>
      <c r="F110" s="52">
        <v>16</v>
      </c>
      <c r="G110" s="52">
        <v>32</v>
      </c>
      <c r="H110" s="52">
        <v>55</v>
      </c>
      <c r="I110" s="52">
        <v>83</v>
      </c>
      <c r="J110" s="52">
        <v>128</v>
      </c>
      <c r="K110" s="52">
        <v>187</v>
      </c>
      <c r="L110" s="52">
        <v>206</v>
      </c>
      <c r="M110" s="52">
        <v>187</v>
      </c>
      <c r="N110" s="52">
        <v>140</v>
      </c>
      <c r="O110" s="52">
        <v>170</v>
      </c>
      <c r="P110" s="52">
        <v>305</v>
      </c>
      <c r="Q110" s="52">
        <v>421</v>
      </c>
      <c r="R110" s="52">
        <v>310</v>
      </c>
      <c r="S110" s="52">
        <v>278</v>
      </c>
      <c r="T110" s="52">
        <v>297</v>
      </c>
      <c r="U110" s="52">
        <v>167</v>
      </c>
      <c r="V110" s="52">
        <v>81</v>
      </c>
      <c r="W110" s="52">
        <v>3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204</v>
      </c>
      <c r="D112" s="52">
        <v>204</v>
      </c>
      <c r="E112" s="52">
        <v>209</v>
      </c>
      <c r="F112" s="52">
        <v>221</v>
      </c>
      <c r="G112" s="52">
        <v>239</v>
      </c>
      <c r="H112" s="52">
        <v>275</v>
      </c>
      <c r="I112" s="52">
        <v>317</v>
      </c>
      <c r="J112" s="52">
        <v>364</v>
      </c>
      <c r="K112" s="52">
        <v>437</v>
      </c>
      <c r="L112" s="52">
        <v>532</v>
      </c>
      <c r="M112" s="52">
        <v>641</v>
      </c>
      <c r="N112" s="52">
        <v>2770</v>
      </c>
      <c r="O112" s="52">
        <v>5062</v>
      </c>
      <c r="P112" s="52">
        <v>6467</v>
      </c>
      <c r="Q112" s="52">
        <v>3531</v>
      </c>
      <c r="R112" s="52">
        <v>2224</v>
      </c>
      <c r="S112" s="52">
        <v>788</v>
      </c>
      <c r="T112" s="52">
        <v>1346</v>
      </c>
      <c r="U112" s="52">
        <v>1231</v>
      </c>
      <c r="V112" s="52">
        <v>3766</v>
      </c>
      <c r="W112" s="52">
        <v>2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14</v>
      </c>
      <c r="D116" s="52">
        <v>55</v>
      </c>
      <c r="E116" s="52">
        <v>22</v>
      </c>
      <c r="F116" s="52">
        <v>24</v>
      </c>
      <c r="G116" s="52">
        <v>17</v>
      </c>
      <c r="H116" s="52">
        <v>8</v>
      </c>
      <c r="I116" s="52">
        <v>4</v>
      </c>
      <c r="J116" s="52">
        <v>22</v>
      </c>
      <c r="K116" s="52">
        <v>67</v>
      </c>
      <c r="L116" s="52">
        <v>28</v>
      </c>
      <c r="M116" s="52">
        <v>32</v>
      </c>
      <c r="N116" s="52">
        <v>33</v>
      </c>
      <c r="O116" s="52">
        <v>55</v>
      </c>
      <c r="P116" s="52">
        <v>73</v>
      </c>
      <c r="Q116" s="52">
        <v>39</v>
      </c>
      <c r="R116" s="52">
        <v>28</v>
      </c>
      <c r="S116" s="52">
        <v>62</v>
      </c>
      <c r="T116" s="52">
        <v>28</v>
      </c>
      <c r="U116" s="52">
        <v>10</v>
      </c>
      <c r="V116" s="52">
        <v>2</v>
      </c>
      <c r="W116" s="52">
        <v>2040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408</v>
      </c>
      <c r="D121" s="52">
        <v>413</v>
      </c>
      <c r="E121" s="52">
        <v>447</v>
      </c>
      <c r="F121" s="52">
        <v>542</v>
      </c>
      <c r="G121" s="52">
        <v>720</v>
      </c>
      <c r="H121" s="52">
        <v>986</v>
      </c>
      <c r="I121" s="52">
        <v>1113</v>
      </c>
      <c r="J121" s="52">
        <v>1495</v>
      </c>
      <c r="K121" s="52">
        <v>2066</v>
      </c>
      <c r="L121" s="52">
        <v>1954</v>
      </c>
      <c r="M121" s="52">
        <v>1425</v>
      </c>
      <c r="N121" s="52">
        <v>2117</v>
      </c>
      <c r="O121" s="52">
        <v>3009</v>
      </c>
      <c r="P121" s="52">
        <v>3994</v>
      </c>
      <c r="Q121" s="52">
        <v>2513</v>
      </c>
      <c r="R121" s="52">
        <v>2076</v>
      </c>
      <c r="S121" s="52">
        <v>1947</v>
      </c>
      <c r="T121" s="52">
        <v>1740</v>
      </c>
      <c r="U121" s="52">
        <v>761</v>
      </c>
      <c r="V121" s="52">
        <v>1601</v>
      </c>
      <c r="W121" s="52">
        <v>87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7</v>
      </c>
      <c r="D122" s="36">
        <v>6</v>
      </c>
      <c r="E122" s="36">
        <v>9</v>
      </c>
      <c r="F122" s="36">
        <v>15</v>
      </c>
      <c r="G122" s="36">
        <v>23</v>
      </c>
      <c r="H122" s="36">
        <v>38</v>
      </c>
      <c r="I122" s="36">
        <v>126</v>
      </c>
      <c r="J122" s="36">
        <v>86</v>
      </c>
      <c r="K122" s="36">
        <v>125</v>
      </c>
      <c r="L122" s="36">
        <v>57</v>
      </c>
      <c r="M122" s="36">
        <v>40</v>
      </c>
      <c r="N122" s="36">
        <v>29</v>
      </c>
      <c r="O122" s="36">
        <v>130</v>
      </c>
      <c r="P122" s="36">
        <v>63</v>
      </c>
      <c r="Q122" s="36">
        <v>21</v>
      </c>
      <c r="R122" s="36">
        <v>18</v>
      </c>
      <c r="S122" s="36">
        <v>17</v>
      </c>
      <c r="T122" s="36">
        <v>63</v>
      </c>
      <c r="U122" s="36">
        <v>16</v>
      </c>
      <c r="V122" s="36">
        <v>23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276214</v>
      </c>
      <c r="D126" s="52">
        <v>470363</v>
      </c>
      <c r="E126" s="52">
        <v>349171</v>
      </c>
      <c r="F126" s="52">
        <v>354436</v>
      </c>
      <c r="G126" s="52">
        <v>199940</v>
      </c>
      <c r="H126" s="52">
        <v>163346</v>
      </c>
      <c r="I126" s="52">
        <v>215654</v>
      </c>
      <c r="J126" s="52">
        <v>276236</v>
      </c>
      <c r="K126" s="52">
        <v>276402</v>
      </c>
      <c r="L126" s="52">
        <v>276897</v>
      </c>
      <c r="M126" s="52">
        <v>277983</v>
      </c>
      <c r="N126" s="52">
        <v>280784</v>
      </c>
      <c r="O126" s="52">
        <v>256613</v>
      </c>
      <c r="P126" s="52">
        <v>63254</v>
      </c>
      <c r="Q126" s="52">
        <v>44373</v>
      </c>
      <c r="R126" s="52">
        <v>67953</v>
      </c>
      <c r="S126" s="52">
        <v>86079</v>
      </c>
      <c r="T126" s="52">
        <v>62902</v>
      </c>
      <c r="U126" s="52">
        <v>79686</v>
      </c>
      <c r="V126" s="52">
        <v>68834</v>
      </c>
      <c r="W126" s="52">
        <v>67441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10704</v>
      </c>
      <c r="D129" s="52">
        <v>10780</v>
      </c>
      <c r="E129" s="52">
        <v>11291</v>
      </c>
      <c r="F129" s="52">
        <v>12549</v>
      </c>
      <c r="G129" s="52">
        <v>14685</v>
      </c>
      <c r="H129" s="52">
        <v>17716</v>
      </c>
      <c r="I129" s="52">
        <v>15223</v>
      </c>
      <c r="J129" s="52">
        <v>15783</v>
      </c>
      <c r="K129" s="52">
        <v>21611</v>
      </c>
      <c r="L129" s="52">
        <v>12046</v>
      </c>
      <c r="M129" s="52">
        <v>4489</v>
      </c>
      <c r="N129" s="52">
        <v>3021</v>
      </c>
      <c r="O129" s="52">
        <v>6483</v>
      </c>
      <c r="P129" s="52">
        <v>10772</v>
      </c>
      <c r="Q129" s="52">
        <v>17565</v>
      </c>
      <c r="R129" s="52">
        <v>23797</v>
      </c>
      <c r="S129" s="52">
        <v>30768</v>
      </c>
      <c r="T129" s="52">
        <v>33313</v>
      </c>
      <c r="U129" s="52">
        <v>30149</v>
      </c>
      <c r="V129" s="52">
        <v>27174</v>
      </c>
      <c r="W129" s="52">
        <v>22080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271616</v>
      </c>
      <c r="D131" s="52">
        <v>645535</v>
      </c>
      <c r="E131" s="52">
        <v>647517</v>
      </c>
      <c r="F131" s="52">
        <v>639407</v>
      </c>
      <c r="G131" s="52">
        <v>386449</v>
      </c>
      <c r="H131" s="52">
        <v>308690</v>
      </c>
      <c r="I131" s="52">
        <v>233060</v>
      </c>
      <c r="J131" s="52">
        <v>319005</v>
      </c>
      <c r="K131" s="52">
        <v>308098</v>
      </c>
      <c r="L131" s="52">
        <v>333906</v>
      </c>
      <c r="M131" s="52">
        <v>331030</v>
      </c>
      <c r="N131" s="52">
        <v>315423</v>
      </c>
      <c r="O131" s="52">
        <v>252138</v>
      </c>
      <c r="P131" s="52">
        <v>139517</v>
      </c>
      <c r="Q131" s="52">
        <v>76946</v>
      </c>
      <c r="R131" s="52">
        <v>98414</v>
      </c>
      <c r="S131" s="52">
        <v>116844</v>
      </c>
      <c r="T131" s="52">
        <v>121034</v>
      </c>
      <c r="U131" s="52">
        <v>151879</v>
      </c>
      <c r="V131" s="52">
        <v>134062</v>
      </c>
      <c r="W131" s="52">
        <v>95453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18549</v>
      </c>
      <c r="D135" s="52">
        <v>19841</v>
      </c>
      <c r="E135" s="52">
        <v>8927</v>
      </c>
      <c r="F135" s="52">
        <v>12996</v>
      </c>
      <c r="G135" s="52">
        <v>5479</v>
      </c>
      <c r="H135" s="52">
        <v>8001</v>
      </c>
      <c r="I135" s="52">
        <v>3794</v>
      </c>
      <c r="J135" s="52">
        <v>4043</v>
      </c>
      <c r="K135" s="52">
        <v>13406</v>
      </c>
      <c r="L135" s="52">
        <v>6446</v>
      </c>
      <c r="M135" s="52">
        <v>3582</v>
      </c>
      <c r="N135" s="52">
        <v>3292</v>
      </c>
      <c r="O135" s="52">
        <v>4483</v>
      </c>
      <c r="P135" s="52">
        <v>3804</v>
      </c>
      <c r="Q135" s="52">
        <v>3756</v>
      </c>
      <c r="R135" s="52">
        <v>4669</v>
      </c>
      <c r="S135" s="52">
        <v>6060</v>
      </c>
      <c r="T135" s="52">
        <v>3140</v>
      </c>
      <c r="U135" s="52">
        <v>2415</v>
      </c>
      <c r="V135" s="52">
        <v>2520</v>
      </c>
      <c r="W135" s="52">
        <v>3239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543695</v>
      </c>
      <c r="D140" s="52">
        <v>560834</v>
      </c>
      <c r="E140" s="52">
        <v>569443</v>
      </c>
      <c r="F140" s="52">
        <v>582428</v>
      </c>
      <c r="G140" s="52">
        <v>587356</v>
      </c>
      <c r="H140" s="52">
        <v>599897</v>
      </c>
      <c r="I140" s="52">
        <v>333393</v>
      </c>
      <c r="J140" s="52">
        <v>329141</v>
      </c>
      <c r="K140" s="52">
        <v>352723</v>
      </c>
      <c r="L140" s="52">
        <v>276167</v>
      </c>
      <c r="M140" s="52">
        <v>287276</v>
      </c>
      <c r="N140" s="52">
        <v>311096</v>
      </c>
      <c r="O140" s="52">
        <v>296527</v>
      </c>
      <c r="P140" s="52">
        <v>130330</v>
      </c>
      <c r="Q140" s="52">
        <v>178060</v>
      </c>
      <c r="R140" s="52">
        <v>221072</v>
      </c>
      <c r="S140" s="52">
        <v>249593</v>
      </c>
      <c r="T140" s="52">
        <v>200360</v>
      </c>
      <c r="U140" s="52">
        <v>201370</v>
      </c>
      <c r="V140" s="52">
        <v>168129</v>
      </c>
      <c r="W140" s="52">
        <v>152965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8734</v>
      </c>
      <c r="D141" s="36">
        <v>9767</v>
      </c>
      <c r="E141" s="36">
        <v>10285</v>
      </c>
      <c r="F141" s="36">
        <v>11061</v>
      </c>
      <c r="G141" s="36">
        <v>11342</v>
      </c>
      <c r="H141" s="36">
        <v>11992</v>
      </c>
      <c r="I141" s="36">
        <v>24903</v>
      </c>
      <c r="J141" s="36">
        <v>20184</v>
      </c>
      <c r="K141" s="36">
        <v>23087</v>
      </c>
      <c r="L141" s="36">
        <v>7829</v>
      </c>
      <c r="M141" s="36">
        <v>9341</v>
      </c>
      <c r="N141" s="36">
        <v>7646</v>
      </c>
      <c r="O141" s="36">
        <v>14207</v>
      </c>
      <c r="P141" s="36">
        <v>376</v>
      </c>
      <c r="Q141" s="36">
        <v>356</v>
      </c>
      <c r="R141" s="36">
        <v>1478</v>
      </c>
      <c r="S141" s="36">
        <v>3500</v>
      </c>
      <c r="T141" s="36">
        <v>5123</v>
      </c>
      <c r="U141" s="36">
        <v>3482</v>
      </c>
      <c r="V141" s="36">
        <v>2143</v>
      </c>
      <c r="W141" s="36">
        <v>1008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556</v>
      </c>
      <c r="D163" s="52">
        <v>318</v>
      </c>
      <c r="E163" s="52">
        <v>437</v>
      </c>
      <c r="F163" s="52">
        <v>438</v>
      </c>
      <c r="G163" s="52">
        <v>444</v>
      </c>
      <c r="H163" s="52">
        <v>452</v>
      </c>
      <c r="I163" s="52">
        <v>475</v>
      </c>
      <c r="J163" s="52">
        <v>502</v>
      </c>
      <c r="K163" s="52">
        <v>555</v>
      </c>
      <c r="L163" s="52">
        <v>637</v>
      </c>
      <c r="M163" s="52">
        <v>748</v>
      </c>
      <c r="N163" s="52">
        <v>922</v>
      </c>
      <c r="O163" s="52">
        <v>1050</v>
      </c>
      <c r="P163" s="52">
        <v>968</v>
      </c>
      <c r="Q163" s="52">
        <v>1280</v>
      </c>
      <c r="R163" s="52">
        <v>1661</v>
      </c>
      <c r="S163" s="52">
        <v>2113</v>
      </c>
      <c r="T163" s="52">
        <v>2634</v>
      </c>
      <c r="U163" s="52">
        <v>3033</v>
      </c>
      <c r="V163" s="52">
        <v>3527</v>
      </c>
      <c r="W163" s="52">
        <v>4166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85</v>
      </c>
      <c r="D165" s="52">
        <v>84</v>
      </c>
      <c r="E165" s="52">
        <v>88</v>
      </c>
      <c r="F165" s="52">
        <v>96</v>
      </c>
      <c r="G165" s="52">
        <v>108</v>
      </c>
      <c r="H165" s="52">
        <v>139</v>
      </c>
      <c r="I165" s="52">
        <v>131</v>
      </c>
      <c r="J165" s="52">
        <v>173</v>
      </c>
      <c r="K165" s="52">
        <v>312</v>
      </c>
      <c r="L165" s="52">
        <v>611</v>
      </c>
      <c r="M165" s="52">
        <v>664</v>
      </c>
      <c r="N165" s="52">
        <v>774</v>
      </c>
      <c r="O165" s="52">
        <v>940</v>
      </c>
      <c r="P165" s="52">
        <v>1396</v>
      </c>
      <c r="Q165" s="52">
        <v>1735</v>
      </c>
      <c r="R165" s="52">
        <v>2195</v>
      </c>
      <c r="S165" s="52">
        <v>2100</v>
      </c>
      <c r="T165" s="52">
        <v>2172</v>
      </c>
      <c r="U165" s="52">
        <v>3423</v>
      </c>
      <c r="V165" s="52">
        <v>5683</v>
      </c>
      <c r="W165" s="52">
        <v>5695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839</v>
      </c>
      <c r="D167" s="52">
        <v>839</v>
      </c>
      <c r="E167" s="52">
        <v>847</v>
      </c>
      <c r="F167" s="52">
        <v>875</v>
      </c>
      <c r="G167" s="52">
        <v>947</v>
      </c>
      <c r="H167" s="52">
        <v>1082</v>
      </c>
      <c r="I167" s="52">
        <v>800</v>
      </c>
      <c r="J167" s="52">
        <v>3343</v>
      </c>
      <c r="K167" s="52">
        <v>562</v>
      </c>
      <c r="L167" s="52">
        <v>1181</v>
      </c>
      <c r="M167" s="52">
        <v>1567</v>
      </c>
      <c r="N167" s="52">
        <v>2036</v>
      </c>
      <c r="O167" s="52">
        <v>2520</v>
      </c>
      <c r="P167" s="52">
        <v>2150</v>
      </c>
      <c r="Q167" s="52">
        <v>2310</v>
      </c>
      <c r="R167" s="52">
        <v>2085</v>
      </c>
      <c r="S167" s="52">
        <v>1888</v>
      </c>
      <c r="T167" s="52">
        <v>2650</v>
      </c>
      <c r="U167" s="52">
        <v>3335</v>
      </c>
      <c r="V167" s="52">
        <v>4077</v>
      </c>
      <c r="W167" s="52">
        <v>6185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71</v>
      </c>
      <c r="D171" s="52">
        <v>48</v>
      </c>
      <c r="E171" s="52">
        <v>17</v>
      </c>
      <c r="F171" s="52">
        <v>18</v>
      </c>
      <c r="G171" s="52">
        <v>26</v>
      </c>
      <c r="H171" s="52">
        <v>31</v>
      </c>
      <c r="I171" s="52">
        <v>16</v>
      </c>
      <c r="J171" s="52">
        <v>15</v>
      </c>
      <c r="K171" s="52">
        <v>136</v>
      </c>
      <c r="L171" s="52">
        <v>286</v>
      </c>
      <c r="M171" s="52">
        <v>663</v>
      </c>
      <c r="N171" s="52">
        <v>1273</v>
      </c>
      <c r="O171" s="52">
        <v>2101</v>
      </c>
      <c r="P171" s="52">
        <v>3081</v>
      </c>
      <c r="Q171" s="52">
        <v>4193</v>
      </c>
      <c r="R171" s="52">
        <v>4610</v>
      </c>
      <c r="S171" s="52">
        <v>4356</v>
      </c>
      <c r="T171" s="52">
        <v>2618</v>
      </c>
      <c r="U171" s="52">
        <v>2046</v>
      </c>
      <c r="V171" s="52">
        <v>2380</v>
      </c>
      <c r="W171" s="52">
        <v>3000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860</v>
      </c>
      <c r="D176" s="52">
        <v>861</v>
      </c>
      <c r="E176" s="52">
        <v>867</v>
      </c>
      <c r="F176" s="52">
        <v>894</v>
      </c>
      <c r="G176" s="52">
        <v>958</v>
      </c>
      <c r="H176" s="52">
        <v>1086</v>
      </c>
      <c r="I176" s="52">
        <v>785</v>
      </c>
      <c r="J176" s="52">
        <v>929</v>
      </c>
      <c r="K176" s="52">
        <v>1317</v>
      </c>
      <c r="L176" s="52">
        <v>1991</v>
      </c>
      <c r="M176" s="52">
        <v>2569</v>
      </c>
      <c r="N176" s="52">
        <v>3404</v>
      </c>
      <c r="O176" s="52">
        <v>4369</v>
      </c>
      <c r="P176" s="52">
        <v>4973</v>
      </c>
      <c r="Q176" s="52">
        <v>6210</v>
      </c>
      <c r="R176" s="52">
        <v>6341</v>
      </c>
      <c r="S176" s="52">
        <v>6276</v>
      </c>
      <c r="T176" s="52">
        <v>5288</v>
      </c>
      <c r="U176" s="52">
        <v>5495</v>
      </c>
      <c r="V176" s="52">
        <v>6442</v>
      </c>
      <c r="W176" s="52">
        <v>9032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14</v>
      </c>
      <c r="D177" s="36">
        <v>13</v>
      </c>
      <c r="E177" s="36">
        <v>14</v>
      </c>
      <c r="F177" s="36">
        <v>16</v>
      </c>
      <c r="G177" s="36">
        <v>19</v>
      </c>
      <c r="H177" s="36">
        <v>25</v>
      </c>
      <c r="I177" s="36">
        <v>114</v>
      </c>
      <c r="J177" s="36">
        <v>73</v>
      </c>
      <c r="K177" s="36">
        <v>105</v>
      </c>
      <c r="L177" s="36">
        <v>37</v>
      </c>
      <c r="M177" s="36">
        <v>45</v>
      </c>
      <c r="N177" s="36">
        <v>45</v>
      </c>
      <c r="O177" s="36">
        <v>259</v>
      </c>
      <c r="P177" s="36">
        <v>52</v>
      </c>
      <c r="Q177" s="36">
        <v>15</v>
      </c>
      <c r="R177" s="36">
        <v>44</v>
      </c>
      <c r="S177" s="36">
        <v>80</v>
      </c>
      <c r="T177" s="36">
        <v>135</v>
      </c>
      <c r="U177" s="36">
        <v>73</v>
      </c>
      <c r="V177" s="36">
        <v>69</v>
      </c>
      <c r="W177" s="36">
        <v>91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2744</v>
      </c>
      <c r="E5" s="52">
        <v>0</v>
      </c>
      <c r="F5" s="52">
        <v>3467</v>
      </c>
      <c r="G5" s="52">
        <v>0</v>
      </c>
      <c r="H5" s="52">
        <v>0</v>
      </c>
      <c r="I5" s="52">
        <v>1910</v>
      </c>
      <c r="J5" s="52">
        <v>10164</v>
      </c>
      <c r="K5" s="52">
        <v>0</v>
      </c>
      <c r="L5" s="52">
        <v>0</v>
      </c>
      <c r="M5" s="52">
        <v>3594</v>
      </c>
      <c r="N5" s="52">
        <v>13181</v>
      </c>
      <c r="O5" s="52">
        <v>16953</v>
      </c>
      <c r="P5" s="52">
        <v>22887</v>
      </c>
      <c r="Q5" s="52">
        <v>7871</v>
      </c>
      <c r="R5" s="52">
        <v>0</v>
      </c>
      <c r="S5" s="52">
        <v>0</v>
      </c>
      <c r="T5" s="52">
        <v>0</v>
      </c>
      <c r="U5" s="52">
        <v>293</v>
      </c>
      <c r="V5" s="52">
        <v>3598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158</v>
      </c>
      <c r="D8" s="52">
        <v>372</v>
      </c>
      <c r="E8" s="52">
        <v>85</v>
      </c>
      <c r="F8" s="52">
        <v>197</v>
      </c>
      <c r="G8" s="52">
        <v>104</v>
      </c>
      <c r="H8" s="52">
        <v>96</v>
      </c>
      <c r="I8" s="52">
        <v>141</v>
      </c>
      <c r="J8" s="52">
        <v>443</v>
      </c>
      <c r="K8" s="52">
        <v>838</v>
      </c>
      <c r="L8" s="52">
        <v>502</v>
      </c>
      <c r="M8" s="52">
        <v>114</v>
      </c>
      <c r="N8" s="52">
        <v>934</v>
      </c>
      <c r="O8" s="52">
        <v>1444</v>
      </c>
      <c r="P8" s="52">
        <v>5661</v>
      </c>
      <c r="Q8" s="52">
        <v>7519</v>
      </c>
      <c r="R8" s="52">
        <v>3720</v>
      </c>
      <c r="S8" s="52">
        <v>3</v>
      </c>
      <c r="T8" s="52">
        <v>5</v>
      </c>
      <c r="U8" s="52">
        <v>17</v>
      </c>
      <c r="V8" s="52">
        <v>121</v>
      </c>
      <c r="W8" s="52">
        <v>819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5262</v>
      </c>
      <c r="D10" s="52">
        <v>2671</v>
      </c>
      <c r="E10" s="52">
        <v>1530</v>
      </c>
      <c r="F10" s="52">
        <v>3401</v>
      </c>
      <c r="G10" s="52">
        <v>5030</v>
      </c>
      <c r="H10" s="52">
        <v>89</v>
      </c>
      <c r="I10" s="52">
        <v>1844</v>
      </c>
      <c r="J10" s="52">
        <v>9979</v>
      </c>
      <c r="K10" s="52">
        <v>4819</v>
      </c>
      <c r="L10" s="52">
        <v>1861</v>
      </c>
      <c r="M10" s="52">
        <v>3558</v>
      </c>
      <c r="N10" s="52">
        <v>12968</v>
      </c>
      <c r="O10" s="52">
        <v>16665</v>
      </c>
      <c r="P10" s="52">
        <v>22460</v>
      </c>
      <c r="Q10" s="52">
        <v>7748</v>
      </c>
      <c r="R10" s="52">
        <v>8367</v>
      </c>
      <c r="S10" s="52">
        <v>12168</v>
      </c>
      <c r="T10" s="52">
        <v>6565</v>
      </c>
      <c r="U10" s="52">
        <v>412</v>
      </c>
      <c r="V10" s="52">
        <v>3547</v>
      </c>
      <c r="W10" s="52">
        <v>746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113</v>
      </c>
      <c r="E11" s="52">
        <v>59</v>
      </c>
      <c r="F11" s="52">
        <v>146</v>
      </c>
      <c r="G11" s="52">
        <v>0</v>
      </c>
      <c r="H11" s="52">
        <v>30</v>
      </c>
      <c r="I11" s="52">
        <v>42</v>
      </c>
      <c r="J11" s="52">
        <v>107</v>
      </c>
      <c r="K11" s="52">
        <v>0</v>
      </c>
      <c r="L11" s="52">
        <v>0</v>
      </c>
      <c r="M11" s="52">
        <v>33</v>
      </c>
      <c r="N11" s="52">
        <v>148</v>
      </c>
      <c r="O11" s="52">
        <v>235</v>
      </c>
      <c r="P11" s="52">
        <v>271</v>
      </c>
      <c r="Q11" s="52">
        <v>154</v>
      </c>
      <c r="R11" s="52">
        <v>0</v>
      </c>
      <c r="S11" s="52">
        <v>0</v>
      </c>
      <c r="T11" s="52">
        <v>0</v>
      </c>
      <c r="U11" s="52">
        <v>73</v>
      </c>
      <c r="V11" s="52">
        <v>162</v>
      </c>
      <c r="W11" s="52">
        <v>130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11</v>
      </c>
      <c r="I15" s="52">
        <v>44</v>
      </c>
      <c r="J15" s="52">
        <v>157</v>
      </c>
      <c r="K15" s="52">
        <v>0</v>
      </c>
      <c r="L15" s="52">
        <v>0</v>
      </c>
      <c r="M15" s="52">
        <v>16</v>
      </c>
      <c r="N15" s="52">
        <v>119</v>
      </c>
      <c r="O15" s="52">
        <v>109</v>
      </c>
      <c r="P15" s="52">
        <v>247</v>
      </c>
      <c r="Q15" s="52">
        <v>108</v>
      </c>
      <c r="R15" s="52">
        <v>0</v>
      </c>
      <c r="S15" s="52">
        <v>0</v>
      </c>
      <c r="T15" s="52">
        <v>0</v>
      </c>
      <c r="U15" s="52">
        <v>4</v>
      </c>
      <c r="V15" s="52">
        <v>38</v>
      </c>
      <c r="W15" s="52">
        <v>155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968</v>
      </c>
      <c r="D20" s="52">
        <v>1462</v>
      </c>
      <c r="E20" s="52">
        <v>1032</v>
      </c>
      <c r="F20" s="52">
        <v>5844</v>
      </c>
      <c r="G20" s="52">
        <v>1594</v>
      </c>
      <c r="H20" s="52">
        <v>4212</v>
      </c>
      <c r="I20" s="52">
        <v>3495</v>
      </c>
      <c r="J20" s="52">
        <v>10137</v>
      </c>
      <c r="K20" s="52">
        <v>1165</v>
      </c>
      <c r="L20" s="52">
        <v>1045</v>
      </c>
      <c r="M20" s="52">
        <v>4120</v>
      </c>
      <c r="N20" s="52">
        <v>13658</v>
      </c>
      <c r="O20" s="52">
        <v>14961</v>
      </c>
      <c r="P20" s="52">
        <v>21131</v>
      </c>
      <c r="Q20" s="52">
        <v>7318</v>
      </c>
      <c r="R20" s="52">
        <v>1926</v>
      </c>
      <c r="S20" s="52">
        <v>4065</v>
      </c>
      <c r="T20" s="52">
        <v>3597</v>
      </c>
      <c r="U20" s="52">
        <v>5978</v>
      </c>
      <c r="V20" s="52">
        <v>11032</v>
      </c>
      <c r="W20" s="52">
        <v>9215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7997</v>
      </c>
      <c r="D21" s="52">
        <v>1240</v>
      </c>
      <c r="E21" s="52">
        <v>7518</v>
      </c>
      <c r="F21" s="52">
        <v>651</v>
      </c>
      <c r="G21" s="52">
        <v>6256</v>
      </c>
      <c r="H21" s="52">
        <v>4582</v>
      </c>
      <c r="I21" s="52">
        <v>4363</v>
      </c>
      <c r="J21" s="52">
        <v>204</v>
      </c>
      <c r="K21" s="52">
        <v>154</v>
      </c>
      <c r="L21" s="52">
        <v>2180</v>
      </c>
      <c r="M21" s="52">
        <v>121</v>
      </c>
      <c r="N21" s="52">
        <v>669</v>
      </c>
      <c r="O21" s="52">
        <v>2654</v>
      </c>
      <c r="P21" s="52">
        <v>4557</v>
      </c>
      <c r="Q21" s="52">
        <v>4456</v>
      </c>
      <c r="R21" s="52">
        <v>1212</v>
      </c>
      <c r="S21" s="52">
        <v>2841</v>
      </c>
      <c r="T21" s="52">
        <v>859</v>
      </c>
      <c r="U21" s="52">
        <v>452</v>
      </c>
      <c r="V21" s="52">
        <v>771</v>
      </c>
      <c r="W21" s="52">
        <v>355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483</v>
      </c>
      <c r="D22" s="36">
        <v>61</v>
      </c>
      <c r="E22" s="36">
        <v>530</v>
      </c>
      <c r="F22" s="36">
        <v>14</v>
      </c>
      <c r="G22" s="36">
        <v>212</v>
      </c>
      <c r="H22" s="36">
        <v>404</v>
      </c>
      <c r="I22" s="36">
        <v>4</v>
      </c>
      <c r="J22" s="36">
        <v>2</v>
      </c>
      <c r="K22" s="36">
        <v>0</v>
      </c>
      <c r="L22" s="36">
        <v>105</v>
      </c>
      <c r="M22" s="36">
        <v>3</v>
      </c>
      <c r="N22" s="36">
        <v>15</v>
      </c>
      <c r="O22" s="36">
        <v>0</v>
      </c>
      <c r="P22" s="36">
        <v>0</v>
      </c>
      <c r="Q22" s="36">
        <v>65</v>
      </c>
      <c r="R22" s="36">
        <v>23</v>
      </c>
      <c r="S22" s="36">
        <v>63</v>
      </c>
      <c r="T22" s="36">
        <v>6</v>
      </c>
      <c r="U22" s="36">
        <v>3</v>
      </c>
      <c r="V22" s="36">
        <v>6</v>
      </c>
      <c r="W22" s="36">
        <v>1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63</v>
      </c>
      <c r="D26" s="52">
        <v>70</v>
      </c>
      <c r="E26" s="52">
        <v>69</v>
      </c>
      <c r="F26" s="52">
        <v>61</v>
      </c>
      <c r="G26" s="52">
        <v>60</v>
      </c>
      <c r="H26" s="52">
        <v>55</v>
      </c>
      <c r="I26" s="52">
        <v>61</v>
      </c>
      <c r="J26" s="52">
        <v>62</v>
      </c>
      <c r="K26" s="52">
        <v>64</v>
      </c>
      <c r="L26" s="52">
        <v>65</v>
      </c>
      <c r="M26" s="52">
        <v>74</v>
      </c>
      <c r="N26" s="52">
        <v>77</v>
      </c>
      <c r="O26" s="52">
        <v>74</v>
      </c>
      <c r="P26" s="52">
        <v>36</v>
      </c>
      <c r="Q26" s="52">
        <v>20</v>
      </c>
      <c r="R26" s="52">
        <v>4</v>
      </c>
      <c r="S26" s="52">
        <v>0</v>
      </c>
      <c r="T26" s="52">
        <v>0</v>
      </c>
      <c r="U26" s="52">
        <v>13</v>
      </c>
      <c r="V26" s="52">
        <v>17</v>
      </c>
      <c r="W26" s="52">
        <v>24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10</v>
      </c>
      <c r="E29" s="52">
        <v>10</v>
      </c>
      <c r="F29" s="52">
        <v>6</v>
      </c>
      <c r="G29" s="52">
        <v>8</v>
      </c>
      <c r="H29" s="52">
        <v>9</v>
      </c>
      <c r="I29" s="52">
        <v>10</v>
      </c>
      <c r="J29" s="52">
        <v>9</v>
      </c>
      <c r="K29" s="52">
        <v>11</v>
      </c>
      <c r="L29" s="52">
        <v>14</v>
      </c>
      <c r="M29" s="52">
        <v>11</v>
      </c>
      <c r="N29" s="52">
        <v>12</v>
      </c>
      <c r="O29" s="52">
        <v>12</v>
      </c>
      <c r="P29" s="52">
        <v>17</v>
      </c>
      <c r="Q29" s="52">
        <v>16</v>
      </c>
      <c r="R29" s="52">
        <v>9</v>
      </c>
      <c r="S29" s="52">
        <v>3</v>
      </c>
      <c r="T29" s="52">
        <v>0</v>
      </c>
      <c r="U29" s="52">
        <v>1</v>
      </c>
      <c r="V29" s="52">
        <v>3</v>
      </c>
      <c r="W29" s="52">
        <v>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124</v>
      </c>
      <c r="D31" s="52">
        <v>127</v>
      </c>
      <c r="E31" s="52">
        <v>125</v>
      </c>
      <c r="F31" s="52">
        <v>122</v>
      </c>
      <c r="G31" s="52">
        <v>130</v>
      </c>
      <c r="H31" s="52">
        <v>101</v>
      </c>
      <c r="I31" s="52">
        <v>46</v>
      </c>
      <c r="J31" s="52">
        <v>81</v>
      </c>
      <c r="K31" s="52">
        <v>3</v>
      </c>
      <c r="L31" s="52">
        <v>24</v>
      </c>
      <c r="M31" s="52">
        <v>79</v>
      </c>
      <c r="N31" s="52">
        <v>78</v>
      </c>
      <c r="O31" s="52">
        <v>94</v>
      </c>
      <c r="P31" s="52">
        <v>57</v>
      </c>
      <c r="Q31" s="52">
        <v>54</v>
      </c>
      <c r="R31" s="52">
        <v>46</v>
      </c>
      <c r="S31" s="52">
        <v>27</v>
      </c>
      <c r="T31" s="52">
        <v>64</v>
      </c>
      <c r="U31" s="52">
        <v>73</v>
      </c>
      <c r="V31" s="52">
        <v>63</v>
      </c>
      <c r="W31" s="52">
        <v>26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38</v>
      </c>
      <c r="I35" s="52">
        <v>54</v>
      </c>
      <c r="J35" s="52">
        <v>121</v>
      </c>
      <c r="K35" s="52">
        <v>82</v>
      </c>
      <c r="L35" s="52">
        <v>83</v>
      </c>
      <c r="M35" s="52">
        <v>40</v>
      </c>
      <c r="N35" s="52">
        <v>56</v>
      </c>
      <c r="O35" s="52">
        <v>40</v>
      </c>
      <c r="P35" s="52">
        <v>42</v>
      </c>
      <c r="Q35" s="52">
        <v>32</v>
      </c>
      <c r="R35" s="52">
        <v>27</v>
      </c>
      <c r="S35" s="52">
        <v>14</v>
      </c>
      <c r="T35" s="52">
        <v>0</v>
      </c>
      <c r="U35" s="52">
        <v>3</v>
      </c>
      <c r="V35" s="52">
        <v>13</v>
      </c>
      <c r="W35" s="52">
        <v>38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113</v>
      </c>
      <c r="D40" s="52">
        <v>119</v>
      </c>
      <c r="E40" s="52">
        <v>120</v>
      </c>
      <c r="F40" s="52">
        <v>122</v>
      </c>
      <c r="G40" s="52">
        <v>126</v>
      </c>
      <c r="H40" s="52">
        <v>126</v>
      </c>
      <c r="I40" s="52">
        <v>100</v>
      </c>
      <c r="J40" s="52">
        <v>102</v>
      </c>
      <c r="K40" s="52">
        <v>124</v>
      </c>
      <c r="L40" s="52">
        <v>116</v>
      </c>
      <c r="M40" s="52">
        <v>129</v>
      </c>
      <c r="N40" s="52">
        <v>129</v>
      </c>
      <c r="O40" s="52">
        <v>132</v>
      </c>
      <c r="P40" s="52">
        <v>96</v>
      </c>
      <c r="Q40" s="52">
        <v>83</v>
      </c>
      <c r="R40" s="52">
        <v>65</v>
      </c>
      <c r="S40" s="52">
        <v>41</v>
      </c>
      <c r="T40" s="52">
        <v>62</v>
      </c>
      <c r="U40" s="52">
        <v>88</v>
      </c>
      <c r="V40" s="52">
        <v>76</v>
      </c>
      <c r="W40" s="52">
        <v>64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7</v>
      </c>
      <c r="D41" s="36">
        <v>6</v>
      </c>
      <c r="E41" s="36">
        <v>8</v>
      </c>
      <c r="F41" s="36">
        <v>2</v>
      </c>
      <c r="G41" s="36">
        <v>4</v>
      </c>
      <c r="H41" s="36">
        <v>11</v>
      </c>
      <c r="I41" s="36">
        <v>0</v>
      </c>
      <c r="J41" s="36">
        <v>0</v>
      </c>
      <c r="K41" s="36">
        <v>0</v>
      </c>
      <c r="L41" s="36">
        <v>4</v>
      </c>
      <c r="M41" s="36">
        <v>1</v>
      </c>
      <c r="N41" s="36">
        <v>1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33969</v>
      </c>
      <c r="F45" s="52">
        <v>82101</v>
      </c>
      <c r="G45" s="52">
        <v>33298</v>
      </c>
      <c r="H45" s="52">
        <v>16075</v>
      </c>
      <c r="I45" s="52">
        <v>1</v>
      </c>
      <c r="J45" s="52">
        <v>2</v>
      </c>
      <c r="K45" s="52">
        <v>0</v>
      </c>
      <c r="L45" s="52">
        <v>0</v>
      </c>
      <c r="M45" s="52">
        <v>2</v>
      </c>
      <c r="N45" s="52">
        <v>0</v>
      </c>
      <c r="O45" s="52">
        <v>8340</v>
      </c>
      <c r="P45" s="52">
        <v>2149</v>
      </c>
      <c r="Q45" s="52">
        <v>1583</v>
      </c>
      <c r="R45" s="52">
        <v>0</v>
      </c>
      <c r="S45" s="52">
        <v>2972</v>
      </c>
      <c r="T45" s="52">
        <v>4749</v>
      </c>
      <c r="U45" s="52">
        <v>10790</v>
      </c>
      <c r="V45" s="52">
        <v>12344</v>
      </c>
      <c r="W45" s="52">
        <v>2140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957</v>
      </c>
      <c r="D48" s="52">
        <v>1131</v>
      </c>
      <c r="E48" s="52">
        <v>2946</v>
      </c>
      <c r="F48" s="52">
        <v>4266</v>
      </c>
      <c r="G48" s="52">
        <v>6715</v>
      </c>
      <c r="H48" s="52">
        <v>5898</v>
      </c>
      <c r="I48" s="52">
        <v>2705</v>
      </c>
      <c r="J48" s="52">
        <v>590</v>
      </c>
      <c r="K48" s="52">
        <v>8</v>
      </c>
      <c r="L48" s="52">
        <v>6</v>
      </c>
      <c r="M48" s="52">
        <v>2</v>
      </c>
      <c r="N48" s="52">
        <v>0</v>
      </c>
      <c r="O48" s="52">
        <v>113</v>
      </c>
      <c r="P48" s="52">
        <v>1195</v>
      </c>
      <c r="Q48" s="52">
        <v>1422</v>
      </c>
      <c r="R48" s="52">
        <v>579</v>
      </c>
      <c r="S48" s="52">
        <v>403</v>
      </c>
      <c r="T48" s="52">
        <v>1026</v>
      </c>
      <c r="U48" s="52">
        <v>1590</v>
      </c>
      <c r="V48" s="52">
        <v>2724</v>
      </c>
      <c r="W48" s="52">
        <v>2908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21042</v>
      </c>
      <c r="D54" s="52">
        <v>35122</v>
      </c>
      <c r="E54" s="52">
        <v>50867</v>
      </c>
      <c r="F54" s="52">
        <v>97647</v>
      </c>
      <c r="G54" s="52">
        <v>56172</v>
      </c>
      <c r="H54" s="52">
        <v>25356</v>
      </c>
      <c r="I54" s="52">
        <v>2</v>
      </c>
      <c r="J54" s="52">
        <v>2</v>
      </c>
      <c r="K54" s="52">
        <v>0</v>
      </c>
      <c r="L54" s="52">
        <v>0</v>
      </c>
      <c r="M54" s="52">
        <v>3543</v>
      </c>
      <c r="N54" s="52">
        <v>13261</v>
      </c>
      <c r="O54" s="52">
        <v>14622</v>
      </c>
      <c r="P54" s="52">
        <v>4652</v>
      </c>
      <c r="Q54" s="52">
        <v>2413</v>
      </c>
      <c r="R54" s="52">
        <v>559</v>
      </c>
      <c r="S54" s="52">
        <v>5833</v>
      </c>
      <c r="T54" s="52">
        <v>9619</v>
      </c>
      <c r="U54" s="52">
        <v>16530</v>
      </c>
      <c r="V54" s="52">
        <v>16485</v>
      </c>
      <c r="W54" s="52">
        <v>6464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14286</v>
      </c>
      <c r="E59" s="52">
        <v>52766</v>
      </c>
      <c r="F59" s="52">
        <v>92800</v>
      </c>
      <c r="G59" s="52">
        <v>45672</v>
      </c>
      <c r="H59" s="52">
        <v>30169</v>
      </c>
      <c r="I59" s="52">
        <v>1232</v>
      </c>
      <c r="J59" s="52">
        <v>4</v>
      </c>
      <c r="K59" s="52">
        <v>1</v>
      </c>
      <c r="L59" s="52">
        <v>1</v>
      </c>
      <c r="M59" s="52">
        <v>4361</v>
      </c>
      <c r="N59" s="52">
        <v>12917</v>
      </c>
      <c r="O59" s="52">
        <v>13160</v>
      </c>
      <c r="P59" s="52">
        <v>5035</v>
      </c>
      <c r="Q59" s="52">
        <v>2708</v>
      </c>
      <c r="R59" s="52">
        <v>571</v>
      </c>
      <c r="S59" s="52">
        <v>5743</v>
      </c>
      <c r="T59" s="52">
        <v>9599</v>
      </c>
      <c r="U59" s="52">
        <v>16463</v>
      </c>
      <c r="V59" s="52">
        <v>16338</v>
      </c>
      <c r="W59" s="52">
        <v>6436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707</v>
      </c>
      <c r="E60" s="36">
        <v>3717</v>
      </c>
      <c r="F60" s="36">
        <v>2100</v>
      </c>
      <c r="G60" s="36">
        <v>1554</v>
      </c>
      <c r="H60" s="36">
        <v>2662</v>
      </c>
      <c r="I60" s="36">
        <v>1</v>
      </c>
      <c r="J60" s="36">
        <v>0</v>
      </c>
      <c r="K60" s="36">
        <v>0</v>
      </c>
      <c r="L60" s="36">
        <v>0</v>
      </c>
      <c r="M60" s="36">
        <v>105</v>
      </c>
      <c r="N60" s="36">
        <v>324</v>
      </c>
      <c r="O60" s="36">
        <v>0</v>
      </c>
      <c r="P60" s="36">
        <v>0</v>
      </c>
      <c r="Q60" s="36">
        <v>37</v>
      </c>
      <c r="R60" s="36">
        <v>12</v>
      </c>
      <c r="S60" s="36">
        <v>125</v>
      </c>
      <c r="T60" s="36">
        <v>92</v>
      </c>
      <c r="U60" s="36">
        <v>142</v>
      </c>
      <c r="V60" s="36">
        <v>149</v>
      </c>
      <c r="W60" s="36">
        <v>24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279794</v>
      </c>
      <c r="D64" s="52">
        <v>368685</v>
      </c>
      <c r="E64" s="52">
        <v>248839</v>
      </c>
      <c r="F64" s="52">
        <v>196838</v>
      </c>
      <c r="G64" s="52">
        <v>110190</v>
      </c>
      <c r="H64" s="52">
        <v>166544</v>
      </c>
      <c r="I64" s="52">
        <v>48501</v>
      </c>
      <c r="J64" s="52">
        <v>117985</v>
      </c>
      <c r="K64" s="52">
        <v>170336</v>
      </c>
      <c r="L64" s="52">
        <v>278703</v>
      </c>
      <c r="M64" s="52">
        <v>355325</v>
      </c>
      <c r="N64" s="52">
        <v>347135</v>
      </c>
      <c r="O64" s="52">
        <v>274670</v>
      </c>
      <c r="P64" s="52">
        <v>115082</v>
      </c>
      <c r="Q64" s="52">
        <v>191744</v>
      </c>
      <c r="R64" s="52">
        <v>247179</v>
      </c>
      <c r="S64" s="52">
        <v>310445</v>
      </c>
      <c r="T64" s="52">
        <v>293285</v>
      </c>
      <c r="U64" s="52">
        <v>270956</v>
      </c>
      <c r="V64" s="52">
        <v>294887</v>
      </c>
      <c r="W64" s="52">
        <v>311874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26837</v>
      </c>
      <c r="D67" s="52">
        <v>40518</v>
      </c>
      <c r="E67" s="52">
        <v>44953</v>
      </c>
      <c r="F67" s="52">
        <v>24208</v>
      </c>
      <c r="G67" s="52">
        <v>22947</v>
      </c>
      <c r="H67" s="52">
        <v>24759</v>
      </c>
      <c r="I67" s="52">
        <v>19892</v>
      </c>
      <c r="J67" s="52">
        <v>17452</v>
      </c>
      <c r="K67" s="52">
        <v>19805</v>
      </c>
      <c r="L67" s="52">
        <v>41581</v>
      </c>
      <c r="M67" s="52">
        <v>43271</v>
      </c>
      <c r="N67" s="52">
        <v>60100</v>
      </c>
      <c r="O67" s="52">
        <v>51812</v>
      </c>
      <c r="P67" s="52">
        <v>63496</v>
      </c>
      <c r="Q67" s="52">
        <v>82062</v>
      </c>
      <c r="R67" s="52">
        <v>74764</v>
      </c>
      <c r="S67" s="52">
        <v>103847</v>
      </c>
      <c r="T67" s="52">
        <v>106085</v>
      </c>
      <c r="U67" s="52">
        <v>79881</v>
      </c>
      <c r="V67" s="52">
        <v>73142</v>
      </c>
      <c r="W67" s="52">
        <v>74834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271433</v>
      </c>
      <c r="D69" s="52">
        <v>360214</v>
      </c>
      <c r="E69" s="52">
        <v>243413</v>
      </c>
      <c r="F69" s="52">
        <v>192779</v>
      </c>
      <c r="G69" s="52">
        <v>131163</v>
      </c>
      <c r="H69" s="52">
        <v>151647</v>
      </c>
      <c r="I69" s="52">
        <v>42893</v>
      </c>
      <c r="J69" s="52">
        <v>118298</v>
      </c>
      <c r="K69" s="52">
        <v>169154</v>
      </c>
      <c r="L69" s="52">
        <v>275749</v>
      </c>
      <c r="M69" s="52">
        <v>351371</v>
      </c>
      <c r="N69" s="52">
        <v>343903</v>
      </c>
      <c r="O69" s="52">
        <v>272657</v>
      </c>
      <c r="P69" s="52">
        <v>114257</v>
      </c>
      <c r="Q69" s="52">
        <v>190348</v>
      </c>
      <c r="R69" s="52">
        <v>245239</v>
      </c>
      <c r="S69" s="52">
        <v>307593</v>
      </c>
      <c r="T69" s="52">
        <v>290440</v>
      </c>
      <c r="U69" s="52">
        <v>268122</v>
      </c>
      <c r="V69" s="52">
        <v>290920</v>
      </c>
      <c r="W69" s="52">
        <v>328207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17263</v>
      </c>
      <c r="D73" s="52">
        <v>18965</v>
      </c>
      <c r="E73" s="52">
        <v>10196</v>
      </c>
      <c r="F73" s="52">
        <v>9769</v>
      </c>
      <c r="G73" s="52">
        <v>0</v>
      </c>
      <c r="H73" s="52">
        <v>14898</v>
      </c>
      <c r="I73" s="52">
        <v>5636</v>
      </c>
      <c r="J73" s="52">
        <v>16</v>
      </c>
      <c r="K73" s="52">
        <v>8143</v>
      </c>
      <c r="L73" s="52">
        <v>13537</v>
      </c>
      <c r="M73" s="52">
        <v>11149</v>
      </c>
      <c r="N73" s="52">
        <v>9452</v>
      </c>
      <c r="O73" s="52">
        <v>7244</v>
      </c>
      <c r="P73" s="52">
        <v>8584</v>
      </c>
      <c r="Q73" s="52">
        <v>6842</v>
      </c>
      <c r="R73" s="52">
        <v>7931</v>
      </c>
      <c r="S73" s="52">
        <v>11741</v>
      </c>
      <c r="T73" s="52">
        <v>12323</v>
      </c>
      <c r="U73" s="52">
        <v>11014</v>
      </c>
      <c r="V73" s="52">
        <v>11399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426888</v>
      </c>
      <c r="D78" s="52">
        <v>516728</v>
      </c>
      <c r="E78" s="52">
        <v>402082</v>
      </c>
      <c r="F78" s="52">
        <v>358105</v>
      </c>
      <c r="G78" s="52">
        <v>298207</v>
      </c>
      <c r="H78" s="52">
        <v>400725</v>
      </c>
      <c r="I78" s="52">
        <v>185140</v>
      </c>
      <c r="J78" s="52">
        <v>273535</v>
      </c>
      <c r="K78" s="52">
        <v>397348</v>
      </c>
      <c r="L78" s="52">
        <v>506034</v>
      </c>
      <c r="M78" s="52">
        <v>516904</v>
      </c>
      <c r="N78" s="52">
        <v>476968</v>
      </c>
      <c r="O78" s="52">
        <v>387979</v>
      </c>
      <c r="P78" s="52">
        <v>259320</v>
      </c>
      <c r="Q78" s="52">
        <v>345604</v>
      </c>
      <c r="R78" s="52">
        <v>453237</v>
      </c>
      <c r="S78" s="52">
        <v>551401</v>
      </c>
      <c r="T78" s="52">
        <v>563914</v>
      </c>
      <c r="U78" s="52">
        <v>540993</v>
      </c>
      <c r="V78" s="52">
        <v>534253</v>
      </c>
      <c r="W78" s="52">
        <v>513040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63503</v>
      </c>
      <c r="D79" s="36">
        <v>50770</v>
      </c>
      <c r="E79" s="36">
        <v>38354</v>
      </c>
      <c r="F79" s="36">
        <v>33337</v>
      </c>
      <c r="G79" s="36">
        <v>31376</v>
      </c>
      <c r="H79" s="36">
        <v>16</v>
      </c>
      <c r="I79" s="36">
        <v>4378</v>
      </c>
      <c r="J79" s="36">
        <v>2559</v>
      </c>
      <c r="K79" s="36">
        <v>4858</v>
      </c>
      <c r="L79" s="36">
        <v>17105</v>
      </c>
      <c r="M79" s="36">
        <v>1381</v>
      </c>
      <c r="N79" s="36">
        <v>1495</v>
      </c>
      <c r="O79" s="36">
        <v>10092</v>
      </c>
      <c r="P79" s="36">
        <v>861</v>
      </c>
      <c r="Q79" s="36">
        <v>2376</v>
      </c>
      <c r="R79" s="36">
        <v>4325</v>
      </c>
      <c r="S79" s="36">
        <v>7621</v>
      </c>
      <c r="T79" s="36">
        <v>8352</v>
      </c>
      <c r="U79" s="36">
        <v>4044</v>
      </c>
      <c r="V79" s="36">
        <v>5383</v>
      </c>
      <c r="W79" s="36">
        <v>6792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26862</v>
      </c>
      <c r="D83" s="52">
        <v>293447</v>
      </c>
      <c r="E83" s="52">
        <v>392431</v>
      </c>
      <c r="F83" s="52">
        <v>444594</v>
      </c>
      <c r="G83" s="52">
        <v>430107</v>
      </c>
      <c r="H83" s="52">
        <v>299856</v>
      </c>
      <c r="I83" s="52">
        <v>408136</v>
      </c>
      <c r="J83" s="52">
        <v>407036</v>
      </c>
      <c r="K83" s="52">
        <v>355031</v>
      </c>
      <c r="L83" s="52">
        <v>218257</v>
      </c>
      <c r="M83" s="52">
        <v>148044</v>
      </c>
      <c r="N83" s="52">
        <v>220632</v>
      </c>
      <c r="O83" s="52">
        <v>268756</v>
      </c>
      <c r="P83" s="52">
        <v>230787</v>
      </c>
      <c r="Q83" s="52">
        <v>167355</v>
      </c>
      <c r="R83" s="52">
        <v>226460</v>
      </c>
      <c r="S83" s="52">
        <v>254640</v>
      </c>
      <c r="T83" s="52">
        <v>340506</v>
      </c>
      <c r="U83" s="52">
        <v>311968</v>
      </c>
      <c r="V83" s="52">
        <v>327703</v>
      </c>
      <c r="W83" s="52">
        <v>282327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13624</v>
      </c>
      <c r="D86" s="52">
        <v>32970</v>
      </c>
      <c r="E86" s="52">
        <v>45020</v>
      </c>
      <c r="F86" s="52">
        <v>36508</v>
      </c>
      <c r="G86" s="52">
        <v>60409</v>
      </c>
      <c r="H86" s="52">
        <v>59512</v>
      </c>
      <c r="I86" s="52">
        <v>72488</v>
      </c>
      <c r="J86" s="52">
        <v>57987</v>
      </c>
      <c r="K86" s="52">
        <v>77266</v>
      </c>
      <c r="L86" s="52">
        <v>74394</v>
      </c>
      <c r="M86" s="52">
        <v>42838</v>
      </c>
      <c r="N86" s="52">
        <v>33445</v>
      </c>
      <c r="O86" s="52">
        <v>29429</v>
      </c>
      <c r="P86" s="52">
        <v>72432</v>
      </c>
      <c r="Q86" s="52">
        <v>100511</v>
      </c>
      <c r="R86" s="52">
        <v>85938</v>
      </c>
      <c r="S86" s="52">
        <v>91880</v>
      </c>
      <c r="T86" s="52">
        <v>96836</v>
      </c>
      <c r="U86" s="52">
        <v>91652</v>
      </c>
      <c r="V86" s="52">
        <v>84103</v>
      </c>
      <c r="W86" s="52">
        <v>82839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103352</v>
      </c>
      <c r="D88" s="52">
        <v>251209</v>
      </c>
      <c r="E88" s="52">
        <v>331290</v>
      </c>
      <c r="F88" s="52">
        <v>422180</v>
      </c>
      <c r="G88" s="52">
        <v>276965</v>
      </c>
      <c r="H88" s="52">
        <v>297987</v>
      </c>
      <c r="I88" s="52">
        <v>349982</v>
      </c>
      <c r="J88" s="52">
        <v>430494</v>
      </c>
      <c r="K88" s="52">
        <v>280284</v>
      </c>
      <c r="L88" s="52">
        <v>221913</v>
      </c>
      <c r="M88" s="52">
        <v>127675</v>
      </c>
      <c r="N88" s="52">
        <v>203510</v>
      </c>
      <c r="O88" s="52">
        <v>233870</v>
      </c>
      <c r="P88" s="52">
        <v>195748</v>
      </c>
      <c r="Q88" s="52">
        <v>127298</v>
      </c>
      <c r="R88" s="52">
        <v>204707</v>
      </c>
      <c r="S88" s="52">
        <v>232327</v>
      </c>
      <c r="T88" s="52">
        <v>367214</v>
      </c>
      <c r="U88" s="52">
        <v>339281</v>
      </c>
      <c r="V88" s="52">
        <v>375328</v>
      </c>
      <c r="W88" s="52">
        <v>278316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74599</v>
      </c>
      <c r="E92" s="52">
        <v>110442</v>
      </c>
      <c r="F92" s="52">
        <v>72889</v>
      </c>
      <c r="G92" s="52">
        <v>208230</v>
      </c>
      <c r="H92" s="52">
        <v>46168</v>
      </c>
      <c r="I92" s="52">
        <v>38678</v>
      </c>
      <c r="J92" s="52">
        <v>46139</v>
      </c>
      <c r="K92" s="52">
        <v>3368</v>
      </c>
      <c r="L92" s="52">
        <v>12024</v>
      </c>
      <c r="M92" s="52">
        <v>65763</v>
      </c>
      <c r="N92" s="52">
        <v>59290</v>
      </c>
      <c r="O92" s="52">
        <v>97692</v>
      </c>
      <c r="P92" s="52">
        <v>54662</v>
      </c>
      <c r="Q92" s="52">
        <v>67940</v>
      </c>
      <c r="R92" s="52">
        <v>61449</v>
      </c>
      <c r="S92" s="52">
        <v>56373</v>
      </c>
      <c r="T92" s="52">
        <v>45026</v>
      </c>
      <c r="U92" s="52">
        <v>55354</v>
      </c>
      <c r="V92" s="52">
        <v>35182</v>
      </c>
      <c r="W92" s="52">
        <v>45900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17765</v>
      </c>
      <c r="I96" s="52">
        <v>39217</v>
      </c>
      <c r="J96" s="52">
        <v>69281</v>
      </c>
      <c r="K96" s="52">
        <v>79162</v>
      </c>
      <c r="L96" s="52">
        <v>37478</v>
      </c>
      <c r="M96" s="52">
        <v>36238</v>
      </c>
      <c r="N96" s="52">
        <v>49697</v>
      </c>
      <c r="O96" s="52">
        <v>44593</v>
      </c>
      <c r="P96" s="52">
        <v>50028</v>
      </c>
      <c r="Q96" s="52">
        <v>48204</v>
      </c>
      <c r="R96" s="52">
        <v>39839</v>
      </c>
      <c r="S96" s="52">
        <v>36394</v>
      </c>
      <c r="T96" s="52">
        <v>0</v>
      </c>
      <c r="U96" s="52">
        <v>4098</v>
      </c>
      <c r="V96" s="52">
        <v>9157</v>
      </c>
      <c r="W96" s="52">
        <v>50418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34159</v>
      </c>
      <c r="D101" s="52">
        <v>80614</v>
      </c>
      <c r="E101" s="52">
        <v>102459</v>
      </c>
      <c r="F101" s="52">
        <v>158025</v>
      </c>
      <c r="G101" s="52">
        <v>135612</v>
      </c>
      <c r="H101" s="52">
        <v>181405</v>
      </c>
      <c r="I101" s="52">
        <v>115732</v>
      </c>
      <c r="J101" s="52">
        <v>219634</v>
      </c>
      <c r="K101" s="52">
        <v>110226</v>
      </c>
      <c r="L101" s="52">
        <v>191196</v>
      </c>
      <c r="M101" s="52">
        <v>143908</v>
      </c>
      <c r="N101" s="52">
        <v>209933</v>
      </c>
      <c r="O101" s="52">
        <v>166461</v>
      </c>
      <c r="P101" s="52">
        <v>125749</v>
      </c>
      <c r="Q101" s="52">
        <v>76957</v>
      </c>
      <c r="R101" s="52">
        <v>122058</v>
      </c>
      <c r="S101" s="52">
        <v>93066</v>
      </c>
      <c r="T101" s="52">
        <v>155086</v>
      </c>
      <c r="U101" s="52">
        <v>158205</v>
      </c>
      <c r="V101" s="52">
        <v>192366</v>
      </c>
      <c r="W101" s="52">
        <v>157783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126607</v>
      </c>
      <c r="D102" s="52">
        <v>337970</v>
      </c>
      <c r="E102" s="52">
        <v>405948</v>
      </c>
      <c r="F102" s="52">
        <v>430891</v>
      </c>
      <c r="G102" s="52">
        <v>455010</v>
      </c>
      <c r="H102" s="52">
        <v>307901</v>
      </c>
      <c r="I102" s="52">
        <v>419900</v>
      </c>
      <c r="J102" s="52">
        <v>327774</v>
      </c>
      <c r="K102" s="52">
        <v>473337</v>
      </c>
      <c r="L102" s="52">
        <v>335155</v>
      </c>
      <c r="M102" s="52">
        <v>355498</v>
      </c>
      <c r="N102" s="52">
        <v>362799</v>
      </c>
      <c r="O102" s="52">
        <v>450653</v>
      </c>
      <c r="P102" s="52">
        <v>417198</v>
      </c>
      <c r="Q102" s="52">
        <v>418628</v>
      </c>
      <c r="R102" s="52">
        <v>403960</v>
      </c>
      <c r="S102" s="52">
        <v>415540</v>
      </c>
      <c r="T102" s="52">
        <v>400190</v>
      </c>
      <c r="U102" s="52">
        <v>362014</v>
      </c>
      <c r="V102" s="52">
        <v>370463</v>
      </c>
      <c r="W102" s="52">
        <v>370628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7641</v>
      </c>
      <c r="D103" s="36">
        <v>16730</v>
      </c>
      <c r="E103" s="36">
        <v>28602</v>
      </c>
      <c r="F103" s="36">
        <v>9753</v>
      </c>
      <c r="G103" s="36">
        <v>15482</v>
      </c>
      <c r="H103" s="36">
        <v>27175</v>
      </c>
      <c r="I103" s="36">
        <v>367</v>
      </c>
      <c r="J103" s="36">
        <v>2956</v>
      </c>
      <c r="K103" s="36">
        <v>948</v>
      </c>
      <c r="L103" s="36">
        <v>16290</v>
      </c>
      <c r="M103" s="36">
        <v>8612</v>
      </c>
      <c r="N103" s="36">
        <v>9079</v>
      </c>
      <c r="O103" s="36">
        <v>0</v>
      </c>
      <c r="P103" s="36">
        <v>0</v>
      </c>
      <c r="Q103" s="36">
        <v>6073</v>
      </c>
      <c r="R103" s="36">
        <v>8443</v>
      </c>
      <c r="S103" s="36">
        <v>9397</v>
      </c>
      <c r="T103" s="36">
        <v>3969</v>
      </c>
      <c r="U103" s="36">
        <v>3252</v>
      </c>
      <c r="V103" s="36">
        <v>3515</v>
      </c>
      <c r="W103" s="36">
        <v>1818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2295</v>
      </c>
      <c r="D107" s="52">
        <v>3229</v>
      </c>
      <c r="E107" s="52">
        <v>1199</v>
      </c>
      <c r="F107" s="52">
        <v>439</v>
      </c>
      <c r="G107" s="52">
        <v>262</v>
      </c>
      <c r="H107" s="52">
        <v>901</v>
      </c>
      <c r="I107" s="52">
        <v>1682</v>
      </c>
      <c r="J107" s="52">
        <v>2416</v>
      </c>
      <c r="K107" s="52">
        <v>3060</v>
      </c>
      <c r="L107" s="52">
        <v>2724</v>
      </c>
      <c r="M107" s="52">
        <v>233</v>
      </c>
      <c r="N107" s="52">
        <v>0</v>
      </c>
      <c r="O107" s="52">
        <v>0</v>
      </c>
      <c r="P107" s="52">
        <v>1</v>
      </c>
      <c r="Q107" s="52">
        <v>0</v>
      </c>
      <c r="R107" s="52">
        <v>0</v>
      </c>
      <c r="S107" s="52">
        <v>263</v>
      </c>
      <c r="T107" s="52">
        <v>69</v>
      </c>
      <c r="U107" s="52">
        <v>0</v>
      </c>
      <c r="V107" s="52">
        <v>0</v>
      </c>
      <c r="W107" s="52">
        <v>368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134</v>
      </c>
      <c r="D110" s="52">
        <v>247</v>
      </c>
      <c r="E110" s="52">
        <v>303</v>
      </c>
      <c r="F110" s="52">
        <v>131</v>
      </c>
      <c r="G110" s="52">
        <v>70</v>
      </c>
      <c r="H110" s="52">
        <v>94</v>
      </c>
      <c r="I110" s="52">
        <v>192</v>
      </c>
      <c r="J110" s="52">
        <v>240</v>
      </c>
      <c r="K110" s="52">
        <v>434</v>
      </c>
      <c r="L110" s="52">
        <v>617</v>
      </c>
      <c r="M110" s="52">
        <v>400</v>
      </c>
      <c r="N110" s="52">
        <v>129</v>
      </c>
      <c r="O110" s="52">
        <v>10</v>
      </c>
      <c r="P110" s="52">
        <v>0</v>
      </c>
      <c r="Q110" s="52">
        <v>0</v>
      </c>
      <c r="R110" s="52">
        <v>0</v>
      </c>
      <c r="S110" s="52">
        <v>23</v>
      </c>
      <c r="T110" s="52">
        <v>60</v>
      </c>
      <c r="U110" s="52">
        <v>13</v>
      </c>
      <c r="V110" s="52">
        <v>0</v>
      </c>
      <c r="W110" s="52">
        <v>4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2156</v>
      </c>
      <c r="D112" s="52">
        <v>3262</v>
      </c>
      <c r="E112" s="52">
        <v>1176</v>
      </c>
      <c r="F112" s="52">
        <v>432</v>
      </c>
      <c r="G112" s="52">
        <v>255</v>
      </c>
      <c r="H112" s="52">
        <v>886</v>
      </c>
      <c r="I112" s="52">
        <v>1654</v>
      </c>
      <c r="J112" s="52">
        <v>2370</v>
      </c>
      <c r="K112" s="52">
        <v>3001</v>
      </c>
      <c r="L112" s="52">
        <v>2682</v>
      </c>
      <c r="M112" s="52">
        <v>236</v>
      </c>
      <c r="N112" s="52">
        <v>971</v>
      </c>
      <c r="O112" s="52">
        <v>2198</v>
      </c>
      <c r="P112" s="52">
        <v>2625</v>
      </c>
      <c r="Q112" s="52">
        <v>1491</v>
      </c>
      <c r="R112" s="52">
        <v>995</v>
      </c>
      <c r="S112" s="52">
        <v>492</v>
      </c>
      <c r="T112" s="52">
        <v>734</v>
      </c>
      <c r="U112" s="52">
        <v>601</v>
      </c>
      <c r="V112" s="52">
        <v>137</v>
      </c>
      <c r="W112" s="52">
        <v>2379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150</v>
      </c>
      <c r="D116" s="52">
        <v>18</v>
      </c>
      <c r="E116" s="52">
        <v>42</v>
      </c>
      <c r="F116" s="52">
        <v>28</v>
      </c>
      <c r="G116" s="52">
        <v>18</v>
      </c>
      <c r="H116" s="52">
        <v>20</v>
      </c>
      <c r="I116" s="52">
        <v>30</v>
      </c>
      <c r="J116" s="52">
        <v>59</v>
      </c>
      <c r="K116" s="52">
        <v>116</v>
      </c>
      <c r="L116" s="52">
        <v>70</v>
      </c>
      <c r="M116" s="52">
        <v>22</v>
      </c>
      <c r="N116" s="52">
        <v>0</v>
      </c>
      <c r="O116" s="52">
        <v>0</v>
      </c>
      <c r="P116" s="52">
        <v>0</v>
      </c>
      <c r="Q116" s="52">
        <v>0</v>
      </c>
      <c r="R116" s="52">
        <v>4</v>
      </c>
      <c r="S116" s="52">
        <v>56</v>
      </c>
      <c r="T116" s="52">
        <v>17</v>
      </c>
      <c r="U116" s="52">
        <v>0</v>
      </c>
      <c r="V116" s="52">
        <v>2012</v>
      </c>
      <c r="W116" s="52">
        <v>3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2361</v>
      </c>
      <c r="D121" s="52">
        <v>3278</v>
      </c>
      <c r="E121" s="52">
        <v>1348</v>
      </c>
      <c r="F121" s="52">
        <v>756</v>
      </c>
      <c r="G121" s="52">
        <v>735</v>
      </c>
      <c r="H121" s="52">
        <v>1515</v>
      </c>
      <c r="I121" s="52">
        <v>2600</v>
      </c>
      <c r="J121" s="52">
        <v>3595</v>
      </c>
      <c r="K121" s="52">
        <v>4796</v>
      </c>
      <c r="L121" s="52">
        <v>4009</v>
      </c>
      <c r="M121" s="52">
        <v>1025</v>
      </c>
      <c r="N121" s="52">
        <v>306</v>
      </c>
      <c r="O121" s="52">
        <v>220</v>
      </c>
      <c r="P121" s="52">
        <v>142</v>
      </c>
      <c r="Q121" s="52">
        <v>449</v>
      </c>
      <c r="R121" s="52">
        <v>825</v>
      </c>
      <c r="S121" s="52">
        <v>1630</v>
      </c>
      <c r="T121" s="52">
        <v>1172</v>
      </c>
      <c r="U121" s="52">
        <v>137</v>
      </c>
      <c r="V121" s="52">
        <v>5</v>
      </c>
      <c r="W121" s="52">
        <v>426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142</v>
      </c>
      <c r="D122" s="36">
        <v>162</v>
      </c>
      <c r="E122" s="36">
        <v>95</v>
      </c>
      <c r="F122" s="36">
        <v>16</v>
      </c>
      <c r="G122" s="36">
        <v>25</v>
      </c>
      <c r="H122" s="36">
        <v>132</v>
      </c>
      <c r="I122" s="36">
        <v>2</v>
      </c>
      <c r="J122" s="36">
        <v>29</v>
      </c>
      <c r="K122" s="36">
        <v>8</v>
      </c>
      <c r="L122" s="36">
        <v>194</v>
      </c>
      <c r="M122" s="36">
        <v>25</v>
      </c>
      <c r="N122" s="36">
        <v>8</v>
      </c>
      <c r="O122" s="36">
        <v>0</v>
      </c>
      <c r="P122" s="36">
        <v>0</v>
      </c>
      <c r="Q122" s="36">
        <v>6</v>
      </c>
      <c r="R122" s="36">
        <v>16</v>
      </c>
      <c r="S122" s="36">
        <v>32</v>
      </c>
      <c r="T122" s="36">
        <v>8</v>
      </c>
      <c r="U122" s="36">
        <v>0</v>
      </c>
      <c r="V122" s="36">
        <v>0</v>
      </c>
      <c r="W122" s="36">
        <v>1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296845</v>
      </c>
      <c r="D126" s="52">
        <v>1</v>
      </c>
      <c r="E126" s="52">
        <v>1</v>
      </c>
      <c r="F126" s="52">
        <v>0</v>
      </c>
      <c r="G126" s="52">
        <v>0</v>
      </c>
      <c r="H126" s="52">
        <v>0</v>
      </c>
      <c r="I126" s="52">
        <v>93537</v>
      </c>
      <c r="J126" s="52">
        <v>116983</v>
      </c>
      <c r="K126" s="52">
        <v>195429</v>
      </c>
      <c r="L126" s="52">
        <v>187665</v>
      </c>
      <c r="M126" s="52">
        <v>219306</v>
      </c>
      <c r="N126" s="52">
        <v>162054</v>
      </c>
      <c r="O126" s="52">
        <v>188768</v>
      </c>
      <c r="P126" s="52">
        <v>2</v>
      </c>
      <c r="Q126" s="52">
        <v>21697</v>
      </c>
      <c r="R126" s="52">
        <v>39044</v>
      </c>
      <c r="S126" s="52">
        <v>37995</v>
      </c>
      <c r="T126" s="52">
        <v>0</v>
      </c>
      <c r="U126" s="52">
        <v>0</v>
      </c>
      <c r="V126" s="52">
        <v>1</v>
      </c>
      <c r="W126" s="52">
        <v>27625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38946</v>
      </c>
      <c r="D129" s="52">
        <v>27837</v>
      </c>
      <c r="E129" s="52">
        <v>9727</v>
      </c>
      <c r="F129" s="52">
        <v>26</v>
      </c>
      <c r="G129" s="52">
        <v>17</v>
      </c>
      <c r="H129" s="52">
        <v>34</v>
      </c>
      <c r="I129" s="52">
        <v>6949</v>
      </c>
      <c r="J129" s="52">
        <v>9785</v>
      </c>
      <c r="K129" s="52">
        <v>23778</v>
      </c>
      <c r="L129" s="52">
        <v>38171</v>
      </c>
      <c r="M129" s="52">
        <v>33229</v>
      </c>
      <c r="N129" s="52">
        <v>35336</v>
      </c>
      <c r="O129" s="52">
        <v>28300</v>
      </c>
      <c r="P129" s="52">
        <v>28234</v>
      </c>
      <c r="Q129" s="52">
        <v>19520</v>
      </c>
      <c r="R129" s="52">
        <v>7440</v>
      </c>
      <c r="S129" s="52">
        <v>14730</v>
      </c>
      <c r="T129" s="52">
        <v>10504</v>
      </c>
      <c r="U129" s="52">
        <v>215</v>
      </c>
      <c r="V129" s="52">
        <v>142</v>
      </c>
      <c r="W129" s="52">
        <v>1881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287605</v>
      </c>
      <c r="D131" s="52">
        <v>181162</v>
      </c>
      <c r="E131" s="52">
        <v>304291</v>
      </c>
      <c r="F131" s="52">
        <v>297967</v>
      </c>
      <c r="G131" s="52">
        <v>184492</v>
      </c>
      <c r="H131" s="52">
        <v>148321</v>
      </c>
      <c r="I131" s="52">
        <v>113070</v>
      </c>
      <c r="J131" s="52">
        <v>162742</v>
      </c>
      <c r="K131" s="52">
        <v>228621</v>
      </c>
      <c r="L131" s="52">
        <v>246324</v>
      </c>
      <c r="M131" s="52">
        <v>273486</v>
      </c>
      <c r="N131" s="52">
        <v>198914</v>
      </c>
      <c r="O131" s="52">
        <v>185637</v>
      </c>
      <c r="P131" s="52">
        <v>77443</v>
      </c>
      <c r="Q131" s="52">
        <v>54657</v>
      </c>
      <c r="R131" s="52">
        <v>70021</v>
      </c>
      <c r="S131" s="52">
        <v>69668</v>
      </c>
      <c r="T131" s="52">
        <v>59326</v>
      </c>
      <c r="U131" s="52">
        <v>73707</v>
      </c>
      <c r="V131" s="52">
        <v>66628</v>
      </c>
      <c r="W131" s="52">
        <v>56300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23191</v>
      </c>
      <c r="D135" s="52">
        <v>13852</v>
      </c>
      <c r="E135" s="52">
        <v>2983</v>
      </c>
      <c r="F135" s="52">
        <v>0</v>
      </c>
      <c r="G135" s="52">
        <v>7496</v>
      </c>
      <c r="H135" s="52">
        <v>5024</v>
      </c>
      <c r="I135" s="52">
        <v>1667</v>
      </c>
      <c r="J135" s="52">
        <v>1053</v>
      </c>
      <c r="K135" s="52">
        <v>11910</v>
      </c>
      <c r="L135" s="52">
        <v>4796</v>
      </c>
      <c r="M135" s="52">
        <v>2449</v>
      </c>
      <c r="N135" s="52">
        <v>1071</v>
      </c>
      <c r="O135" s="52">
        <v>3139</v>
      </c>
      <c r="P135" s="52">
        <v>2626</v>
      </c>
      <c r="Q135" s="52">
        <v>3369</v>
      </c>
      <c r="R135" s="52">
        <v>4153</v>
      </c>
      <c r="S135" s="52">
        <v>5152</v>
      </c>
      <c r="T135" s="52">
        <v>1946</v>
      </c>
      <c r="U135" s="52">
        <v>901</v>
      </c>
      <c r="V135" s="52">
        <v>1121</v>
      </c>
      <c r="W135" s="52">
        <v>2576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540442</v>
      </c>
      <c r="D140" s="52">
        <v>95511</v>
      </c>
      <c r="E140" s="52">
        <v>215383</v>
      </c>
      <c r="F140" s="52">
        <v>233762</v>
      </c>
      <c r="G140" s="52">
        <v>385637</v>
      </c>
      <c r="H140" s="52">
        <v>412167</v>
      </c>
      <c r="I140" s="52">
        <v>235973</v>
      </c>
      <c r="J140" s="52">
        <v>188372</v>
      </c>
      <c r="K140" s="52">
        <v>294246</v>
      </c>
      <c r="L140" s="52">
        <v>185737</v>
      </c>
      <c r="M140" s="52">
        <v>232312</v>
      </c>
      <c r="N140" s="52">
        <v>195130</v>
      </c>
      <c r="O140" s="52">
        <v>242889</v>
      </c>
      <c r="P140" s="52">
        <v>67454</v>
      </c>
      <c r="Q140" s="52">
        <v>153514</v>
      </c>
      <c r="R140" s="52">
        <v>189678</v>
      </c>
      <c r="S140" s="52">
        <v>200474</v>
      </c>
      <c r="T140" s="52">
        <v>141185</v>
      </c>
      <c r="U140" s="52">
        <v>124057</v>
      </c>
      <c r="V140" s="52">
        <v>100489</v>
      </c>
      <c r="W140" s="52">
        <v>113606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32618</v>
      </c>
      <c r="D141" s="36">
        <v>4728</v>
      </c>
      <c r="E141" s="36">
        <v>15175</v>
      </c>
      <c r="F141" s="36">
        <v>5291</v>
      </c>
      <c r="G141" s="36">
        <v>13121</v>
      </c>
      <c r="H141" s="36">
        <v>36376</v>
      </c>
      <c r="I141" s="36">
        <v>206</v>
      </c>
      <c r="J141" s="36">
        <v>1700</v>
      </c>
      <c r="K141" s="36">
        <v>591</v>
      </c>
      <c r="L141" s="36">
        <v>9027</v>
      </c>
      <c r="M141" s="36">
        <v>5628</v>
      </c>
      <c r="N141" s="36">
        <v>4882</v>
      </c>
      <c r="O141" s="36">
        <v>0</v>
      </c>
      <c r="P141" s="36">
        <v>0</v>
      </c>
      <c r="Q141" s="36">
        <v>2226</v>
      </c>
      <c r="R141" s="36">
        <v>3963</v>
      </c>
      <c r="S141" s="36">
        <v>4535</v>
      </c>
      <c r="T141" s="36">
        <v>1396</v>
      </c>
      <c r="U141" s="36">
        <v>1109</v>
      </c>
      <c r="V141" s="36">
        <v>950</v>
      </c>
      <c r="W141" s="36">
        <v>551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1002</v>
      </c>
      <c r="E163" s="52">
        <v>1130</v>
      </c>
      <c r="F163" s="52">
        <v>1189</v>
      </c>
      <c r="G163" s="52">
        <v>2470</v>
      </c>
      <c r="H163" s="52">
        <v>2393</v>
      </c>
      <c r="I163" s="52">
        <v>5465</v>
      </c>
      <c r="J163" s="52">
        <v>5832</v>
      </c>
      <c r="K163" s="52">
        <v>7799</v>
      </c>
      <c r="L163" s="52">
        <v>4039</v>
      </c>
      <c r="M163" s="52">
        <v>3069</v>
      </c>
      <c r="N163" s="52">
        <v>800</v>
      </c>
      <c r="O163" s="52">
        <v>2933</v>
      </c>
      <c r="P163" s="52">
        <v>1387</v>
      </c>
      <c r="Q163" s="52">
        <v>2528</v>
      </c>
      <c r="R163" s="52">
        <v>5740</v>
      </c>
      <c r="S163" s="52">
        <v>15979</v>
      </c>
      <c r="T163" s="52">
        <v>27256</v>
      </c>
      <c r="U163" s="52">
        <v>27474</v>
      </c>
      <c r="V163" s="52">
        <v>24803</v>
      </c>
      <c r="W163" s="52">
        <v>11424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171</v>
      </c>
      <c r="D165" s="52">
        <v>285</v>
      </c>
      <c r="E165" s="52">
        <v>175</v>
      </c>
      <c r="F165" s="52">
        <v>305</v>
      </c>
      <c r="G165" s="52">
        <v>590</v>
      </c>
      <c r="H165" s="52">
        <v>842</v>
      </c>
      <c r="I165" s="52">
        <v>1466</v>
      </c>
      <c r="J165" s="52">
        <v>1802</v>
      </c>
      <c r="K165" s="52">
        <v>2391</v>
      </c>
      <c r="L165" s="52">
        <v>2137</v>
      </c>
      <c r="M165" s="52">
        <v>1386</v>
      </c>
      <c r="N165" s="52">
        <v>643</v>
      </c>
      <c r="O165" s="52">
        <v>309</v>
      </c>
      <c r="P165" s="52">
        <v>1000</v>
      </c>
      <c r="Q165" s="52">
        <v>1742</v>
      </c>
      <c r="R165" s="52">
        <v>2393</v>
      </c>
      <c r="S165" s="52">
        <v>5416</v>
      </c>
      <c r="T165" s="52">
        <v>10994</v>
      </c>
      <c r="U165" s="52">
        <v>13806</v>
      </c>
      <c r="V165" s="52">
        <v>8644</v>
      </c>
      <c r="W165" s="52">
        <v>8569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354</v>
      </c>
      <c r="D167" s="52">
        <v>1571</v>
      </c>
      <c r="E167" s="52">
        <v>1557</v>
      </c>
      <c r="F167" s="52">
        <v>1644</v>
      </c>
      <c r="G167" s="52">
        <v>2999</v>
      </c>
      <c r="H167" s="52">
        <v>2206</v>
      </c>
      <c r="I167" s="52">
        <v>2879</v>
      </c>
      <c r="J167" s="52">
        <v>3475</v>
      </c>
      <c r="K167" s="52">
        <v>324</v>
      </c>
      <c r="L167" s="52">
        <v>1178</v>
      </c>
      <c r="M167" s="52">
        <v>2938</v>
      </c>
      <c r="N167" s="52">
        <v>1739</v>
      </c>
      <c r="O167" s="52">
        <v>4465</v>
      </c>
      <c r="P167" s="52">
        <v>2960</v>
      </c>
      <c r="Q167" s="52">
        <v>4534</v>
      </c>
      <c r="R167" s="52">
        <v>6538</v>
      </c>
      <c r="S167" s="52">
        <v>12223</v>
      </c>
      <c r="T167" s="52">
        <v>29890</v>
      </c>
      <c r="U167" s="52">
        <v>27773</v>
      </c>
      <c r="V167" s="52">
        <v>22017</v>
      </c>
      <c r="W167" s="52">
        <v>7821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848</v>
      </c>
      <c r="I171" s="52">
        <v>2927</v>
      </c>
      <c r="J171" s="52">
        <v>5213</v>
      </c>
      <c r="K171" s="52">
        <v>7618</v>
      </c>
      <c r="L171" s="52">
        <v>3691</v>
      </c>
      <c r="M171" s="52">
        <v>1613</v>
      </c>
      <c r="N171" s="52">
        <v>1448</v>
      </c>
      <c r="O171" s="52">
        <v>2039</v>
      </c>
      <c r="P171" s="52">
        <v>2690</v>
      </c>
      <c r="Q171" s="52">
        <v>3217</v>
      </c>
      <c r="R171" s="52">
        <v>4236</v>
      </c>
      <c r="S171" s="52">
        <v>7887</v>
      </c>
      <c r="T171" s="52">
        <v>0</v>
      </c>
      <c r="U171" s="52">
        <v>2049</v>
      </c>
      <c r="V171" s="52">
        <v>5716</v>
      </c>
      <c r="W171" s="52">
        <v>8622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300</v>
      </c>
      <c r="D176" s="52">
        <v>1486</v>
      </c>
      <c r="E176" s="52">
        <v>1471</v>
      </c>
      <c r="F176" s="52">
        <v>1625</v>
      </c>
      <c r="G176" s="52">
        <v>2905</v>
      </c>
      <c r="H176" s="52">
        <v>2805</v>
      </c>
      <c r="I176" s="52">
        <v>5884</v>
      </c>
      <c r="J176" s="52">
        <v>6279</v>
      </c>
      <c r="K176" s="52">
        <v>8651</v>
      </c>
      <c r="L176" s="52">
        <v>5180</v>
      </c>
      <c r="M176" s="52">
        <v>4820</v>
      </c>
      <c r="N176" s="52">
        <v>3249</v>
      </c>
      <c r="O176" s="52">
        <v>6511</v>
      </c>
      <c r="P176" s="52">
        <v>5444</v>
      </c>
      <c r="Q176" s="52">
        <v>7371</v>
      </c>
      <c r="R176" s="52">
        <v>10255</v>
      </c>
      <c r="S176" s="52">
        <v>19784</v>
      </c>
      <c r="T176" s="52">
        <v>29755</v>
      </c>
      <c r="U176" s="52">
        <v>29747</v>
      </c>
      <c r="V176" s="52">
        <v>27532</v>
      </c>
      <c r="W176" s="52">
        <v>16309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18</v>
      </c>
      <c r="D177" s="36">
        <v>72</v>
      </c>
      <c r="E177" s="36">
        <v>103</v>
      </c>
      <c r="F177" s="36">
        <v>36</v>
      </c>
      <c r="G177" s="36">
        <v>98</v>
      </c>
      <c r="H177" s="36">
        <v>247</v>
      </c>
      <c r="I177" s="36">
        <v>5</v>
      </c>
      <c r="J177" s="36">
        <v>53</v>
      </c>
      <c r="K177" s="36">
        <v>15</v>
      </c>
      <c r="L177" s="36">
        <v>250</v>
      </c>
      <c r="M177" s="36">
        <v>115</v>
      </c>
      <c r="N177" s="36">
        <v>78</v>
      </c>
      <c r="O177" s="36">
        <v>0</v>
      </c>
      <c r="P177" s="36">
        <v>0</v>
      </c>
      <c r="Q177" s="36">
        <v>102</v>
      </c>
      <c r="R177" s="36">
        <v>209</v>
      </c>
      <c r="S177" s="36">
        <v>438</v>
      </c>
      <c r="T177" s="36">
        <v>290</v>
      </c>
      <c r="U177" s="36">
        <v>262</v>
      </c>
      <c r="V177" s="36">
        <v>255</v>
      </c>
      <c r="W177" s="36">
        <v>72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780</v>
      </c>
      <c r="E5" s="52">
        <v>0</v>
      </c>
      <c r="F5" s="52">
        <v>1232</v>
      </c>
      <c r="G5" s="52">
        <v>0</v>
      </c>
      <c r="H5" s="52">
        <v>0</v>
      </c>
      <c r="I5" s="52">
        <v>676</v>
      </c>
      <c r="J5" s="52">
        <v>2961</v>
      </c>
      <c r="K5" s="52">
        <v>0</v>
      </c>
      <c r="L5" s="52">
        <v>0</v>
      </c>
      <c r="M5" s="52">
        <v>1046</v>
      </c>
      <c r="N5" s="52">
        <v>3415</v>
      </c>
      <c r="O5" s="52">
        <v>5110</v>
      </c>
      <c r="P5" s="52">
        <v>13200</v>
      </c>
      <c r="Q5" s="52">
        <v>3891</v>
      </c>
      <c r="R5" s="52">
        <v>0</v>
      </c>
      <c r="S5" s="52">
        <v>0</v>
      </c>
      <c r="T5" s="52">
        <v>0</v>
      </c>
      <c r="U5" s="52">
        <v>91</v>
      </c>
      <c r="V5" s="52">
        <v>1337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158</v>
      </c>
      <c r="E8" s="52">
        <v>0</v>
      </c>
      <c r="F8" s="52">
        <v>136</v>
      </c>
      <c r="G8" s="52">
        <v>0</v>
      </c>
      <c r="H8" s="52">
        <v>0</v>
      </c>
      <c r="I8" s="52">
        <v>140</v>
      </c>
      <c r="J8" s="52">
        <v>312</v>
      </c>
      <c r="K8" s="52">
        <v>0</v>
      </c>
      <c r="L8" s="52">
        <v>0</v>
      </c>
      <c r="M8" s="52">
        <v>114</v>
      </c>
      <c r="N8" s="52">
        <v>622</v>
      </c>
      <c r="O8" s="52">
        <v>227</v>
      </c>
      <c r="P8" s="52">
        <v>3116</v>
      </c>
      <c r="Q8" s="52">
        <v>1472</v>
      </c>
      <c r="R8" s="52">
        <v>0</v>
      </c>
      <c r="S8" s="52">
        <v>0</v>
      </c>
      <c r="T8" s="52">
        <v>0</v>
      </c>
      <c r="U8" s="52">
        <v>14</v>
      </c>
      <c r="V8" s="52">
        <v>51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748</v>
      </c>
      <c r="E10" s="52">
        <v>0</v>
      </c>
      <c r="F10" s="52">
        <v>1180</v>
      </c>
      <c r="G10" s="52">
        <v>0</v>
      </c>
      <c r="H10" s="52">
        <v>0</v>
      </c>
      <c r="I10" s="52">
        <v>645</v>
      </c>
      <c r="J10" s="52">
        <v>2884</v>
      </c>
      <c r="K10" s="52">
        <v>0</v>
      </c>
      <c r="L10" s="52">
        <v>0</v>
      </c>
      <c r="M10" s="52">
        <v>1032</v>
      </c>
      <c r="N10" s="52">
        <v>3346</v>
      </c>
      <c r="O10" s="52">
        <v>5006</v>
      </c>
      <c r="P10" s="52">
        <v>12901</v>
      </c>
      <c r="Q10" s="52">
        <v>3761</v>
      </c>
      <c r="R10" s="52">
        <v>0</v>
      </c>
      <c r="S10" s="52">
        <v>0</v>
      </c>
      <c r="T10" s="52">
        <v>0</v>
      </c>
      <c r="U10" s="52">
        <v>67</v>
      </c>
      <c r="V10" s="52">
        <v>1262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32</v>
      </c>
      <c r="E11" s="52">
        <v>0</v>
      </c>
      <c r="F11" s="52">
        <v>52</v>
      </c>
      <c r="G11" s="52">
        <v>0</v>
      </c>
      <c r="H11" s="52">
        <v>0</v>
      </c>
      <c r="I11" s="52">
        <v>15</v>
      </c>
      <c r="J11" s="52">
        <v>31</v>
      </c>
      <c r="K11" s="52">
        <v>0</v>
      </c>
      <c r="L11" s="52">
        <v>0</v>
      </c>
      <c r="M11" s="52">
        <v>9</v>
      </c>
      <c r="N11" s="52">
        <v>38</v>
      </c>
      <c r="O11" s="52">
        <v>71</v>
      </c>
      <c r="P11" s="52">
        <v>156</v>
      </c>
      <c r="Q11" s="52">
        <v>76</v>
      </c>
      <c r="R11" s="52">
        <v>0</v>
      </c>
      <c r="S11" s="52">
        <v>0</v>
      </c>
      <c r="T11" s="52">
        <v>0</v>
      </c>
      <c r="U11" s="52">
        <v>22</v>
      </c>
      <c r="V11" s="52">
        <v>60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16</v>
      </c>
      <c r="J15" s="52">
        <v>46</v>
      </c>
      <c r="K15" s="52">
        <v>0</v>
      </c>
      <c r="L15" s="52">
        <v>0</v>
      </c>
      <c r="M15" s="52">
        <v>5</v>
      </c>
      <c r="N15" s="52">
        <v>31</v>
      </c>
      <c r="O15" s="52">
        <v>33</v>
      </c>
      <c r="P15" s="52">
        <v>143</v>
      </c>
      <c r="Q15" s="52">
        <v>54</v>
      </c>
      <c r="R15" s="52">
        <v>0</v>
      </c>
      <c r="S15" s="52">
        <v>0</v>
      </c>
      <c r="T15" s="52">
        <v>0</v>
      </c>
      <c r="U15" s="52">
        <v>2</v>
      </c>
      <c r="V15" s="52">
        <v>15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410</v>
      </c>
      <c r="E20" s="52">
        <v>0</v>
      </c>
      <c r="F20" s="52">
        <v>996</v>
      </c>
      <c r="G20" s="52">
        <v>0</v>
      </c>
      <c r="H20" s="52">
        <v>0</v>
      </c>
      <c r="I20" s="52">
        <v>166</v>
      </c>
      <c r="J20" s="52">
        <v>2901</v>
      </c>
      <c r="K20" s="52">
        <v>0</v>
      </c>
      <c r="L20" s="52">
        <v>0</v>
      </c>
      <c r="M20" s="52">
        <v>1012</v>
      </c>
      <c r="N20" s="52">
        <v>3240</v>
      </c>
      <c r="O20" s="52">
        <v>4310</v>
      </c>
      <c r="P20" s="52">
        <v>10570</v>
      </c>
      <c r="Q20" s="52">
        <v>2150</v>
      </c>
      <c r="R20" s="52">
        <v>0</v>
      </c>
      <c r="S20" s="52">
        <v>0</v>
      </c>
      <c r="T20" s="52">
        <v>0</v>
      </c>
      <c r="U20" s="52">
        <v>77</v>
      </c>
      <c r="V20" s="52">
        <v>1201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353</v>
      </c>
      <c r="E21" s="52">
        <v>0</v>
      </c>
      <c r="F21" s="52">
        <v>231</v>
      </c>
      <c r="G21" s="52">
        <v>0</v>
      </c>
      <c r="H21" s="52">
        <v>0</v>
      </c>
      <c r="I21" s="52">
        <v>510</v>
      </c>
      <c r="J21" s="52">
        <v>59</v>
      </c>
      <c r="K21" s="52">
        <v>0</v>
      </c>
      <c r="L21" s="52">
        <v>0</v>
      </c>
      <c r="M21" s="52">
        <v>33</v>
      </c>
      <c r="N21" s="52">
        <v>171</v>
      </c>
      <c r="O21" s="52">
        <v>800</v>
      </c>
      <c r="P21" s="52">
        <v>2630</v>
      </c>
      <c r="Q21" s="52">
        <v>1716</v>
      </c>
      <c r="R21" s="52">
        <v>0</v>
      </c>
      <c r="S21" s="52">
        <v>0</v>
      </c>
      <c r="T21" s="52">
        <v>0</v>
      </c>
      <c r="U21" s="52">
        <v>14</v>
      </c>
      <c r="V21" s="52">
        <v>135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17</v>
      </c>
      <c r="E22" s="36">
        <v>0</v>
      </c>
      <c r="F22" s="36">
        <v>5</v>
      </c>
      <c r="G22" s="36">
        <v>0</v>
      </c>
      <c r="H22" s="36">
        <v>0</v>
      </c>
      <c r="I22" s="36">
        <v>0</v>
      </c>
      <c r="J22" s="36">
        <v>1</v>
      </c>
      <c r="K22" s="36">
        <v>0</v>
      </c>
      <c r="L22" s="36">
        <v>0</v>
      </c>
      <c r="M22" s="36">
        <v>1</v>
      </c>
      <c r="N22" s="36">
        <v>4</v>
      </c>
      <c r="O22" s="36">
        <v>0</v>
      </c>
      <c r="P22" s="36">
        <v>0</v>
      </c>
      <c r="Q22" s="36">
        <v>25</v>
      </c>
      <c r="R22" s="36">
        <v>0</v>
      </c>
      <c r="S22" s="36">
        <v>0</v>
      </c>
      <c r="T22" s="36">
        <v>0</v>
      </c>
      <c r="U22" s="36">
        <v>0</v>
      </c>
      <c r="V22" s="36">
        <v>1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19</v>
      </c>
      <c r="D26" s="52">
        <v>19</v>
      </c>
      <c r="E26" s="52">
        <v>22</v>
      </c>
      <c r="F26" s="52">
        <v>21</v>
      </c>
      <c r="G26" s="52">
        <v>26</v>
      </c>
      <c r="H26" s="52">
        <v>22</v>
      </c>
      <c r="I26" s="52">
        <v>21</v>
      </c>
      <c r="J26" s="52">
        <v>18</v>
      </c>
      <c r="K26" s="52">
        <v>18</v>
      </c>
      <c r="L26" s="52">
        <v>18</v>
      </c>
      <c r="M26" s="52">
        <v>21</v>
      </c>
      <c r="N26" s="52">
        <v>19</v>
      </c>
      <c r="O26" s="52">
        <v>22</v>
      </c>
      <c r="P26" s="52">
        <v>20</v>
      </c>
      <c r="Q26" s="52">
        <v>9</v>
      </c>
      <c r="R26" s="52">
        <v>1</v>
      </c>
      <c r="S26" s="52">
        <v>0</v>
      </c>
      <c r="T26" s="52">
        <v>0</v>
      </c>
      <c r="U26" s="52">
        <v>4</v>
      </c>
      <c r="V26" s="52">
        <v>6</v>
      </c>
      <c r="W26" s="52">
        <v>9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4</v>
      </c>
      <c r="E29" s="52">
        <v>6</v>
      </c>
      <c r="F29" s="52">
        <v>2</v>
      </c>
      <c r="G29" s="52">
        <v>4</v>
      </c>
      <c r="H29" s="52">
        <v>4</v>
      </c>
      <c r="I29" s="52">
        <v>4</v>
      </c>
      <c r="J29" s="52">
        <v>2</v>
      </c>
      <c r="K29" s="52">
        <v>2</v>
      </c>
      <c r="L29" s="52">
        <v>4</v>
      </c>
      <c r="M29" s="52">
        <v>2</v>
      </c>
      <c r="N29" s="52">
        <v>3</v>
      </c>
      <c r="O29" s="52">
        <v>1</v>
      </c>
      <c r="P29" s="52">
        <v>5</v>
      </c>
      <c r="Q29" s="52">
        <v>3</v>
      </c>
      <c r="R29" s="52">
        <v>0</v>
      </c>
      <c r="S29" s="52">
        <v>0</v>
      </c>
      <c r="T29" s="52">
        <v>0</v>
      </c>
      <c r="U29" s="52">
        <v>1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19</v>
      </c>
      <c r="D31" s="52">
        <v>19</v>
      </c>
      <c r="E31" s="52">
        <v>22</v>
      </c>
      <c r="F31" s="52">
        <v>21</v>
      </c>
      <c r="G31" s="52">
        <v>26</v>
      </c>
      <c r="H31" s="52">
        <v>16</v>
      </c>
      <c r="I31" s="52">
        <v>10</v>
      </c>
      <c r="J31" s="52">
        <v>7</v>
      </c>
      <c r="K31" s="52">
        <v>1</v>
      </c>
      <c r="L31" s="52">
        <v>4</v>
      </c>
      <c r="M31" s="52">
        <v>14</v>
      </c>
      <c r="N31" s="52">
        <v>10</v>
      </c>
      <c r="O31" s="52">
        <v>15</v>
      </c>
      <c r="P31" s="52">
        <v>10</v>
      </c>
      <c r="Q31" s="52">
        <v>5</v>
      </c>
      <c r="R31" s="52">
        <v>1</v>
      </c>
      <c r="S31" s="52">
        <v>0</v>
      </c>
      <c r="T31" s="52">
        <v>0</v>
      </c>
      <c r="U31" s="52">
        <v>4</v>
      </c>
      <c r="V31" s="52">
        <v>5</v>
      </c>
      <c r="W31" s="52">
        <v>4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6</v>
      </c>
      <c r="I35" s="52">
        <v>11</v>
      </c>
      <c r="J35" s="52">
        <v>11</v>
      </c>
      <c r="K35" s="52">
        <v>17</v>
      </c>
      <c r="L35" s="52">
        <v>14</v>
      </c>
      <c r="M35" s="52">
        <v>7</v>
      </c>
      <c r="N35" s="52">
        <v>9</v>
      </c>
      <c r="O35" s="52">
        <v>7</v>
      </c>
      <c r="P35" s="52">
        <v>10</v>
      </c>
      <c r="Q35" s="52">
        <v>4</v>
      </c>
      <c r="R35" s="52">
        <v>0</v>
      </c>
      <c r="S35" s="52">
        <v>0</v>
      </c>
      <c r="T35" s="52">
        <v>0</v>
      </c>
      <c r="U35" s="52">
        <v>0</v>
      </c>
      <c r="V35" s="52">
        <v>1</v>
      </c>
      <c r="W35" s="52">
        <v>5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18</v>
      </c>
      <c r="D40" s="52">
        <v>18</v>
      </c>
      <c r="E40" s="52">
        <v>21</v>
      </c>
      <c r="F40" s="52">
        <v>21</v>
      </c>
      <c r="G40" s="52">
        <v>25</v>
      </c>
      <c r="H40" s="52">
        <v>20</v>
      </c>
      <c r="I40" s="52">
        <v>21</v>
      </c>
      <c r="J40" s="52">
        <v>18</v>
      </c>
      <c r="K40" s="52">
        <v>18</v>
      </c>
      <c r="L40" s="52">
        <v>17</v>
      </c>
      <c r="M40" s="52">
        <v>21</v>
      </c>
      <c r="N40" s="52">
        <v>19</v>
      </c>
      <c r="O40" s="52">
        <v>22</v>
      </c>
      <c r="P40" s="52">
        <v>20</v>
      </c>
      <c r="Q40" s="52">
        <v>9</v>
      </c>
      <c r="R40" s="52">
        <v>1</v>
      </c>
      <c r="S40" s="52">
        <v>0</v>
      </c>
      <c r="T40" s="52">
        <v>0</v>
      </c>
      <c r="U40" s="52">
        <v>4</v>
      </c>
      <c r="V40" s="52">
        <v>6</v>
      </c>
      <c r="W40" s="52">
        <v>9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</v>
      </c>
      <c r="D41" s="36">
        <v>1</v>
      </c>
      <c r="E41" s="36">
        <v>1</v>
      </c>
      <c r="F41" s="36">
        <v>0</v>
      </c>
      <c r="G41" s="36">
        <v>1</v>
      </c>
      <c r="H41" s="36">
        <v>2</v>
      </c>
      <c r="I41" s="36">
        <v>0</v>
      </c>
      <c r="J41" s="36">
        <v>0</v>
      </c>
      <c r="K41" s="36">
        <v>0</v>
      </c>
      <c r="L41" s="36">
        <v>1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11170</v>
      </c>
      <c r="F45" s="52">
        <v>29198</v>
      </c>
      <c r="G45" s="52">
        <v>14538</v>
      </c>
      <c r="H45" s="52">
        <v>6559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2514</v>
      </c>
      <c r="P45" s="52">
        <v>1239</v>
      </c>
      <c r="Q45" s="52">
        <v>782</v>
      </c>
      <c r="R45" s="52">
        <v>0</v>
      </c>
      <c r="S45" s="52">
        <v>926</v>
      </c>
      <c r="T45" s="52">
        <v>1535</v>
      </c>
      <c r="U45" s="52">
        <v>3373</v>
      </c>
      <c r="V45" s="52">
        <v>4589</v>
      </c>
      <c r="W45" s="52">
        <v>855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2888</v>
      </c>
      <c r="F48" s="52">
        <v>3232</v>
      </c>
      <c r="G48" s="52">
        <v>2433</v>
      </c>
      <c r="H48" s="52">
        <v>1137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112</v>
      </c>
      <c r="P48" s="52">
        <v>292</v>
      </c>
      <c r="Q48" s="52">
        <v>296</v>
      </c>
      <c r="R48" s="52">
        <v>0</v>
      </c>
      <c r="S48" s="52">
        <v>260</v>
      </c>
      <c r="T48" s="52">
        <v>376</v>
      </c>
      <c r="U48" s="52">
        <v>530</v>
      </c>
      <c r="V48" s="52">
        <v>177</v>
      </c>
      <c r="W48" s="52">
        <v>10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11170</v>
      </c>
      <c r="F54" s="52">
        <v>29198</v>
      </c>
      <c r="G54" s="52">
        <v>14538</v>
      </c>
      <c r="H54" s="52">
        <v>6559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2514</v>
      </c>
      <c r="P54" s="52">
        <v>1239</v>
      </c>
      <c r="Q54" s="52">
        <v>782</v>
      </c>
      <c r="R54" s="52">
        <v>0</v>
      </c>
      <c r="S54" s="52">
        <v>926</v>
      </c>
      <c r="T54" s="52">
        <v>1535</v>
      </c>
      <c r="U54" s="52">
        <v>3373</v>
      </c>
      <c r="V54" s="52">
        <v>4589</v>
      </c>
      <c r="W54" s="52">
        <v>855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10435</v>
      </c>
      <c r="F59" s="52">
        <v>28552</v>
      </c>
      <c r="G59" s="52">
        <v>14060</v>
      </c>
      <c r="H59" s="52">
        <v>6027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2514</v>
      </c>
      <c r="P59" s="52">
        <v>1239</v>
      </c>
      <c r="Q59" s="52">
        <v>771</v>
      </c>
      <c r="R59" s="52">
        <v>0</v>
      </c>
      <c r="S59" s="52">
        <v>906</v>
      </c>
      <c r="T59" s="52">
        <v>1520</v>
      </c>
      <c r="U59" s="52">
        <v>3343</v>
      </c>
      <c r="V59" s="52">
        <v>4546</v>
      </c>
      <c r="W59" s="52">
        <v>851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735</v>
      </c>
      <c r="F60" s="36">
        <v>646</v>
      </c>
      <c r="G60" s="36">
        <v>478</v>
      </c>
      <c r="H60" s="36">
        <v>532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11</v>
      </c>
      <c r="R60" s="36">
        <v>0</v>
      </c>
      <c r="S60" s="36">
        <v>20</v>
      </c>
      <c r="T60" s="36">
        <v>15</v>
      </c>
      <c r="U60" s="36">
        <v>30</v>
      </c>
      <c r="V60" s="36">
        <v>43</v>
      </c>
      <c r="W60" s="36">
        <v>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88804</v>
      </c>
      <c r="D64" s="52">
        <v>104877</v>
      </c>
      <c r="E64" s="52">
        <v>81827</v>
      </c>
      <c r="F64" s="52">
        <v>70002</v>
      </c>
      <c r="G64" s="52">
        <v>48111</v>
      </c>
      <c r="H64" s="52">
        <v>67958</v>
      </c>
      <c r="I64" s="52">
        <v>17175</v>
      </c>
      <c r="J64" s="52">
        <v>34382</v>
      </c>
      <c r="K64" s="52">
        <v>49772</v>
      </c>
      <c r="L64" s="52">
        <v>77611</v>
      </c>
      <c r="M64" s="52">
        <v>103464</v>
      </c>
      <c r="N64" s="52">
        <v>89951</v>
      </c>
      <c r="O64" s="52">
        <v>82807</v>
      </c>
      <c r="P64" s="52">
        <v>66377</v>
      </c>
      <c r="Q64" s="52">
        <v>94792</v>
      </c>
      <c r="R64" s="52">
        <v>93095</v>
      </c>
      <c r="S64" s="52">
        <v>96776</v>
      </c>
      <c r="T64" s="52">
        <v>94853</v>
      </c>
      <c r="U64" s="52">
        <v>84702</v>
      </c>
      <c r="V64" s="52">
        <v>109627</v>
      </c>
      <c r="W64" s="52">
        <v>124611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12720</v>
      </c>
      <c r="D67" s="52">
        <v>21279</v>
      </c>
      <c r="E67" s="52">
        <v>21156</v>
      </c>
      <c r="F67" s="52">
        <v>7750</v>
      </c>
      <c r="G67" s="52">
        <v>8050</v>
      </c>
      <c r="H67" s="52">
        <v>11778</v>
      </c>
      <c r="I67" s="52">
        <v>3557</v>
      </c>
      <c r="J67" s="52">
        <v>3629</v>
      </c>
      <c r="K67" s="52">
        <v>5767</v>
      </c>
      <c r="L67" s="52">
        <v>17186</v>
      </c>
      <c r="M67" s="52">
        <v>11247</v>
      </c>
      <c r="N67" s="52">
        <v>16385</v>
      </c>
      <c r="O67" s="52">
        <v>3686</v>
      </c>
      <c r="P67" s="52">
        <v>15672</v>
      </c>
      <c r="Q67" s="52">
        <v>35852</v>
      </c>
      <c r="R67" s="52">
        <v>19157</v>
      </c>
      <c r="S67" s="52">
        <v>27154</v>
      </c>
      <c r="T67" s="52">
        <v>23243</v>
      </c>
      <c r="U67" s="52">
        <v>13296</v>
      </c>
      <c r="V67" s="52">
        <v>4233</v>
      </c>
      <c r="W67" s="52">
        <v>1437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83325</v>
      </c>
      <c r="D69" s="52">
        <v>99482</v>
      </c>
      <c r="E69" s="52">
        <v>78474</v>
      </c>
      <c r="F69" s="52">
        <v>66528</v>
      </c>
      <c r="G69" s="52">
        <v>48111</v>
      </c>
      <c r="H69" s="52">
        <v>61879</v>
      </c>
      <c r="I69" s="52">
        <v>15179</v>
      </c>
      <c r="J69" s="52">
        <v>34377</v>
      </c>
      <c r="K69" s="52">
        <v>47392</v>
      </c>
      <c r="L69" s="52">
        <v>73842</v>
      </c>
      <c r="M69" s="52">
        <v>100218</v>
      </c>
      <c r="N69" s="52">
        <v>87502</v>
      </c>
      <c r="O69" s="52">
        <v>80624</v>
      </c>
      <c r="P69" s="52">
        <v>61426</v>
      </c>
      <c r="Q69" s="52">
        <v>91409</v>
      </c>
      <c r="R69" s="52">
        <v>90107</v>
      </c>
      <c r="S69" s="52">
        <v>93116</v>
      </c>
      <c r="T69" s="52">
        <v>90868</v>
      </c>
      <c r="U69" s="52">
        <v>81259</v>
      </c>
      <c r="V69" s="52">
        <v>105389</v>
      </c>
      <c r="W69" s="52">
        <v>124611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5479</v>
      </c>
      <c r="D73" s="52">
        <v>5395</v>
      </c>
      <c r="E73" s="52">
        <v>3353</v>
      </c>
      <c r="F73" s="52">
        <v>3474</v>
      </c>
      <c r="G73" s="52">
        <v>0</v>
      </c>
      <c r="H73" s="52">
        <v>6079</v>
      </c>
      <c r="I73" s="52">
        <v>1996</v>
      </c>
      <c r="J73" s="52">
        <v>5</v>
      </c>
      <c r="K73" s="52">
        <v>2380</v>
      </c>
      <c r="L73" s="52">
        <v>3769</v>
      </c>
      <c r="M73" s="52">
        <v>3246</v>
      </c>
      <c r="N73" s="52">
        <v>2449</v>
      </c>
      <c r="O73" s="52">
        <v>2183</v>
      </c>
      <c r="P73" s="52">
        <v>4951</v>
      </c>
      <c r="Q73" s="52">
        <v>3383</v>
      </c>
      <c r="R73" s="52">
        <v>2988</v>
      </c>
      <c r="S73" s="52">
        <v>3660</v>
      </c>
      <c r="T73" s="52">
        <v>3985</v>
      </c>
      <c r="U73" s="52">
        <v>3443</v>
      </c>
      <c r="V73" s="52">
        <v>4238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68649</v>
      </c>
      <c r="D78" s="52">
        <v>90435</v>
      </c>
      <c r="E78" s="52">
        <v>69215</v>
      </c>
      <c r="F78" s="52">
        <v>58236</v>
      </c>
      <c r="G78" s="52">
        <v>36732</v>
      </c>
      <c r="H78" s="52">
        <v>67952</v>
      </c>
      <c r="I78" s="52">
        <v>16189</v>
      </c>
      <c r="J78" s="52">
        <v>33837</v>
      </c>
      <c r="K78" s="52">
        <v>48744</v>
      </c>
      <c r="L78" s="52">
        <v>73563</v>
      </c>
      <c r="M78" s="52">
        <v>103099</v>
      </c>
      <c r="N78" s="52">
        <v>89595</v>
      </c>
      <c r="O78" s="52">
        <v>80091</v>
      </c>
      <c r="P78" s="52">
        <v>66043</v>
      </c>
      <c r="Q78" s="52">
        <v>93781</v>
      </c>
      <c r="R78" s="52">
        <v>91678</v>
      </c>
      <c r="S78" s="52">
        <v>94689</v>
      </c>
      <c r="T78" s="52">
        <v>92646</v>
      </c>
      <c r="U78" s="52">
        <v>83745</v>
      </c>
      <c r="V78" s="52">
        <v>108077</v>
      </c>
      <c r="W78" s="52">
        <v>122371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20155</v>
      </c>
      <c r="D79" s="36">
        <v>14442</v>
      </c>
      <c r="E79" s="36">
        <v>12612</v>
      </c>
      <c r="F79" s="36">
        <v>11766</v>
      </c>
      <c r="G79" s="36">
        <v>11379</v>
      </c>
      <c r="H79" s="36">
        <v>6</v>
      </c>
      <c r="I79" s="36">
        <v>986</v>
      </c>
      <c r="J79" s="36">
        <v>545</v>
      </c>
      <c r="K79" s="36">
        <v>1028</v>
      </c>
      <c r="L79" s="36">
        <v>4048</v>
      </c>
      <c r="M79" s="36">
        <v>365</v>
      </c>
      <c r="N79" s="36">
        <v>356</v>
      </c>
      <c r="O79" s="36">
        <v>2716</v>
      </c>
      <c r="P79" s="36">
        <v>334</v>
      </c>
      <c r="Q79" s="36">
        <v>1011</v>
      </c>
      <c r="R79" s="36">
        <v>1417</v>
      </c>
      <c r="S79" s="36">
        <v>2087</v>
      </c>
      <c r="T79" s="36">
        <v>2207</v>
      </c>
      <c r="U79" s="36">
        <v>957</v>
      </c>
      <c r="V79" s="36">
        <v>1550</v>
      </c>
      <c r="W79" s="36">
        <v>2240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8525</v>
      </c>
      <c r="D83" s="52">
        <v>83472</v>
      </c>
      <c r="E83" s="52">
        <v>129049</v>
      </c>
      <c r="F83" s="52">
        <v>158118</v>
      </c>
      <c r="G83" s="52">
        <v>187799</v>
      </c>
      <c r="H83" s="52">
        <v>122360</v>
      </c>
      <c r="I83" s="52">
        <v>144536</v>
      </c>
      <c r="J83" s="52">
        <v>118618</v>
      </c>
      <c r="K83" s="52">
        <v>103744</v>
      </c>
      <c r="L83" s="52">
        <v>60777</v>
      </c>
      <c r="M83" s="52">
        <v>43105</v>
      </c>
      <c r="N83" s="52">
        <v>57169</v>
      </c>
      <c r="O83" s="52">
        <v>81021</v>
      </c>
      <c r="P83" s="52">
        <v>133118</v>
      </c>
      <c r="Q83" s="52">
        <v>82732</v>
      </c>
      <c r="R83" s="52">
        <v>85289</v>
      </c>
      <c r="S83" s="52">
        <v>79376</v>
      </c>
      <c r="T83" s="52">
        <v>110127</v>
      </c>
      <c r="U83" s="52">
        <v>97524</v>
      </c>
      <c r="V83" s="52">
        <v>121829</v>
      </c>
      <c r="W83" s="52">
        <v>112803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1221</v>
      </c>
      <c r="D86" s="52">
        <v>16936</v>
      </c>
      <c r="E86" s="52">
        <v>33364</v>
      </c>
      <c r="F86" s="52">
        <v>17504</v>
      </c>
      <c r="G86" s="52">
        <v>31425</v>
      </c>
      <c r="H86" s="52">
        <v>21206</v>
      </c>
      <c r="I86" s="52">
        <v>29939</v>
      </c>
      <c r="J86" s="52">
        <v>12522</v>
      </c>
      <c r="K86" s="52">
        <v>12019</v>
      </c>
      <c r="L86" s="52">
        <v>13458</v>
      </c>
      <c r="M86" s="52">
        <v>4686</v>
      </c>
      <c r="N86" s="52">
        <v>10414</v>
      </c>
      <c r="O86" s="52">
        <v>3607</v>
      </c>
      <c r="P86" s="52">
        <v>31430</v>
      </c>
      <c r="Q86" s="52">
        <v>31291</v>
      </c>
      <c r="R86" s="52">
        <v>17551</v>
      </c>
      <c r="S86" s="52">
        <v>22272</v>
      </c>
      <c r="T86" s="52">
        <v>26986</v>
      </c>
      <c r="U86" s="52">
        <v>15309</v>
      </c>
      <c r="V86" s="52">
        <v>4704</v>
      </c>
      <c r="W86" s="52">
        <v>1301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8525</v>
      </c>
      <c r="D88" s="52">
        <v>62252</v>
      </c>
      <c r="E88" s="52">
        <v>92731</v>
      </c>
      <c r="F88" s="52">
        <v>132195</v>
      </c>
      <c r="G88" s="52">
        <v>96879</v>
      </c>
      <c r="H88" s="52">
        <v>96271</v>
      </c>
      <c r="I88" s="52">
        <v>116951</v>
      </c>
      <c r="J88" s="52">
        <v>84983</v>
      </c>
      <c r="K88" s="52">
        <v>79628</v>
      </c>
      <c r="L88" s="52">
        <v>47403</v>
      </c>
      <c r="M88" s="52">
        <v>18638</v>
      </c>
      <c r="N88" s="52">
        <v>31663</v>
      </c>
      <c r="O88" s="52">
        <v>43513</v>
      </c>
      <c r="P88" s="52">
        <v>73933</v>
      </c>
      <c r="Q88" s="52">
        <v>32417</v>
      </c>
      <c r="R88" s="52">
        <v>49401</v>
      </c>
      <c r="S88" s="52">
        <v>51298</v>
      </c>
      <c r="T88" s="52">
        <v>95753</v>
      </c>
      <c r="U88" s="52">
        <v>79765</v>
      </c>
      <c r="V88" s="52">
        <v>105749</v>
      </c>
      <c r="W88" s="52">
        <v>77618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21220</v>
      </c>
      <c r="E92" s="52">
        <v>36318</v>
      </c>
      <c r="F92" s="52">
        <v>25923</v>
      </c>
      <c r="G92" s="52">
        <v>90920</v>
      </c>
      <c r="H92" s="52">
        <v>18840</v>
      </c>
      <c r="I92" s="52">
        <v>13697</v>
      </c>
      <c r="J92" s="52">
        <v>13445</v>
      </c>
      <c r="K92" s="52">
        <v>984</v>
      </c>
      <c r="L92" s="52">
        <v>3248</v>
      </c>
      <c r="M92" s="52">
        <v>15775</v>
      </c>
      <c r="N92" s="52">
        <v>13876</v>
      </c>
      <c r="O92" s="52">
        <v>25752</v>
      </c>
      <c r="P92" s="52">
        <v>30902</v>
      </c>
      <c r="Q92" s="52">
        <v>29431</v>
      </c>
      <c r="R92" s="52">
        <v>21773</v>
      </c>
      <c r="S92" s="52">
        <v>17063</v>
      </c>
      <c r="T92" s="52">
        <v>14374</v>
      </c>
      <c r="U92" s="52">
        <v>16534</v>
      </c>
      <c r="V92" s="52">
        <v>12759</v>
      </c>
      <c r="W92" s="52">
        <v>16768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7249</v>
      </c>
      <c r="I96" s="52">
        <v>13888</v>
      </c>
      <c r="J96" s="52">
        <v>20190</v>
      </c>
      <c r="K96" s="52">
        <v>23132</v>
      </c>
      <c r="L96" s="52">
        <v>10126</v>
      </c>
      <c r="M96" s="52">
        <v>8692</v>
      </c>
      <c r="N96" s="52">
        <v>11630</v>
      </c>
      <c r="O96" s="52">
        <v>11756</v>
      </c>
      <c r="P96" s="52">
        <v>28283</v>
      </c>
      <c r="Q96" s="52">
        <v>20884</v>
      </c>
      <c r="R96" s="52">
        <v>14115</v>
      </c>
      <c r="S96" s="52">
        <v>11015</v>
      </c>
      <c r="T96" s="52">
        <v>0</v>
      </c>
      <c r="U96" s="52">
        <v>1225</v>
      </c>
      <c r="V96" s="52">
        <v>3321</v>
      </c>
      <c r="W96" s="52">
        <v>18417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172</v>
      </c>
      <c r="D101" s="52">
        <v>3892</v>
      </c>
      <c r="E101" s="52">
        <v>10341</v>
      </c>
      <c r="F101" s="52">
        <v>23194</v>
      </c>
      <c r="G101" s="52">
        <v>24053</v>
      </c>
      <c r="H101" s="52">
        <v>25667</v>
      </c>
      <c r="I101" s="52">
        <v>10866</v>
      </c>
      <c r="J101" s="52">
        <v>33103</v>
      </c>
      <c r="K101" s="52">
        <v>10359</v>
      </c>
      <c r="L101" s="52">
        <v>12432</v>
      </c>
      <c r="M101" s="52">
        <v>6211</v>
      </c>
      <c r="N101" s="52">
        <v>11934</v>
      </c>
      <c r="O101" s="52">
        <v>12290</v>
      </c>
      <c r="P101" s="52">
        <v>18101</v>
      </c>
      <c r="Q101" s="52">
        <v>6474</v>
      </c>
      <c r="R101" s="52">
        <v>10608</v>
      </c>
      <c r="S101" s="52">
        <v>7611</v>
      </c>
      <c r="T101" s="52">
        <v>19581</v>
      </c>
      <c r="U101" s="52">
        <v>19370</v>
      </c>
      <c r="V101" s="52">
        <v>27196</v>
      </c>
      <c r="W101" s="52">
        <v>19932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7878</v>
      </c>
      <c r="D102" s="52">
        <v>75826</v>
      </c>
      <c r="E102" s="52">
        <v>110895</v>
      </c>
      <c r="F102" s="52">
        <v>131938</v>
      </c>
      <c r="G102" s="52">
        <v>158358</v>
      </c>
      <c r="H102" s="52">
        <v>88851</v>
      </c>
      <c r="I102" s="52">
        <v>133553</v>
      </c>
      <c r="J102" s="52">
        <v>84751</v>
      </c>
      <c r="K102" s="52">
        <v>93198</v>
      </c>
      <c r="L102" s="52">
        <v>46104</v>
      </c>
      <c r="M102" s="52">
        <v>36021</v>
      </c>
      <c r="N102" s="52">
        <v>44131</v>
      </c>
      <c r="O102" s="52">
        <v>68731</v>
      </c>
      <c r="P102" s="52">
        <v>115017</v>
      </c>
      <c r="Q102" s="52">
        <v>75167</v>
      </c>
      <c r="R102" s="52">
        <v>73152</v>
      </c>
      <c r="S102" s="52">
        <v>70177</v>
      </c>
      <c r="T102" s="52">
        <v>89657</v>
      </c>
      <c r="U102" s="52">
        <v>77458</v>
      </c>
      <c r="V102" s="52">
        <v>93743</v>
      </c>
      <c r="W102" s="52">
        <v>92416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475</v>
      </c>
      <c r="D103" s="36">
        <v>3754</v>
      </c>
      <c r="E103" s="36">
        <v>7813</v>
      </c>
      <c r="F103" s="36">
        <v>2986</v>
      </c>
      <c r="G103" s="36">
        <v>5388</v>
      </c>
      <c r="H103" s="36">
        <v>7842</v>
      </c>
      <c r="I103" s="36">
        <v>117</v>
      </c>
      <c r="J103" s="36">
        <v>764</v>
      </c>
      <c r="K103" s="36">
        <v>187</v>
      </c>
      <c r="L103" s="36">
        <v>2241</v>
      </c>
      <c r="M103" s="36">
        <v>873</v>
      </c>
      <c r="N103" s="36">
        <v>1104</v>
      </c>
      <c r="O103" s="36">
        <v>0</v>
      </c>
      <c r="P103" s="36">
        <v>0</v>
      </c>
      <c r="Q103" s="36">
        <v>1091</v>
      </c>
      <c r="R103" s="36">
        <v>1529</v>
      </c>
      <c r="S103" s="36">
        <v>1588</v>
      </c>
      <c r="T103" s="36">
        <v>889</v>
      </c>
      <c r="U103" s="36">
        <v>696</v>
      </c>
      <c r="V103" s="36">
        <v>890</v>
      </c>
      <c r="W103" s="36">
        <v>455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728</v>
      </c>
      <c r="D107" s="52">
        <v>918</v>
      </c>
      <c r="E107" s="52">
        <v>394</v>
      </c>
      <c r="F107" s="52">
        <v>156</v>
      </c>
      <c r="G107" s="52">
        <v>114</v>
      </c>
      <c r="H107" s="52">
        <v>367</v>
      </c>
      <c r="I107" s="52">
        <v>595</v>
      </c>
      <c r="J107" s="52">
        <v>704</v>
      </c>
      <c r="K107" s="52">
        <v>894</v>
      </c>
      <c r="L107" s="52">
        <v>758</v>
      </c>
      <c r="M107" s="52">
        <v>67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81</v>
      </c>
      <c r="T107" s="52">
        <v>22</v>
      </c>
      <c r="U107" s="52">
        <v>0</v>
      </c>
      <c r="V107" s="52">
        <v>0</v>
      </c>
      <c r="W107" s="52">
        <v>147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104</v>
      </c>
      <c r="D110" s="52">
        <v>186</v>
      </c>
      <c r="E110" s="52">
        <v>102</v>
      </c>
      <c r="F110" s="52">
        <v>17</v>
      </c>
      <c r="G110" s="52">
        <v>19</v>
      </c>
      <c r="H110" s="52">
        <v>64</v>
      </c>
      <c r="I110" s="52">
        <v>123</v>
      </c>
      <c r="J110" s="52">
        <v>74</v>
      </c>
      <c r="K110" s="52">
        <v>103</v>
      </c>
      <c r="L110" s="52">
        <v>168</v>
      </c>
      <c r="M110" s="52">
        <v>7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23</v>
      </c>
      <c r="T110" s="52">
        <v>5</v>
      </c>
      <c r="U110" s="52">
        <v>0</v>
      </c>
      <c r="V110" s="52">
        <v>0</v>
      </c>
      <c r="W110" s="52">
        <v>1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680</v>
      </c>
      <c r="D112" s="52">
        <v>913</v>
      </c>
      <c r="E112" s="52">
        <v>380</v>
      </c>
      <c r="F112" s="52">
        <v>146</v>
      </c>
      <c r="G112" s="52">
        <v>106</v>
      </c>
      <c r="H112" s="52">
        <v>359</v>
      </c>
      <c r="I112" s="52">
        <v>584</v>
      </c>
      <c r="J112" s="52">
        <v>687</v>
      </c>
      <c r="K112" s="52">
        <v>860</v>
      </c>
      <c r="L112" s="52">
        <v>739</v>
      </c>
      <c r="M112" s="52">
        <v>60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64</v>
      </c>
      <c r="T112" s="52">
        <v>19</v>
      </c>
      <c r="U112" s="52">
        <v>0</v>
      </c>
      <c r="V112" s="52">
        <v>0</v>
      </c>
      <c r="W112" s="52">
        <v>145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48</v>
      </c>
      <c r="D116" s="52">
        <v>5</v>
      </c>
      <c r="E116" s="52">
        <v>14</v>
      </c>
      <c r="F116" s="52">
        <v>10</v>
      </c>
      <c r="G116" s="52">
        <v>8</v>
      </c>
      <c r="H116" s="52">
        <v>8</v>
      </c>
      <c r="I116" s="52">
        <v>11</v>
      </c>
      <c r="J116" s="52">
        <v>17</v>
      </c>
      <c r="K116" s="52">
        <v>34</v>
      </c>
      <c r="L116" s="52">
        <v>19</v>
      </c>
      <c r="M116" s="52">
        <v>7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17</v>
      </c>
      <c r="T116" s="52">
        <v>3</v>
      </c>
      <c r="U116" s="52">
        <v>0</v>
      </c>
      <c r="V116" s="52">
        <v>0</v>
      </c>
      <c r="W116" s="52">
        <v>2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687</v>
      </c>
      <c r="D121" s="52">
        <v>875</v>
      </c>
      <c r="E121" s="52">
        <v>368</v>
      </c>
      <c r="F121" s="52">
        <v>153</v>
      </c>
      <c r="G121" s="52">
        <v>110</v>
      </c>
      <c r="H121" s="52">
        <v>337</v>
      </c>
      <c r="I121" s="52">
        <v>594</v>
      </c>
      <c r="J121" s="52">
        <v>698</v>
      </c>
      <c r="K121" s="52">
        <v>892</v>
      </c>
      <c r="L121" s="52">
        <v>723</v>
      </c>
      <c r="M121" s="52">
        <v>65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79</v>
      </c>
      <c r="T121" s="52">
        <v>22</v>
      </c>
      <c r="U121" s="52">
        <v>0</v>
      </c>
      <c r="V121" s="52">
        <v>0</v>
      </c>
      <c r="W121" s="52">
        <v>146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41</v>
      </c>
      <c r="D122" s="36">
        <v>43</v>
      </c>
      <c r="E122" s="36">
        <v>26</v>
      </c>
      <c r="F122" s="36">
        <v>3</v>
      </c>
      <c r="G122" s="36">
        <v>4</v>
      </c>
      <c r="H122" s="36">
        <v>30</v>
      </c>
      <c r="I122" s="36">
        <v>1</v>
      </c>
      <c r="J122" s="36">
        <v>6</v>
      </c>
      <c r="K122" s="36">
        <v>2</v>
      </c>
      <c r="L122" s="36">
        <v>35</v>
      </c>
      <c r="M122" s="36">
        <v>2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2</v>
      </c>
      <c r="T122" s="36">
        <v>0</v>
      </c>
      <c r="U122" s="36">
        <v>0</v>
      </c>
      <c r="V122" s="36">
        <v>0</v>
      </c>
      <c r="W122" s="36">
        <v>1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94219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33124</v>
      </c>
      <c r="J126" s="52">
        <v>34090</v>
      </c>
      <c r="K126" s="52">
        <v>57104</v>
      </c>
      <c r="L126" s="52">
        <v>52258</v>
      </c>
      <c r="M126" s="52">
        <v>63854</v>
      </c>
      <c r="N126" s="52">
        <v>41991</v>
      </c>
      <c r="O126" s="52">
        <v>56907</v>
      </c>
      <c r="P126" s="52">
        <v>1</v>
      </c>
      <c r="Q126" s="52">
        <v>10725</v>
      </c>
      <c r="R126" s="52">
        <v>14704</v>
      </c>
      <c r="S126" s="52">
        <v>11843</v>
      </c>
      <c r="T126" s="52">
        <v>0</v>
      </c>
      <c r="U126" s="52">
        <v>0</v>
      </c>
      <c r="V126" s="52">
        <v>0</v>
      </c>
      <c r="W126" s="52">
        <v>11037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13495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6862</v>
      </c>
      <c r="J129" s="52">
        <v>3599</v>
      </c>
      <c r="K129" s="52">
        <v>6616</v>
      </c>
      <c r="L129" s="52">
        <v>11572</v>
      </c>
      <c r="M129" s="52">
        <v>6941</v>
      </c>
      <c r="N129" s="52">
        <v>7649</v>
      </c>
      <c r="O129" s="52">
        <v>2533</v>
      </c>
      <c r="P129" s="52">
        <v>0</v>
      </c>
      <c r="Q129" s="52">
        <v>4056</v>
      </c>
      <c r="R129" s="52">
        <v>3026</v>
      </c>
      <c r="S129" s="52">
        <v>3323</v>
      </c>
      <c r="T129" s="52">
        <v>0</v>
      </c>
      <c r="U129" s="52">
        <v>0</v>
      </c>
      <c r="V129" s="52">
        <v>0</v>
      </c>
      <c r="W129" s="52">
        <v>128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86858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32590</v>
      </c>
      <c r="J131" s="52">
        <v>33830</v>
      </c>
      <c r="K131" s="52">
        <v>53624</v>
      </c>
      <c r="L131" s="52">
        <v>50922</v>
      </c>
      <c r="M131" s="52">
        <v>63141</v>
      </c>
      <c r="N131" s="52">
        <v>41713</v>
      </c>
      <c r="O131" s="52">
        <v>55960</v>
      </c>
      <c r="P131" s="52">
        <v>1</v>
      </c>
      <c r="Q131" s="52">
        <v>9059</v>
      </c>
      <c r="R131" s="52">
        <v>13140</v>
      </c>
      <c r="S131" s="52">
        <v>10237</v>
      </c>
      <c r="T131" s="52">
        <v>0</v>
      </c>
      <c r="U131" s="52">
        <v>0</v>
      </c>
      <c r="V131" s="52">
        <v>0</v>
      </c>
      <c r="W131" s="52">
        <v>10140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7361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534</v>
      </c>
      <c r="J135" s="52">
        <v>260</v>
      </c>
      <c r="K135" s="52">
        <v>3480</v>
      </c>
      <c r="L135" s="52">
        <v>1336</v>
      </c>
      <c r="M135" s="52">
        <v>713</v>
      </c>
      <c r="N135" s="52">
        <v>278</v>
      </c>
      <c r="O135" s="52">
        <v>947</v>
      </c>
      <c r="P135" s="52">
        <v>0</v>
      </c>
      <c r="Q135" s="52">
        <v>1666</v>
      </c>
      <c r="R135" s="52">
        <v>1564</v>
      </c>
      <c r="S135" s="52">
        <v>1606</v>
      </c>
      <c r="T135" s="52">
        <v>0</v>
      </c>
      <c r="U135" s="52">
        <v>0</v>
      </c>
      <c r="V135" s="52">
        <v>0</v>
      </c>
      <c r="W135" s="52">
        <v>897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88856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33095</v>
      </c>
      <c r="J140" s="52">
        <v>33785</v>
      </c>
      <c r="K140" s="52">
        <v>56989</v>
      </c>
      <c r="L140" s="52">
        <v>49836</v>
      </c>
      <c r="M140" s="52">
        <v>62344</v>
      </c>
      <c r="N140" s="52">
        <v>40966</v>
      </c>
      <c r="O140" s="52">
        <v>56907</v>
      </c>
      <c r="P140" s="52">
        <v>1</v>
      </c>
      <c r="Q140" s="52">
        <v>10572</v>
      </c>
      <c r="R140" s="52">
        <v>14403</v>
      </c>
      <c r="S140" s="52">
        <v>11581</v>
      </c>
      <c r="T140" s="52">
        <v>0</v>
      </c>
      <c r="U140" s="52">
        <v>0</v>
      </c>
      <c r="V140" s="52">
        <v>0</v>
      </c>
      <c r="W140" s="52">
        <v>10983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5363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29</v>
      </c>
      <c r="J141" s="36">
        <v>305</v>
      </c>
      <c r="K141" s="36">
        <v>115</v>
      </c>
      <c r="L141" s="36">
        <v>2422</v>
      </c>
      <c r="M141" s="36">
        <v>1510</v>
      </c>
      <c r="N141" s="36">
        <v>1025</v>
      </c>
      <c r="O141" s="36">
        <v>0</v>
      </c>
      <c r="P141" s="36">
        <v>0</v>
      </c>
      <c r="Q141" s="36">
        <v>153</v>
      </c>
      <c r="R141" s="36">
        <v>301</v>
      </c>
      <c r="S141" s="36">
        <v>262</v>
      </c>
      <c r="T141" s="36">
        <v>0</v>
      </c>
      <c r="U141" s="36">
        <v>0</v>
      </c>
      <c r="V141" s="36">
        <v>0</v>
      </c>
      <c r="W141" s="36">
        <v>54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285</v>
      </c>
      <c r="E163" s="52">
        <v>371</v>
      </c>
      <c r="F163" s="52">
        <v>422</v>
      </c>
      <c r="G163" s="52">
        <v>1078</v>
      </c>
      <c r="H163" s="52">
        <v>976</v>
      </c>
      <c r="I163" s="52">
        <v>1935</v>
      </c>
      <c r="J163" s="52">
        <v>1699</v>
      </c>
      <c r="K163" s="52">
        <v>2278</v>
      </c>
      <c r="L163" s="52">
        <v>1124</v>
      </c>
      <c r="M163" s="52">
        <v>893</v>
      </c>
      <c r="N163" s="52">
        <v>207</v>
      </c>
      <c r="O163" s="52">
        <v>884</v>
      </c>
      <c r="P163" s="52">
        <v>799</v>
      </c>
      <c r="Q163" s="52">
        <v>1249</v>
      </c>
      <c r="R163" s="52">
        <v>2161</v>
      </c>
      <c r="S163" s="52">
        <v>4980</v>
      </c>
      <c r="T163" s="52">
        <v>8815</v>
      </c>
      <c r="U163" s="52">
        <v>8588</v>
      </c>
      <c r="V163" s="52">
        <v>9220</v>
      </c>
      <c r="W163" s="52">
        <v>4564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58</v>
      </c>
      <c r="E165" s="52">
        <v>96</v>
      </c>
      <c r="F165" s="52">
        <v>120</v>
      </c>
      <c r="G165" s="52">
        <v>346</v>
      </c>
      <c r="H165" s="52">
        <v>345</v>
      </c>
      <c r="I165" s="52">
        <v>760</v>
      </c>
      <c r="J165" s="52">
        <v>703</v>
      </c>
      <c r="K165" s="52">
        <v>995</v>
      </c>
      <c r="L165" s="52">
        <v>538</v>
      </c>
      <c r="M165" s="52">
        <v>445</v>
      </c>
      <c r="N165" s="52">
        <v>110</v>
      </c>
      <c r="O165" s="52">
        <v>197</v>
      </c>
      <c r="P165" s="52">
        <v>467</v>
      </c>
      <c r="Q165" s="52">
        <v>818</v>
      </c>
      <c r="R165" s="52">
        <v>1499</v>
      </c>
      <c r="S165" s="52">
        <v>3736</v>
      </c>
      <c r="T165" s="52">
        <v>6952</v>
      </c>
      <c r="U165" s="52">
        <v>6735</v>
      </c>
      <c r="V165" s="52">
        <v>1778</v>
      </c>
      <c r="W165" s="52">
        <v>262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285</v>
      </c>
      <c r="E167" s="52">
        <v>371</v>
      </c>
      <c r="F167" s="52">
        <v>422</v>
      </c>
      <c r="G167" s="52">
        <v>1078</v>
      </c>
      <c r="H167" s="52">
        <v>705</v>
      </c>
      <c r="I167" s="52">
        <v>961</v>
      </c>
      <c r="J167" s="52">
        <v>679</v>
      </c>
      <c r="K167" s="52">
        <v>93</v>
      </c>
      <c r="L167" s="52">
        <v>273</v>
      </c>
      <c r="M167" s="52">
        <v>576</v>
      </c>
      <c r="N167" s="52">
        <v>113</v>
      </c>
      <c r="O167" s="52">
        <v>607</v>
      </c>
      <c r="P167" s="52">
        <v>417</v>
      </c>
      <c r="Q167" s="52">
        <v>731</v>
      </c>
      <c r="R167" s="52">
        <v>1311</v>
      </c>
      <c r="S167" s="52">
        <v>3026</v>
      </c>
      <c r="T167" s="52">
        <v>8815</v>
      </c>
      <c r="U167" s="52">
        <v>7996</v>
      </c>
      <c r="V167" s="52">
        <v>7316</v>
      </c>
      <c r="W167" s="52">
        <v>2175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271</v>
      </c>
      <c r="I171" s="52">
        <v>974</v>
      </c>
      <c r="J171" s="52">
        <v>1020</v>
      </c>
      <c r="K171" s="52">
        <v>2185</v>
      </c>
      <c r="L171" s="52">
        <v>851</v>
      </c>
      <c r="M171" s="52">
        <v>317</v>
      </c>
      <c r="N171" s="52">
        <v>94</v>
      </c>
      <c r="O171" s="52">
        <v>277</v>
      </c>
      <c r="P171" s="52">
        <v>382</v>
      </c>
      <c r="Q171" s="52">
        <v>518</v>
      </c>
      <c r="R171" s="52">
        <v>850</v>
      </c>
      <c r="S171" s="52">
        <v>1954</v>
      </c>
      <c r="T171" s="52">
        <v>0</v>
      </c>
      <c r="U171" s="52">
        <v>592</v>
      </c>
      <c r="V171" s="52">
        <v>1904</v>
      </c>
      <c r="W171" s="52">
        <v>2389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272</v>
      </c>
      <c r="E176" s="52">
        <v>347</v>
      </c>
      <c r="F176" s="52">
        <v>413</v>
      </c>
      <c r="G176" s="52">
        <v>1043</v>
      </c>
      <c r="H176" s="52">
        <v>897</v>
      </c>
      <c r="I176" s="52">
        <v>1933</v>
      </c>
      <c r="J176" s="52">
        <v>1684</v>
      </c>
      <c r="K176" s="52">
        <v>2273</v>
      </c>
      <c r="L176" s="52">
        <v>1072</v>
      </c>
      <c r="M176" s="52">
        <v>872</v>
      </c>
      <c r="N176" s="52">
        <v>202</v>
      </c>
      <c r="O176" s="52">
        <v>884</v>
      </c>
      <c r="P176" s="52">
        <v>799</v>
      </c>
      <c r="Q176" s="52">
        <v>1231</v>
      </c>
      <c r="R176" s="52">
        <v>2117</v>
      </c>
      <c r="S176" s="52">
        <v>4870</v>
      </c>
      <c r="T176" s="52">
        <v>8728</v>
      </c>
      <c r="U176" s="52">
        <v>8511</v>
      </c>
      <c r="V176" s="52">
        <v>9133</v>
      </c>
      <c r="W176" s="52">
        <v>4542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13</v>
      </c>
      <c r="E177" s="36">
        <v>24</v>
      </c>
      <c r="F177" s="36">
        <v>9</v>
      </c>
      <c r="G177" s="36">
        <v>35</v>
      </c>
      <c r="H177" s="36">
        <v>79</v>
      </c>
      <c r="I177" s="36">
        <v>2</v>
      </c>
      <c r="J177" s="36">
        <v>15</v>
      </c>
      <c r="K177" s="36">
        <v>5</v>
      </c>
      <c r="L177" s="36">
        <v>52</v>
      </c>
      <c r="M177" s="36">
        <v>21</v>
      </c>
      <c r="N177" s="36">
        <v>5</v>
      </c>
      <c r="O177" s="36">
        <v>0</v>
      </c>
      <c r="P177" s="36">
        <v>0</v>
      </c>
      <c r="Q177" s="36">
        <v>18</v>
      </c>
      <c r="R177" s="36">
        <v>44</v>
      </c>
      <c r="S177" s="36">
        <v>110</v>
      </c>
      <c r="T177" s="36">
        <v>87</v>
      </c>
      <c r="U177" s="36">
        <v>77</v>
      </c>
      <c r="V177" s="36">
        <v>87</v>
      </c>
      <c r="W177" s="36">
        <v>22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1964</v>
      </c>
      <c r="E5" s="52">
        <v>0</v>
      </c>
      <c r="F5" s="52">
        <v>2235</v>
      </c>
      <c r="G5" s="52">
        <v>0</v>
      </c>
      <c r="H5" s="52">
        <v>0</v>
      </c>
      <c r="I5" s="52">
        <v>1234</v>
      </c>
      <c r="J5" s="52">
        <v>7203</v>
      </c>
      <c r="K5" s="52">
        <v>0</v>
      </c>
      <c r="L5" s="52">
        <v>0</v>
      </c>
      <c r="M5" s="52">
        <v>2548</v>
      </c>
      <c r="N5" s="52">
        <v>9766</v>
      </c>
      <c r="O5" s="52">
        <v>11843</v>
      </c>
      <c r="P5" s="52">
        <v>9687</v>
      </c>
      <c r="Q5" s="52">
        <v>3980</v>
      </c>
      <c r="R5" s="52">
        <v>0</v>
      </c>
      <c r="S5" s="52">
        <v>0</v>
      </c>
      <c r="T5" s="52">
        <v>0</v>
      </c>
      <c r="U5" s="52">
        <v>202</v>
      </c>
      <c r="V5" s="52">
        <v>2261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158</v>
      </c>
      <c r="D8" s="52">
        <v>214</v>
      </c>
      <c r="E8" s="52">
        <v>85</v>
      </c>
      <c r="F8" s="52">
        <v>61</v>
      </c>
      <c r="G8" s="52">
        <v>104</v>
      </c>
      <c r="H8" s="52">
        <v>96</v>
      </c>
      <c r="I8" s="52">
        <v>1</v>
      </c>
      <c r="J8" s="52">
        <v>131</v>
      </c>
      <c r="K8" s="52">
        <v>838</v>
      </c>
      <c r="L8" s="52">
        <v>502</v>
      </c>
      <c r="M8" s="52">
        <v>0</v>
      </c>
      <c r="N8" s="52">
        <v>312</v>
      </c>
      <c r="O8" s="52">
        <v>1217</v>
      </c>
      <c r="P8" s="52">
        <v>2545</v>
      </c>
      <c r="Q8" s="52">
        <v>6047</v>
      </c>
      <c r="R8" s="52">
        <v>3720</v>
      </c>
      <c r="S8" s="52">
        <v>3</v>
      </c>
      <c r="T8" s="52">
        <v>5</v>
      </c>
      <c r="U8" s="52">
        <v>3</v>
      </c>
      <c r="V8" s="52">
        <v>70</v>
      </c>
      <c r="W8" s="52">
        <v>819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5262</v>
      </c>
      <c r="D10" s="52">
        <f>RES_hhdet_in!D10-RES_hhdet_in_new!D10</f>
        <v>1923</v>
      </c>
      <c r="E10" s="52">
        <f>RES_hhdet_in!E10-RES_hhdet_in_new!E10</f>
        <v>1530</v>
      </c>
      <c r="F10" s="52">
        <f>RES_hhdet_in!F10-RES_hhdet_in_new!F10</f>
        <v>2221</v>
      </c>
      <c r="G10" s="52">
        <f>RES_hhdet_in!G10-RES_hhdet_in_new!G10</f>
        <v>5030</v>
      </c>
      <c r="H10" s="52">
        <f>RES_hhdet_in!H10-RES_hhdet_in_new!H10</f>
        <v>89</v>
      </c>
      <c r="I10" s="52">
        <f>RES_hhdet_in!I10-RES_hhdet_in_new!I10</f>
        <v>1199</v>
      </c>
      <c r="J10" s="52">
        <f>RES_hhdet_in!J10-RES_hhdet_in_new!J10</f>
        <v>7095</v>
      </c>
      <c r="K10" s="52">
        <f>RES_hhdet_in!K10-RES_hhdet_in_new!K10</f>
        <v>4819</v>
      </c>
      <c r="L10" s="52">
        <f>RES_hhdet_in!L10-RES_hhdet_in_new!L10</f>
        <v>1861</v>
      </c>
      <c r="M10" s="52">
        <f>RES_hhdet_in!M10-RES_hhdet_in_new!M10</f>
        <v>2526</v>
      </c>
      <c r="N10" s="52">
        <f>RES_hhdet_in!N10-RES_hhdet_in_new!N10</f>
        <v>9622</v>
      </c>
      <c r="O10" s="52">
        <f>RES_hhdet_in!O10-RES_hhdet_in_new!O10</f>
        <v>11659</v>
      </c>
      <c r="P10" s="52">
        <f>RES_hhdet_in!P10-RES_hhdet_in_new!P10</f>
        <v>9559</v>
      </c>
      <c r="Q10" s="52">
        <f>RES_hhdet_in!Q10-RES_hhdet_in_new!Q10</f>
        <v>3987</v>
      </c>
      <c r="R10" s="52">
        <f>RES_hhdet_in!R10-RES_hhdet_in_new!R10</f>
        <v>8367</v>
      </c>
      <c r="S10" s="52">
        <f>RES_hhdet_in!S10-RES_hhdet_in_new!S10</f>
        <v>12168</v>
      </c>
      <c r="T10" s="52">
        <f>RES_hhdet_in!T10-RES_hhdet_in_new!T10</f>
        <v>6565</v>
      </c>
      <c r="U10" s="52">
        <f>RES_hhdet_in!U10-RES_hhdet_in_new!U10</f>
        <v>345</v>
      </c>
      <c r="V10" s="52">
        <f>RES_hhdet_in!V10-RES_hhdet_in_new!V10</f>
        <v>2285</v>
      </c>
      <c r="W10" s="52">
        <f>RES_hhdet_in!W10-RES_hhdet_in_new!W10</f>
        <v>746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81</v>
      </c>
      <c r="E11" s="52">
        <f>RES_hhdet_in!E11-RES_hhdet_in_new!E11</f>
        <v>59</v>
      </c>
      <c r="F11" s="52">
        <f>RES_hhdet_in!F11-RES_hhdet_in_new!F11</f>
        <v>94</v>
      </c>
      <c r="G11" s="52">
        <f>RES_hhdet_in!G11-RES_hhdet_in_new!G11</f>
        <v>0</v>
      </c>
      <c r="H11" s="52">
        <f>RES_hhdet_in!H11-RES_hhdet_in_new!H11</f>
        <v>30</v>
      </c>
      <c r="I11" s="52">
        <f>RES_hhdet_in!I11-RES_hhdet_in_new!I11</f>
        <v>27</v>
      </c>
      <c r="J11" s="52">
        <f>RES_hhdet_in!J11-RES_hhdet_in_new!J11</f>
        <v>76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24</v>
      </c>
      <c r="N11" s="52">
        <f>RES_hhdet_in!N11-RES_hhdet_in_new!N11</f>
        <v>110</v>
      </c>
      <c r="O11" s="52">
        <f>RES_hhdet_in!O11-RES_hhdet_in_new!O11</f>
        <v>164</v>
      </c>
      <c r="P11" s="52">
        <f>RES_hhdet_in!P11-RES_hhdet_in_new!P11</f>
        <v>115</v>
      </c>
      <c r="Q11" s="52">
        <f>RES_hhdet_in!Q11-RES_hhdet_in_new!Q11</f>
        <v>78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51</v>
      </c>
      <c r="V11" s="52">
        <f>RES_hhdet_in!V11-RES_hhdet_in_new!V11</f>
        <v>102</v>
      </c>
      <c r="W11" s="52">
        <f>RES_hhdet_in!W11-RES_hhdet_in_new!W11</f>
        <v>130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11</v>
      </c>
      <c r="I15" s="52">
        <f>RES_hhdet_in!I15-RES_hhdet_in_new!I15</f>
        <v>28</v>
      </c>
      <c r="J15" s="52">
        <f>RES_hhdet_in!J15-RES_hhdet_in_new!J15</f>
        <v>111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11</v>
      </c>
      <c r="N15" s="52">
        <f>RES_hhdet_in!N15-RES_hhdet_in_new!N15</f>
        <v>88</v>
      </c>
      <c r="O15" s="52">
        <f>RES_hhdet_in!O15-RES_hhdet_in_new!O15</f>
        <v>76</v>
      </c>
      <c r="P15" s="52">
        <f>RES_hhdet_in!P15-RES_hhdet_in_new!P15</f>
        <v>104</v>
      </c>
      <c r="Q15" s="52">
        <f>RES_hhdet_in!Q15-RES_hhdet_in_new!Q15</f>
        <v>54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2</v>
      </c>
      <c r="V15" s="52">
        <f>RES_hhdet_in!V15-RES_hhdet_in_new!V15</f>
        <v>23</v>
      </c>
      <c r="W15" s="52">
        <f>RES_hhdet_in!W15-RES_hhdet_in_new!W15</f>
        <v>155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968</v>
      </c>
      <c r="D20" s="52">
        <v>1052</v>
      </c>
      <c r="E20" s="52">
        <v>1032</v>
      </c>
      <c r="F20" s="52">
        <v>4848</v>
      </c>
      <c r="G20" s="52">
        <v>1594</v>
      </c>
      <c r="H20" s="52">
        <v>4212</v>
      </c>
      <c r="I20" s="52">
        <v>3329</v>
      </c>
      <c r="J20" s="52">
        <v>7236</v>
      </c>
      <c r="K20" s="52">
        <v>1165</v>
      </c>
      <c r="L20" s="52">
        <v>1045</v>
      </c>
      <c r="M20" s="52">
        <v>3108</v>
      </c>
      <c r="N20" s="52">
        <v>10418</v>
      </c>
      <c r="O20" s="52">
        <v>10651</v>
      </c>
      <c r="P20" s="52">
        <v>10561</v>
      </c>
      <c r="Q20" s="52">
        <v>5168</v>
      </c>
      <c r="R20" s="52">
        <v>1926</v>
      </c>
      <c r="S20" s="52">
        <v>4065</v>
      </c>
      <c r="T20" s="52">
        <v>3597</v>
      </c>
      <c r="U20" s="52">
        <v>5901</v>
      </c>
      <c r="V20" s="52">
        <v>9831</v>
      </c>
      <c r="W20" s="52">
        <v>9215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7997</v>
      </c>
      <c r="D21" s="52">
        <v>887</v>
      </c>
      <c r="E21" s="52">
        <v>7518</v>
      </c>
      <c r="F21" s="52">
        <v>420</v>
      </c>
      <c r="G21" s="52">
        <v>6256</v>
      </c>
      <c r="H21" s="52">
        <v>4582</v>
      </c>
      <c r="I21" s="52">
        <v>3853</v>
      </c>
      <c r="J21" s="52">
        <v>145</v>
      </c>
      <c r="K21" s="52">
        <v>154</v>
      </c>
      <c r="L21" s="52">
        <v>2180</v>
      </c>
      <c r="M21" s="52">
        <v>88</v>
      </c>
      <c r="N21" s="52">
        <v>498</v>
      </c>
      <c r="O21" s="52">
        <v>1854</v>
      </c>
      <c r="P21" s="52">
        <v>1927</v>
      </c>
      <c r="Q21" s="52">
        <v>2740</v>
      </c>
      <c r="R21" s="52">
        <v>1212</v>
      </c>
      <c r="S21" s="52">
        <v>2841</v>
      </c>
      <c r="T21" s="52">
        <v>859</v>
      </c>
      <c r="U21" s="52">
        <v>438</v>
      </c>
      <c r="V21" s="52">
        <v>636</v>
      </c>
      <c r="W21" s="52">
        <v>355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483</v>
      </c>
      <c r="D22" s="36">
        <v>44</v>
      </c>
      <c r="E22" s="36">
        <v>530</v>
      </c>
      <c r="F22" s="36">
        <v>9</v>
      </c>
      <c r="G22" s="36">
        <v>212</v>
      </c>
      <c r="H22" s="36">
        <v>404</v>
      </c>
      <c r="I22" s="36">
        <v>4</v>
      </c>
      <c r="J22" s="36">
        <v>1</v>
      </c>
      <c r="K22" s="36">
        <v>0</v>
      </c>
      <c r="L22" s="36">
        <v>105</v>
      </c>
      <c r="M22" s="36">
        <v>2</v>
      </c>
      <c r="N22" s="36">
        <v>11</v>
      </c>
      <c r="O22" s="36">
        <v>0</v>
      </c>
      <c r="P22" s="36">
        <v>0</v>
      </c>
      <c r="Q22" s="36">
        <v>40</v>
      </c>
      <c r="R22" s="36">
        <v>23</v>
      </c>
      <c r="S22" s="36">
        <v>63</v>
      </c>
      <c r="T22" s="36">
        <v>6</v>
      </c>
      <c r="U22" s="36">
        <v>3</v>
      </c>
      <c r="V22" s="36">
        <v>5</v>
      </c>
      <c r="W22" s="36">
        <v>1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44</v>
      </c>
      <c r="D26" s="52">
        <v>51</v>
      </c>
      <c r="E26" s="52">
        <v>47</v>
      </c>
      <c r="F26" s="52">
        <v>40</v>
      </c>
      <c r="G26" s="52">
        <v>34</v>
      </c>
      <c r="H26" s="52">
        <v>33</v>
      </c>
      <c r="I26" s="52">
        <v>40</v>
      </c>
      <c r="J26" s="52">
        <v>44</v>
      </c>
      <c r="K26" s="52">
        <v>46</v>
      </c>
      <c r="L26" s="52">
        <v>47</v>
      </c>
      <c r="M26" s="52">
        <v>53</v>
      </c>
      <c r="N26" s="52">
        <v>58</v>
      </c>
      <c r="O26" s="52">
        <v>52</v>
      </c>
      <c r="P26" s="52">
        <v>16</v>
      </c>
      <c r="Q26" s="52">
        <v>11</v>
      </c>
      <c r="R26" s="52">
        <v>3</v>
      </c>
      <c r="S26" s="52">
        <v>0</v>
      </c>
      <c r="T26" s="52">
        <v>0</v>
      </c>
      <c r="U26" s="52">
        <v>9</v>
      </c>
      <c r="V26" s="52">
        <v>11</v>
      </c>
      <c r="W26" s="52">
        <v>15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</v>
      </c>
      <c r="D29" s="52">
        <v>6</v>
      </c>
      <c r="E29" s="52">
        <v>4</v>
      </c>
      <c r="F29" s="52">
        <v>4</v>
      </c>
      <c r="G29" s="52">
        <v>4</v>
      </c>
      <c r="H29" s="52">
        <v>5</v>
      </c>
      <c r="I29" s="52">
        <v>6</v>
      </c>
      <c r="J29" s="52">
        <v>7</v>
      </c>
      <c r="K29" s="52">
        <v>9</v>
      </c>
      <c r="L29" s="52">
        <v>10</v>
      </c>
      <c r="M29" s="52">
        <v>9</v>
      </c>
      <c r="N29" s="52">
        <v>9</v>
      </c>
      <c r="O29" s="52">
        <v>11</v>
      </c>
      <c r="P29" s="52">
        <v>12</v>
      </c>
      <c r="Q29" s="52">
        <v>13</v>
      </c>
      <c r="R29" s="52">
        <v>9</v>
      </c>
      <c r="S29" s="52">
        <v>3</v>
      </c>
      <c r="T29" s="52">
        <v>0</v>
      </c>
      <c r="U29" s="52">
        <v>0</v>
      </c>
      <c r="V29" s="52">
        <v>3</v>
      </c>
      <c r="W29" s="52">
        <v>4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105</v>
      </c>
      <c r="D31" s="52">
        <f>RES_hhdet_in!D31-RES_hhdet_in_new!D31</f>
        <v>108</v>
      </c>
      <c r="E31" s="52">
        <f>RES_hhdet_in!E31-RES_hhdet_in_new!E31</f>
        <v>103</v>
      </c>
      <c r="F31" s="52">
        <f>RES_hhdet_in!F31-RES_hhdet_in_new!F31</f>
        <v>101</v>
      </c>
      <c r="G31" s="52">
        <f>RES_hhdet_in!G31-RES_hhdet_in_new!G31</f>
        <v>104</v>
      </c>
      <c r="H31" s="52">
        <f>RES_hhdet_in!H31-RES_hhdet_in_new!H31</f>
        <v>85</v>
      </c>
      <c r="I31" s="52">
        <f>RES_hhdet_in!I31-RES_hhdet_in_new!I31</f>
        <v>36</v>
      </c>
      <c r="J31" s="52">
        <f>RES_hhdet_in!J31-RES_hhdet_in_new!J31</f>
        <v>74</v>
      </c>
      <c r="K31" s="52">
        <f>RES_hhdet_in!K31-RES_hhdet_in_new!K31</f>
        <v>2</v>
      </c>
      <c r="L31" s="52">
        <f>RES_hhdet_in!L31-RES_hhdet_in_new!L31</f>
        <v>20</v>
      </c>
      <c r="M31" s="52">
        <f>RES_hhdet_in!M31-RES_hhdet_in_new!M31</f>
        <v>65</v>
      </c>
      <c r="N31" s="52">
        <f>RES_hhdet_in!N31-RES_hhdet_in_new!N31</f>
        <v>68</v>
      </c>
      <c r="O31" s="52">
        <f>RES_hhdet_in!O31-RES_hhdet_in_new!O31</f>
        <v>79</v>
      </c>
      <c r="P31" s="52">
        <f>RES_hhdet_in!P31-RES_hhdet_in_new!P31</f>
        <v>47</v>
      </c>
      <c r="Q31" s="52">
        <f>RES_hhdet_in!Q31-RES_hhdet_in_new!Q31</f>
        <v>49</v>
      </c>
      <c r="R31" s="52">
        <f>RES_hhdet_in!R31-RES_hhdet_in_new!R31</f>
        <v>45</v>
      </c>
      <c r="S31" s="52">
        <f>RES_hhdet_in!S31-RES_hhdet_in_new!S31</f>
        <v>27</v>
      </c>
      <c r="T31" s="52">
        <f>RES_hhdet_in!T31-RES_hhdet_in_new!T31</f>
        <v>64</v>
      </c>
      <c r="U31" s="52">
        <f>RES_hhdet_in!U31-RES_hhdet_in_new!U31</f>
        <v>69</v>
      </c>
      <c r="V31" s="52">
        <f>RES_hhdet_in!V31-RES_hhdet_in_new!V31</f>
        <v>58</v>
      </c>
      <c r="W31" s="52">
        <f>RES_hhdet_in!W31-RES_hhdet_in_new!W31</f>
        <v>22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32</v>
      </c>
      <c r="I35" s="52">
        <f>RES_hhdet_in!I35-RES_hhdet_in_new!I35</f>
        <v>43</v>
      </c>
      <c r="J35" s="52">
        <f>RES_hhdet_in!J35-RES_hhdet_in_new!J35</f>
        <v>110</v>
      </c>
      <c r="K35" s="52">
        <f>RES_hhdet_in!K35-RES_hhdet_in_new!K35</f>
        <v>65</v>
      </c>
      <c r="L35" s="52">
        <f>RES_hhdet_in!L35-RES_hhdet_in_new!L35</f>
        <v>69</v>
      </c>
      <c r="M35" s="52">
        <f>RES_hhdet_in!M35-RES_hhdet_in_new!M35</f>
        <v>33</v>
      </c>
      <c r="N35" s="52">
        <f>RES_hhdet_in!N35-RES_hhdet_in_new!N35</f>
        <v>47</v>
      </c>
      <c r="O35" s="52">
        <f>RES_hhdet_in!O35-RES_hhdet_in_new!O35</f>
        <v>33</v>
      </c>
      <c r="P35" s="52">
        <f>RES_hhdet_in!P35-RES_hhdet_in_new!P35</f>
        <v>32</v>
      </c>
      <c r="Q35" s="52">
        <f>RES_hhdet_in!Q35-RES_hhdet_in_new!Q35</f>
        <v>28</v>
      </c>
      <c r="R35" s="52">
        <f>RES_hhdet_in!R35-RES_hhdet_in_new!R35</f>
        <v>27</v>
      </c>
      <c r="S35" s="52">
        <f>RES_hhdet_in!S35-RES_hhdet_in_new!S35</f>
        <v>14</v>
      </c>
      <c r="T35" s="52">
        <f>RES_hhdet_in!T35-RES_hhdet_in_new!T35</f>
        <v>0</v>
      </c>
      <c r="U35" s="52">
        <f>RES_hhdet_in!U35-RES_hhdet_in_new!U35</f>
        <v>3</v>
      </c>
      <c r="V35" s="52">
        <f>RES_hhdet_in!V35-RES_hhdet_in_new!V35</f>
        <v>12</v>
      </c>
      <c r="W35" s="52">
        <f>RES_hhdet_in!W35-RES_hhdet_in_new!W35</f>
        <v>33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95</v>
      </c>
      <c r="D40" s="52">
        <v>101</v>
      </c>
      <c r="E40" s="52">
        <v>99</v>
      </c>
      <c r="F40" s="52">
        <v>101</v>
      </c>
      <c r="G40" s="52">
        <v>101</v>
      </c>
      <c r="H40" s="52">
        <v>106</v>
      </c>
      <c r="I40" s="52">
        <v>79</v>
      </c>
      <c r="J40" s="52">
        <v>84</v>
      </c>
      <c r="K40" s="52">
        <v>106</v>
      </c>
      <c r="L40" s="52">
        <v>99</v>
      </c>
      <c r="M40" s="52">
        <v>108</v>
      </c>
      <c r="N40" s="52">
        <v>110</v>
      </c>
      <c r="O40" s="52">
        <v>110</v>
      </c>
      <c r="P40" s="52">
        <v>76</v>
      </c>
      <c r="Q40" s="52">
        <v>74</v>
      </c>
      <c r="R40" s="52">
        <v>64</v>
      </c>
      <c r="S40" s="52">
        <v>41</v>
      </c>
      <c r="T40" s="52">
        <v>62</v>
      </c>
      <c r="U40" s="52">
        <v>84</v>
      </c>
      <c r="V40" s="52">
        <v>70</v>
      </c>
      <c r="W40" s="52">
        <v>55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6</v>
      </c>
      <c r="D41" s="36">
        <v>5</v>
      </c>
      <c r="E41" s="36">
        <v>7</v>
      </c>
      <c r="F41" s="36">
        <v>2</v>
      </c>
      <c r="G41" s="36">
        <v>3</v>
      </c>
      <c r="H41" s="36">
        <v>9</v>
      </c>
      <c r="I41" s="36">
        <v>0</v>
      </c>
      <c r="J41" s="36">
        <v>0</v>
      </c>
      <c r="K41" s="36">
        <v>0</v>
      </c>
      <c r="L41" s="36">
        <v>3</v>
      </c>
      <c r="M41" s="36">
        <v>1</v>
      </c>
      <c r="N41" s="36">
        <v>1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22799</v>
      </c>
      <c r="F45" s="52">
        <v>52903</v>
      </c>
      <c r="G45" s="52">
        <v>18760</v>
      </c>
      <c r="H45" s="52">
        <v>9516</v>
      </c>
      <c r="I45" s="52">
        <v>1</v>
      </c>
      <c r="J45" s="52">
        <v>2</v>
      </c>
      <c r="K45" s="52">
        <v>0</v>
      </c>
      <c r="L45" s="52">
        <v>0</v>
      </c>
      <c r="M45" s="52">
        <v>2</v>
      </c>
      <c r="N45" s="52">
        <v>0</v>
      </c>
      <c r="O45" s="52">
        <v>5826</v>
      </c>
      <c r="P45" s="52">
        <v>910</v>
      </c>
      <c r="Q45" s="52">
        <v>801</v>
      </c>
      <c r="R45" s="52">
        <v>0</v>
      </c>
      <c r="S45" s="52">
        <v>2046</v>
      </c>
      <c r="T45" s="52">
        <v>3214</v>
      </c>
      <c r="U45" s="52">
        <v>7417</v>
      </c>
      <c r="V45" s="52">
        <v>7755</v>
      </c>
      <c r="W45" s="52">
        <v>1285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957</v>
      </c>
      <c r="D48" s="52">
        <v>1131</v>
      </c>
      <c r="E48" s="52">
        <v>58</v>
      </c>
      <c r="F48" s="52">
        <v>1034</v>
      </c>
      <c r="G48" s="52">
        <v>4282</v>
      </c>
      <c r="H48" s="52">
        <v>4761</v>
      </c>
      <c r="I48" s="52">
        <v>2705</v>
      </c>
      <c r="J48" s="52">
        <v>590</v>
      </c>
      <c r="K48" s="52">
        <v>8</v>
      </c>
      <c r="L48" s="52">
        <v>6</v>
      </c>
      <c r="M48" s="52">
        <v>2</v>
      </c>
      <c r="N48" s="52">
        <v>0</v>
      </c>
      <c r="O48" s="52">
        <v>1</v>
      </c>
      <c r="P48" s="52">
        <v>903</v>
      </c>
      <c r="Q48" s="52">
        <v>1126</v>
      </c>
      <c r="R48" s="52">
        <v>579</v>
      </c>
      <c r="S48" s="52">
        <v>143</v>
      </c>
      <c r="T48" s="52">
        <v>650</v>
      </c>
      <c r="U48" s="52">
        <v>1060</v>
      </c>
      <c r="V48" s="52">
        <v>2547</v>
      </c>
      <c r="W48" s="52">
        <v>2898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21042</v>
      </c>
      <c r="D54" s="52">
        <f>RES_hhdet_in!D54-RES_hhdet_in_new!D54</f>
        <v>35122</v>
      </c>
      <c r="E54" s="52">
        <f>RES_hhdet_in!E54-RES_hhdet_in_new!E54</f>
        <v>39697</v>
      </c>
      <c r="F54" s="52">
        <f>RES_hhdet_in!F54-RES_hhdet_in_new!F54</f>
        <v>68449</v>
      </c>
      <c r="G54" s="52">
        <f>RES_hhdet_in!G54-RES_hhdet_in_new!G54</f>
        <v>41634</v>
      </c>
      <c r="H54" s="52">
        <f>RES_hhdet_in!H54-RES_hhdet_in_new!H54</f>
        <v>18797</v>
      </c>
      <c r="I54" s="52">
        <f>RES_hhdet_in!I54-RES_hhdet_in_new!I54</f>
        <v>2</v>
      </c>
      <c r="J54" s="52">
        <f>RES_hhdet_in!J54-RES_hhdet_in_new!J54</f>
        <v>2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3543</v>
      </c>
      <c r="N54" s="52">
        <f>RES_hhdet_in!N54-RES_hhdet_in_new!N54</f>
        <v>13261</v>
      </c>
      <c r="O54" s="52">
        <f>RES_hhdet_in!O54-RES_hhdet_in_new!O54</f>
        <v>12108</v>
      </c>
      <c r="P54" s="52">
        <f>RES_hhdet_in!P54-RES_hhdet_in_new!P54</f>
        <v>3413</v>
      </c>
      <c r="Q54" s="52">
        <f>RES_hhdet_in!Q54-RES_hhdet_in_new!Q54</f>
        <v>1631</v>
      </c>
      <c r="R54" s="52">
        <f>RES_hhdet_in!R54-RES_hhdet_in_new!R54</f>
        <v>559</v>
      </c>
      <c r="S54" s="52">
        <f>RES_hhdet_in!S54-RES_hhdet_in_new!S54</f>
        <v>4907</v>
      </c>
      <c r="T54" s="52">
        <f>RES_hhdet_in!T54-RES_hhdet_in_new!T54</f>
        <v>8084</v>
      </c>
      <c r="U54" s="52">
        <f>RES_hhdet_in!U54-RES_hhdet_in_new!U54</f>
        <v>13157</v>
      </c>
      <c r="V54" s="52">
        <f>RES_hhdet_in!V54-RES_hhdet_in_new!V54</f>
        <v>11896</v>
      </c>
      <c r="W54" s="52">
        <f>RES_hhdet_in!W54-RES_hhdet_in_new!W54</f>
        <v>5609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14286</v>
      </c>
      <c r="E59" s="52">
        <v>42331</v>
      </c>
      <c r="F59" s="52">
        <v>64248</v>
      </c>
      <c r="G59" s="52">
        <v>31612</v>
      </c>
      <c r="H59" s="52">
        <v>24142</v>
      </c>
      <c r="I59" s="52">
        <v>1232</v>
      </c>
      <c r="J59" s="52">
        <v>4</v>
      </c>
      <c r="K59" s="52">
        <v>1</v>
      </c>
      <c r="L59" s="52">
        <v>1</v>
      </c>
      <c r="M59" s="52">
        <v>4361</v>
      </c>
      <c r="N59" s="52">
        <v>12917</v>
      </c>
      <c r="O59" s="52">
        <v>10646</v>
      </c>
      <c r="P59" s="52">
        <v>3796</v>
      </c>
      <c r="Q59" s="52">
        <v>1937</v>
      </c>
      <c r="R59" s="52">
        <v>571</v>
      </c>
      <c r="S59" s="52">
        <v>4837</v>
      </c>
      <c r="T59" s="52">
        <v>8079</v>
      </c>
      <c r="U59" s="52">
        <v>13120</v>
      </c>
      <c r="V59" s="52">
        <v>11792</v>
      </c>
      <c r="W59" s="52">
        <v>5585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707</v>
      </c>
      <c r="E60" s="36">
        <v>2982</v>
      </c>
      <c r="F60" s="36">
        <v>1454</v>
      </c>
      <c r="G60" s="36">
        <v>1076</v>
      </c>
      <c r="H60" s="36">
        <v>2130</v>
      </c>
      <c r="I60" s="36">
        <v>1</v>
      </c>
      <c r="J60" s="36">
        <v>0</v>
      </c>
      <c r="K60" s="36">
        <v>0</v>
      </c>
      <c r="L60" s="36">
        <v>0</v>
      </c>
      <c r="M60" s="36">
        <v>105</v>
      </c>
      <c r="N60" s="36">
        <v>324</v>
      </c>
      <c r="O60" s="36">
        <v>0</v>
      </c>
      <c r="P60" s="36">
        <v>0</v>
      </c>
      <c r="Q60" s="36">
        <v>26</v>
      </c>
      <c r="R60" s="36">
        <v>12</v>
      </c>
      <c r="S60" s="36">
        <v>105</v>
      </c>
      <c r="T60" s="36">
        <v>77</v>
      </c>
      <c r="U60" s="36">
        <v>112</v>
      </c>
      <c r="V60" s="36">
        <v>106</v>
      </c>
      <c r="W60" s="36">
        <v>20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190990</v>
      </c>
      <c r="D64" s="52">
        <v>263808</v>
      </c>
      <c r="E64" s="52">
        <v>167012</v>
      </c>
      <c r="F64" s="52">
        <v>126836</v>
      </c>
      <c r="G64" s="52">
        <v>62079</v>
      </c>
      <c r="H64" s="52">
        <v>98586</v>
      </c>
      <c r="I64" s="52">
        <v>31326</v>
      </c>
      <c r="J64" s="52">
        <v>83603</v>
      </c>
      <c r="K64" s="52">
        <v>120564</v>
      </c>
      <c r="L64" s="52">
        <v>201092</v>
      </c>
      <c r="M64" s="52">
        <v>251861</v>
      </c>
      <c r="N64" s="52">
        <v>257184</v>
      </c>
      <c r="O64" s="52">
        <v>191863</v>
      </c>
      <c r="P64" s="52">
        <v>48705</v>
      </c>
      <c r="Q64" s="52">
        <v>96952</v>
      </c>
      <c r="R64" s="52">
        <v>154084</v>
      </c>
      <c r="S64" s="52">
        <v>213669</v>
      </c>
      <c r="T64" s="52">
        <v>198432</v>
      </c>
      <c r="U64" s="52">
        <v>186254</v>
      </c>
      <c r="V64" s="52">
        <v>185260</v>
      </c>
      <c r="W64" s="52">
        <v>187263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14117</v>
      </c>
      <c r="D67" s="52">
        <v>19239</v>
      </c>
      <c r="E67" s="52">
        <v>23797</v>
      </c>
      <c r="F67" s="52">
        <v>16458</v>
      </c>
      <c r="G67" s="52">
        <v>14897</v>
      </c>
      <c r="H67" s="52">
        <v>12981</v>
      </c>
      <c r="I67" s="52">
        <v>16335</v>
      </c>
      <c r="J67" s="52">
        <v>13823</v>
      </c>
      <c r="K67" s="52">
        <v>14038</v>
      </c>
      <c r="L67" s="52">
        <v>24395</v>
      </c>
      <c r="M67" s="52">
        <v>32024</v>
      </c>
      <c r="N67" s="52">
        <v>43715</v>
      </c>
      <c r="O67" s="52">
        <v>48126</v>
      </c>
      <c r="P67" s="52">
        <v>47824</v>
      </c>
      <c r="Q67" s="52">
        <v>46210</v>
      </c>
      <c r="R67" s="52">
        <v>55607</v>
      </c>
      <c r="S67" s="52">
        <v>76693</v>
      </c>
      <c r="T67" s="52">
        <v>82842</v>
      </c>
      <c r="U67" s="52">
        <v>66585</v>
      </c>
      <c r="V67" s="52">
        <v>68909</v>
      </c>
      <c r="W67" s="52">
        <v>73397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188108</v>
      </c>
      <c r="D69" s="52">
        <f>RES_hhdet_in!D69-RES_hhdet_in_new!D69</f>
        <v>260732</v>
      </c>
      <c r="E69" s="52">
        <f>RES_hhdet_in!E69-RES_hhdet_in_new!E69</f>
        <v>164939</v>
      </c>
      <c r="F69" s="52">
        <f>RES_hhdet_in!F69-RES_hhdet_in_new!F69</f>
        <v>126251</v>
      </c>
      <c r="G69" s="52">
        <f>RES_hhdet_in!G69-RES_hhdet_in_new!G69</f>
        <v>83052</v>
      </c>
      <c r="H69" s="52">
        <f>RES_hhdet_in!H69-RES_hhdet_in_new!H69</f>
        <v>89768</v>
      </c>
      <c r="I69" s="52">
        <f>RES_hhdet_in!I69-RES_hhdet_in_new!I69</f>
        <v>27714</v>
      </c>
      <c r="J69" s="52">
        <f>RES_hhdet_in!J69-RES_hhdet_in_new!J69</f>
        <v>83921</v>
      </c>
      <c r="K69" s="52">
        <f>RES_hhdet_in!K69-RES_hhdet_in_new!K69</f>
        <v>121762</v>
      </c>
      <c r="L69" s="52">
        <f>RES_hhdet_in!L69-RES_hhdet_in_new!L69</f>
        <v>201907</v>
      </c>
      <c r="M69" s="52">
        <f>RES_hhdet_in!M69-RES_hhdet_in_new!M69</f>
        <v>251153</v>
      </c>
      <c r="N69" s="52">
        <f>RES_hhdet_in!N69-RES_hhdet_in_new!N69</f>
        <v>256401</v>
      </c>
      <c r="O69" s="52">
        <f>RES_hhdet_in!O69-RES_hhdet_in_new!O69</f>
        <v>192033</v>
      </c>
      <c r="P69" s="52">
        <f>RES_hhdet_in!P69-RES_hhdet_in_new!P69</f>
        <v>52831</v>
      </c>
      <c r="Q69" s="52">
        <f>RES_hhdet_in!Q69-RES_hhdet_in_new!Q69</f>
        <v>98939</v>
      </c>
      <c r="R69" s="52">
        <f>RES_hhdet_in!R69-RES_hhdet_in_new!R69</f>
        <v>155132</v>
      </c>
      <c r="S69" s="52">
        <f>RES_hhdet_in!S69-RES_hhdet_in_new!S69</f>
        <v>214477</v>
      </c>
      <c r="T69" s="52">
        <f>RES_hhdet_in!T69-RES_hhdet_in_new!T69</f>
        <v>199572</v>
      </c>
      <c r="U69" s="52">
        <f>RES_hhdet_in!U69-RES_hhdet_in_new!U69</f>
        <v>186863</v>
      </c>
      <c r="V69" s="52">
        <f>RES_hhdet_in!V69-RES_hhdet_in_new!V69</f>
        <v>185531</v>
      </c>
      <c r="W69" s="52">
        <f>RES_hhdet_in!W69-RES_hhdet_in_new!W69</f>
        <v>203596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11784</v>
      </c>
      <c r="D73" s="52">
        <f>RES_hhdet_in!D73-RES_hhdet_in_new!D73</f>
        <v>13570</v>
      </c>
      <c r="E73" s="52">
        <f>RES_hhdet_in!E73-RES_hhdet_in_new!E73</f>
        <v>6843</v>
      </c>
      <c r="F73" s="52">
        <f>RES_hhdet_in!F73-RES_hhdet_in_new!F73</f>
        <v>6295</v>
      </c>
      <c r="G73" s="52">
        <f>RES_hhdet_in!G73-RES_hhdet_in_new!G73</f>
        <v>0</v>
      </c>
      <c r="H73" s="52">
        <f>RES_hhdet_in!H73-RES_hhdet_in_new!H73</f>
        <v>8819</v>
      </c>
      <c r="I73" s="52">
        <f>RES_hhdet_in!I73-RES_hhdet_in_new!I73</f>
        <v>3640</v>
      </c>
      <c r="J73" s="52">
        <f>RES_hhdet_in!J73-RES_hhdet_in_new!J73</f>
        <v>11</v>
      </c>
      <c r="K73" s="52">
        <f>RES_hhdet_in!K73-RES_hhdet_in_new!K73</f>
        <v>5763</v>
      </c>
      <c r="L73" s="52">
        <f>RES_hhdet_in!L73-RES_hhdet_in_new!L73</f>
        <v>9768</v>
      </c>
      <c r="M73" s="52">
        <f>RES_hhdet_in!M73-RES_hhdet_in_new!M73</f>
        <v>7903</v>
      </c>
      <c r="N73" s="52">
        <f>RES_hhdet_in!N73-RES_hhdet_in_new!N73</f>
        <v>7003</v>
      </c>
      <c r="O73" s="52">
        <f>RES_hhdet_in!O73-RES_hhdet_in_new!O73</f>
        <v>5061</v>
      </c>
      <c r="P73" s="52">
        <f>RES_hhdet_in!P73-RES_hhdet_in_new!P73</f>
        <v>3633</v>
      </c>
      <c r="Q73" s="52">
        <f>RES_hhdet_in!Q73-RES_hhdet_in_new!Q73</f>
        <v>3459</v>
      </c>
      <c r="R73" s="52">
        <f>RES_hhdet_in!R73-RES_hhdet_in_new!R73</f>
        <v>4943</v>
      </c>
      <c r="S73" s="52">
        <f>RES_hhdet_in!S73-RES_hhdet_in_new!S73</f>
        <v>8081</v>
      </c>
      <c r="T73" s="52">
        <f>RES_hhdet_in!T73-RES_hhdet_in_new!T73</f>
        <v>8338</v>
      </c>
      <c r="U73" s="52">
        <f>RES_hhdet_in!U73-RES_hhdet_in_new!U73</f>
        <v>7571</v>
      </c>
      <c r="V73" s="52">
        <f>RES_hhdet_in!V73-RES_hhdet_in_new!V73</f>
        <v>7161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358239</v>
      </c>
      <c r="D78" s="52">
        <v>426293</v>
      </c>
      <c r="E78" s="52">
        <v>332867</v>
      </c>
      <c r="F78" s="52">
        <v>299869</v>
      </c>
      <c r="G78" s="52">
        <v>261475</v>
      </c>
      <c r="H78" s="52">
        <v>332773</v>
      </c>
      <c r="I78" s="52">
        <v>168951</v>
      </c>
      <c r="J78" s="52">
        <v>239698</v>
      </c>
      <c r="K78" s="52">
        <v>348604</v>
      </c>
      <c r="L78" s="52">
        <v>432471</v>
      </c>
      <c r="M78" s="52">
        <v>413805</v>
      </c>
      <c r="N78" s="52">
        <v>387373</v>
      </c>
      <c r="O78" s="52">
        <v>307888</v>
      </c>
      <c r="P78" s="52">
        <v>193277</v>
      </c>
      <c r="Q78" s="52">
        <v>251823</v>
      </c>
      <c r="R78" s="52">
        <v>361559</v>
      </c>
      <c r="S78" s="52">
        <v>456712</v>
      </c>
      <c r="T78" s="52">
        <v>471268</v>
      </c>
      <c r="U78" s="52">
        <v>457248</v>
      </c>
      <c r="V78" s="52">
        <v>426176</v>
      </c>
      <c r="W78" s="52">
        <v>390669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43348</v>
      </c>
      <c r="D79" s="36">
        <v>36328</v>
      </c>
      <c r="E79" s="36">
        <v>25742</v>
      </c>
      <c r="F79" s="36">
        <v>21571</v>
      </c>
      <c r="G79" s="36">
        <v>19997</v>
      </c>
      <c r="H79" s="36">
        <v>10</v>
      </c>
      <c r="I79" s="36">
        <v>3392</v>
      </c>
      <c r="J79" s="36">
        <v>2014</v>
      </c>
      <c r="K79" s="36">
        <v>3830</v>
      </c>
      <c r="L79" s="36">
        <v>13057</v>
      </c>
      <c r="M79" s="36">
        <v>1016</v>
      </c>
      <c r="N79" s="36">
        <v>1139</v>
      </c>
      <c r="O79" s="36">
        <v>7376</v>
      </c>
      <c r="P79" s="36">
        <v>527</v>
      </c>
      <c r="Q79" s="36">
        <v>1365</v>
      </c>
      <c r="R79" s="36">
        <v>2908</v>
      </c>
      <c r="S79" s="36">
        <v>5534</v>
      </c>
      <c r="T79" s="36">
        <v>6145</v>
      </c>
      <c r="U79" s="36">
        <v>3087</v>
      </c>
      <c r="V79" s="36">
        <v>3833</v>
      </c>
      <c r="W79" s="36">
        <v>4552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18337</v>
      </c>
      <c r="D83" s="52">
        <v>209975</v>
      </c>
      <c r="E83" s="52">
        <v>263382</v>
      </c>
      <c r="F83" s="52">
        <v>286476</v>
      </c>
      <c r="G83" s="52">
        <v>242308</v>
      </c>
      <c r="H83" s="52">
        <v>177496</v>
      </c>
      <c r="I83" s="52">
        <v>263600</v>
      </c>
      <c r="J83" s="52">
        <v>288418</v>
      </c>
      <c r="K83" s="52">
        <v>251287</v>
      </c>
      <c r="L83" s="52">
        <v>157480</v>
      </c>
      <c r="M83" s="52">
        <v>104939</v>
      </c>
      <c r="N83" s="52">
        <v>163463</v>
      </c>
      <c r="O83" s="52">
        <v>187735</v>
      </c>
      <c r="P83" s="52">
        <v>97669</v>
      </c>
      <c r="Q83" s="52">
        <v>84623</v>
      </c>
      <c r="R83" s="52">
        <v>141171</v>
      </c>
      <c r="S83" s="52">
        <v>175264</v>
      </c>
      <c r="T83" s="52">
        <v>230379</v>
      </c>
      <c r="U83" s="52">
        <v>214444</v>
      </c>
      <c r="V83" s="52">
        <v>205874</v>
      </c>
      <c r="W83" s="52">
        <v>169524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12403</v>
      </c>
      <c r="D86" s="52">
        <v>16034</v>
      </c>
      <c r="E86" s="52">
        <v>11656</v>
      </c>
      <c r="F86" s="52">
        <v>19004</v>
      </c>
      <c r="G86" s="52">
        <v>28984</v>
      </c>
      <c r="H86" s="52">
        <v>38306</v>
      </c>
      <c r="I86" s="52">
        <v>42549</v>
      </c>
      <c r="J86" s="52">
        <v>45465</v>
      </c>
      <c r="K86" s="52">
        <v>65247</v>
      </c>
      <c r="L86" s="52">
        <v>60936</v>
      </c>
      <c r="M86" s="52">
        <v>38152</v>
      </c>
      <c r="N86" s="52">
        <v>23031</v>
      </c>
      <c r="O86" s="52">
        <v>25822</v>
      </c>
      <c r="P86" s="52">
        <v>41002</v>
      </c>
      <c r="Q86" s="52">
        <v>69220</v>
      </c>
      <c r="R86" s="52">
        <v>68387</v>
      </c>
      <c r="S86" s="52">
        <v>69608</v>
      </c>
      <c r="T86" s="52">
        <v>69850</v>
      </c>
      <c r="U86" s="52">
        <v>76343</v>
      </c>
      <c r="V86" s="52">
        <v>79399</v>
      </c>
      <c r="W86" s="52">
        <v>81538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94827</v>
      </c>
      <c r="D88" s="52">
        <f>RES_hhdet_in!D88-RES_hhdet_in_new!D88</f>
        <v>188957</v>
      </c>
      <c r="E88" s="52">
        <f>RES_hhdet_in!E88-RES_hhdet_in_new!E88</f>
        <v>238559</v>
      </c>
      <c r="F88" s="52">
        <f>RES_hhdet_in!F88-RES_hhdet_in_new!F88</f>
        <v>289985</v>
      </c>
      <c r="G88" s="52">
        <f>RES_hhdet_in!G88-RES_hhdet_in_new!G88</f>
        <v>180086</v>
      </c>
      <c r="H88" s="52">
        <f>RES_hhdet_in!H88-RES_hhdet_in_new!H88</f>
        <v>201716</v>
      </c>
      <c r="I88" s="52">
        <f>RES_hhdet_in!I88-RES_hhdet_in_new!I88</f>
        <v>233031</v>
      </c>
      <c r="J88" s="52">
        <f>RES_hhdet_in!J88-RES_hhdet_in_new!J88</f>
        <v>345511</v>
      </c>
      <c r="K88" s="52">
        <f>RES_hhdet_in!K88-RES_hhdet_in_new!K88</f>
        <v>200656</v>
      </c>
      <c r="L88" s="52">
        <f>RES_hhdet_in!L88-RES_hhdet_in_new!L88</f>
        <v>174510</v>
      </c>
      <c r="M88" s="52">
        <f>RES_hhdet_in!M88-RES_hhdet_in_new!M88</f>
        <v>109037</v>
      </c>
      <c r="N88" s="52">
        <f>RES_hhdet_in!N88-RES_hhdet_in_new!N88</f>
        <v>171847</v>
      </c>
      <c r="O88" s="52">
        <f>RES_hhdet_in!O88-RES_hhdet_in_new!O88</f>
        <v>190357</v>
      </c>
      <c r="P88" s="52">
        <f>RES_hhdet_in!P88-RES_hhdet_in_new!P88</f>
        <v>121815</v>
      </c>
      <c r="Q88" s="52">
        <f>RES_hhdet_in!Q88-RES_hhdet_in_new!Q88</f>
        <v>94881</v>
      </c>
      <c r="R88" s="52">
        <f>RES_hhdet_in!R88-RES_hhdet_in_new!R88</f>
        <v>155306</v>
      </c>
      <c r="S88" s="52">
        <f>RES_hhdet_in!S88-RES_hhdet_in_new!S88</f>
        <v>181029</v>
      </c>
      <c r="T88" s="52">
        <f>RES_hhdet_in!T88-RES_hhdet_in_new!T88</f>
        <v>271461</v>
      </c>
      <c r="U88" s="52">
        <f>RES_hhdet_in!U88-RES_hhdet_in_new!U88</f>
        <v>259516</v>
      </c>
      <c r="V88" s="52">
        <f>RES_hhdet_in!V88-RES_hhdet_in_new!V88</f>
        <v>269579</v>
      </c>
      <c r="W88" s="52">
        <f>RES_hhdet_in!W88-RES_hhdet_in_new!W88</f>
        <v>200698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53379</v>
      </c>
      <c r="E92" s="52">
        <f>RES_hhdet_in!E92-RES_hhdet_in_new!E92</f>
        <v>74124</v>
      </c>
      <c r="F92" s="52">
        <f>RES_hhdet_in!F92-RES_hhdet_in_new!F92</f>
        <v>46966</v>
      </c>
      <c r="G92" s="52">
        <f>RES_hhdet_in!G92-RES_hhdet_in_new!G92</f>
        <v>117310</v>
      </c>
      <c r="H92" s="52">
        <f>RES_hhdet_in!H92-RES_hhdet_in_new!H92</f>
        <v>27328</v>
      </c>
      <c r="I92" s="52">
        <f>RES_hhdet_in!I92-RES_hhdet_in_new!I92</f>
        <v>24981</v>
      </c>
      <c r="J92" s="52">
        <f>RES_hhdet_in!J92-RES_hhdet_in_new!J92</f>
        <v>32694</v>
      </c>
      <c r="K92" s="52">
        <f>RES_hhdet_in!K92-RES_hhdet_in_new!K92</f>
        <v>2384</v>
      </c>
      <c r="L92" s="52">
        <f>RES_hhdet_in!L92-RES_hhdet_in_new!L92</f>
        <v>8776</v>
      </c>
      <c r="M92" s="52">
        <f>RES_hhdet_in!M92-RES_hhdet_in_new!M92</f>
        <v>49988</v>
      </c>
      <c r="N92" s="52">
        <f>RES_hhdet_in!N92-RES_hhdet_in_new!N92</f>
        <v>45414</v>
      </c>
      <c r="O92" s="52">
        <f>RES_hhdet_in!O92-RES_hhdet_in_new!O92</f>
        <v>71940</v>
      </c>
      <c r="P92" s="52">
        <f>RES_hhdet_in!P92-RES_hhdet_in_new!P92</f>
        <v>23760</v>
      </c>
      <c r="Q92" s="52">
        <f>RES_hhdet_in!Q92-RES_hhdet_in_new!Q92</f>
        <v>38509</v>
      </c>
      <c r="R92" s="52">
        <f>RES_hhdet_in!R92-RES_hhdet_in_new!R92</f>
        <v>39676</v>
      </c>
      <c r="S92" s="52">
        <f>RES_hhdet_in!S92-RES_hhdet_in_new!S92</f>
        <v>39310</v>
      </c>
      <c r="T92" s="52">
        <f>RES_hhdet_in!T92-RES_hhdet_in_new!T92</f>
        <v>30652</v>
      </c>
      <c r="U92" s="52">
        <f>RES_hhdet_in!U92-RES_hhdet_in_new!U92</f>
        <v>38820</v>
      </c>
      <c r="V92" s="52">
        <f>RES_hhdet_in!V92-RES_hhdet_in_new!V92</f>
        <v>22423</v>
      </c>
      <c r="W92" s="52">
        <f>RES_hhdet_in!W92-RES_hhdet_in_new!W92</f>
        <v>29132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0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10516</v>
      </c>
      <c r="I96" s="52">
        <f>RES_hhdet_in!I96-RES_hhdet_in_new!I96</f>
        <v>25329</v>
      </c>
      <c r="J96" s="52">
        <f>RES_hhdet_in!J96-RES_hhdet_in_new!J96</f>
        <v>49091</v>
      </c>
      <c r="K96" s="52">
        <f>RES_hhdet_in!K96-RES_hhdet_in_new!K96</f>
        <v>56030</v>
      </c>
      <c r="L96" s="52">
        <f>RES_hhdet_in!L96-RES_hhdet_in_new!L96</f>
        <v>27352</v>
      </c>
      <c r="M96" s="52">
        <f>RES_hhdet_in!M96-RES_hhdet_in_new!M96</f>
        <v>27546</v>
      </c>
      <c r="N96" s="52">
        <f>RES_hhdet_in!N96-RES_hhdet_in_new!N96</f>
        <v>38067</v>
      </c>
      <c r="O96" s="52">
        <f>RES_hhdet_in!O96-RES_hhdet_in_new!O96</f>
        <v>32837</v>
      </c>
      <c r="P96" s="52">
        <f>RES_hhdet_in!P96-RES_hhdet_in_new!P96</f>
        <v>21745</v>
      </c>
      <c r="Q96" s="52">
        <f>RES_hhdet_in!Q96-RES_hhdet_in_new!Q96</f>
        <v>27320</v>
      </c>
      <c r="R96" s="52">
        <f>RES_hhdet_in!R96-RES_hhdet_in_new!R96</f>
        <v>25724</v>
      </c>
      <c r="S96" s="52">
        <f>RES_hhdet_in!S96-RES_hhdet_in_new!S96</f>
        <v>25379</v>
      </c>
      <c r="T96" s="52">
        <f>RES_hhdet_in!T96-RES_hhdet_in_new!T96</f>
        <v>0</v>
      </c>
      <c r="U96" s="52">
        <f>RES_hhdet_in!U96-RES_hhdet_in_new!U96</f>
        <v>2873</v>
      </c>
      <c r="V96" s="52">
        <f>RES_hhdet_in!V96-RES_hhdet_in_new!V96</f>
        <v>5836</v>
      </c>
      <c r="W96" s="52">
        <f>RES_hhdet_in!W96-RES_hhdet_in_new!W96</f>
        <v>32001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33987</v>
      </c>
      <c r="D101" s="52">
        <v>76722</v>
      </c>
      <c r="E101" s="52">
        <v>92118</v>
      </c>
      <c r="F101" s="52">
        <v>134831</v>
      </c>
      <c r="G101" s="52">
        <v>111559</v>
      </c>
      <c r="H101" s="52">
        <v>155738</v>
      </c>
      <c r="I101" s="52">
        <v>104866</v>
      </c>
      <c r="J101" s="52">
        <v>186531</v>
      </c>
      <c r="K101" s="52">
        <v>99867</v>
      </c>
      <c r="L101" s="52">
        <v>178764</v>
      </c>
      <c r="M101" s="52">
        <v>137697</v>
      </c>
      <c r="N101" s="52">
        <v>197999</v>
      </c>
      <c r="O101" s="52">
        <v>154171</v>
      </c>
      <c r="P101" s="52">
        <v>107648</v>
      </c>
      <c r="Q101" s="52">
        <v>70483</v>
      </c>
      <c r="R101" s="52">
        <v>111450</v>
      </c>
      <c r="S101" s="52">
        <v>85455</v>
      </c>
      <c r="T101" s="52">
        <v>135505</v>
      </c>
      <c r="U101" s="52">
        <v>138835</v>
      </c>
      <c r="V101" s="52">
        <v>165170</v>
      </c>
      <c r="W101" s="52">
        <v>137851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118729</v>
      </c>
      <c r="D102" s="52">
        <v>262144</v>
      </c>
      <c r="E102" s="52">
        <v>295053</v>
      </c>
      <c r="F102" s="52">
        <v>298953</v>
      </c>
      <c r="G102" s="52">
        <v>296652</v>
      </c>
      <c r="H102" s="52">
        <v>219050</v>
      </c>
      <c r="I102" s="52">
        <v>286347</v>
      </c>
      <c r="J102" s="52">
        <v>243023</v>
      </c>
      <c r="K102" s="52">
        <v>380139</v>
      </c>
      <c r="L102" s="52">
        <v>289051</v>
      </c>
      <c r="M102" s="52">
        <v>319477</v>
      </c>
      <c r="N102" s="52">
        <v>318668</v>
      </c>
      <c r="O102" s="52">
        <v>381922</v>
      </c>
      <c r="P102" s="52">
        <v>302181</v>
      </c>
      <c r="Q102" s="52">
        <v>343461</v>
      </c>
      <c r="R102" s="52">
        <v>330808</v>
      </c>
      <c r="S102" s="52">
        <v>345363</v>
      </c>
      <c r="T102" s="52">
        <v>310533</v>
      </c>
      <c r="U102" s="52">
        <v>284556</v>
      </c>
      <c r="V102" s="52">
        <v>276720</v>
      </c>
      <c r="W102" s="52">
        <v>278212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7166</v>
      </c>
      <c r="D103" s="36">
        <v>12976</v>
      </c>
      <c r="E103" s="36">
        <v>20789</v>
      </c>
      <c r="F103" s="36">
        <v>6767</v>
      </c>
      <c r="G103" s="36">
        <v>10094</v>
      </c>
      <c r="H103" s="36">
        <v>19333</v>
      </c>
      <c r="I103" s="36">
        <v>250</v>
      </c>
      <c r="J103" s="36">
        <v>2192</v>
      </c>
      <c r="K103" s="36">
        <v>761</v>
      </c>
      <c r="L103" s="36">
        <v>14049</v>
      </c>
      <c r="M103" s="36">
        <v>7739</v>
      </c>
      <c r="N103" s="36">
        <v>7975</v>
      </c>
      <c r="O103" s="36">
        <v>0</v>
      </c>
      <c r="P103" s="36">
        <v>0</v>
      </c>
      <c r="Q103" s="36">
        <v>4982</v>
      </c>
      <c r="R103" s="36">
        <v>6914</v>
      </c>
      <c r="S103" s="36">
        <v>7809</v>
      </c>
      <c r="T103" s="36">
        <v>3080</v>
      </c>
      <c r="U103" s="36">
        <v>2556</v>
      </c>
      <c r="V103" s="36">
        <v>2625</v>
      </c>
      <c r="W103" s="36">
        <v>1363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1567</v>
      </c>
      <c r="D107" s="52">
        <v>2311</v>
      </c>
      <c r="E107" s="52">
        <v>805</v>
      </c>
      <c r="F107" s="52">
        <v>283</v>
      </c>
      <c r="G107" s="52">
        <v>148</v>
      </c>
      <c r="H107" s="52">
        <v>534</v>
      </c>
      <c r="I107" s="52">
        <v>1087</v>
      </c>
      <c r="J107" s="52">
        <v>1712</v>
      </c>
      <c r="K107" s="52">
        <v>2166</v>
      </c>
      <c r="L107" s="52">
        <v>1966</v>
      </c>
      <c r="M107" s="52">
        <v>166</v>
      </c>
      <c r="N107" s="52">
        <v>0</v>
      </c>
      <c r="O107" s="52">
        <v>0</v>
      </c>
      <c r="P107" s="52">
        <v>1</v>
      </c>
      <c r="Q107" s="52">
        <v>0</v>
      </c>
      <c r="R107" s="52">
        <v>0</v>
      </c>
      <c r="S107" s="52">
        <v>182</v>
      </c>
      <c r="T107" s="52">
        <v>47</v>
      </c>
      <c r="U107" s="52">
        <v>0</v>
      </c>
      <c r="V107" s="52">
        <v>0</v>
      </c>
      <c r="W107" s="52">
        <v>221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30</v>
      </c>
      <c r="D110" s="52">
        <v>61</v>
      </c>
      <c r="E110" s="52">
        <v>201</v>
      </c>
      <c r="F110" s="52">
        <v>114</v>
      </c>
      <c r="G110" s="52">
        <v>51</v>
      </c>
      <c r="H110" s="52">
        <v>30</v>
      </c>
      <c r="I110" s="52">
        <v>69</v>
      </c>
      <c r="J110" s="52">
        <v>166</v>
      </c>
      <c r="K110" s="52">
        <v>331</v>
      </c>
      <c r="L110" s="52">
        <v>449</v>
      </c>
      <c r="M110" s="52">
        <v>393</v>
      </c>
      <c r="N110" s="52">
        <v>129</v>
      </c>
      <c r="O110" s="52">
        <v>10</v>
      </c>
      <c r="P110" s="52">
        <v>0</v>
      </c>
      <c r="Q110" s="52">
        <v>0</v>
      </c>
      <c r="R110" s="52">
        <v>0</v>
      </c>
      <c r="S110" s="52">
        <v>0</v>
      </c>
      <c r="T110" s="52">
        <v>55</v>
      </c>
      <c r="U110" s="52">
        <v>13</v>
      </c>
      <c r="V110" s="52">
        <v>0</v>
      </c>
      <c r="W110" s="52">
        <v>3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1476</v>
      </c>
      <c r="D112" s="52">
        <f>RES_hhdet_in!D112-RES_hhdet_in_new!D112</f>
        <v>2349</v>
      </c>
      <c r="E112" s="52">
        <f>RES_hhdet_in!E112-RES_hhdet_in_new!E112</f>
        <v>796</v>
      </c>
      <c r="F112" s="52">
        <f>RES_hhdet_in!F112-RES_hhdet_in_new!F112</f>
        <v>286</v>
      </c>
      <c r="G112" s="52">
        <f>RES_hhdet_in!G112-RES_hhdet_in_new!G112</f>
        <v>149</v>
      </c>
      <c r="H112" s="52">
        <f>RES_hhdet_in!H112-RES_hhdet_in_new!H112</f>
        <v>527</v>
      </c>
      <c r="I112" s="52">
        <f>RES_hhdet_in!I112-RES_hhdet_in_new!I112</f>
        <v>1070</v>
      </c>
      <c r="J112" s="52">
        <f>RES_hhdet_in!J112-RES_hhdet_in_new!J112</f>
        <v>1683</v>
      </c>
      <c r="K112" s="52">
        <f>RES_hhdet_in!K112-RES_hhdet_in_new!K112</f>
        <v>2141</v>
      </c>
      <c r="L112" s="52">
        <f>RES_hhdet_in!L112-RES_hhdet_in_new!L112</f>
        <v>1943</v>
      </c>
      <c r="M112" s="52">
        <f>RES_hhdet_in!M112-RES_hhdet_in_new!M112</f>
        <v>176</v>
      </c>
      <c r="N112" s="52">
        <f>RES_hhdet_in!N112-RES_hhdet_in_new!N112</f>
        <v>971</v>
      </c>
      <c r="O112" s="52">
        <f>RES_hhdet_in!O112-RES_hhdet_in_new!O112</f>
        <v>2198</v>
      </c>
      <c r="P112" s="52">
        <f>RES_hhdet_in!P112-RES_hhdet_in_new!P112</f>
        <v>2625</v>
      </c>
      <c r="Q112" s="52">
        <f>RES_hhdet_in!Q112-RES_hhdet_in_new!Q112</f>
        <v>1491</v>
      </c>
      <c r="R112" s="52">
        <f>RES_hhdet_in!R112-RES_hhdet_in_new!R112</f>
        <v>995</v>
      </c>
      <c r="S112" s="52">
        <f>RES_hhdet_in!S112-RES_hhdet_in_new!S112</f>
        <v>428</v>
      </c>
      <c r="T112" s="52">
        <f>RES_hhdet_in!T112-RES_hhdet_in_new!T112</f>
        <v>715</v>
      </c>
      <c r="U112" s="52">
        <f>RES_hhdet_in!U112-RES_hhdet_in_new!U112</f>
        <v>601</v>
      </c>
      <c r="V112" s="52">
        <f>RES_hhdet_in!V112-RES_hhdet_in_new!V112</f>
        <v>137</v>
      </c>
      <c r="W112" s="52">
        <f>RES_hhdet_in!W112-RES_hhdet_in_new!W112</f>
        <v>2234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102</v>
      </c>
      <c r="D116" s="52">
        <f>RES_hhdet_in!D116-RES_hhdet_in_new!D116</f>
        <v>13</v>
      </c>
      <c r="E116" s="52">
        <f>RES_hhdet_in!E116-RES_hhdet_in_new!E116</f>
        <v>28</v>
      </c>
      <c r="F116" s="52">
        <f>RES_hhdet_in!F116-RES_hhdet_in_new!F116</f>
        <v>18</v>
      </c>
      <c r="G116" s="52">
        <f>RES_hhdet_in!G116-RES_hhdet_in_new!G116</f>
        <v>10</v>
      </c>
      <c r="H116" s="52">
        <f>RES_hhdet_in!H116-RES_hhdet_in_new!H116</f>
        <v>12</v>
      </c>
      <c r="I116" s="52">
        <f>RES_hhdet_in!I116-RES_hhdet_in_new!I116</f>
        <v>19</v>
      </c>
      <c r="J116" s="52">
        <f>RES_hhdet_in!J116-RES_hhdet_in_new!J116</f>
        <v>42</v>
      </c>
      <c r="K116" s="52">
        <f>RES_hhdet_in!K116-RES_hhdet_in_new!K116</f>
        <v>82</v>
      </c>
      <c r="L116" s="52">
        <f>RES_hhdet_in!L116-RES_hhdet_in_new!L116</f>
        <v>51</v>
      </c>
      <c r="M116" s="52">
        <f>RES_hhdet_in!M116-RES_hhdet_in_new!M116</f>
        <v>15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4</v>
      </c>
      <c r="S116" s="52">
        <f>RES_hhdet_in!S116-RES_hhdet_in_new!S116</f>
        <v>39</v>
      </c>
      <c r="T116" s="52">
        <f>RES_hhdet_in!T116-RES_hhdet_in_new!T116</f>
        <v>14</v>
      </c>
      <c r="U116" s="52">
        <f>RES_hhdet_in!U116-RES_hhdet_in_new!U116</f>
        <v>0</v>
      </c>
      <c r="V116" s="52">
        <f>RES_hhdet_in!V116-RES_hhdet_in_new!V116</f>
        <v>2012</v>
      </c>
      <c r="W116" s="52">
        <f>RES_hhdet_in!W116-RES_hhdet_in_new!W116</f>
        <v>1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1674</v>
      </c>
      <c r="D121" s="52">
        <v>2403</v>
      </c>
      <c r="E121" s="52">
        <v>980</v>
      </c>
      <c r="F121" s="52">
        <v>603</v>
      </c>
      <c r="G121" s="52">
        <v>625</v>
      </c>
      <c r="H121" s="52">
        <v>1178</v>
      </c>
      <c r="I121" s="52">
        <v>2006</v>
      </c>
      <c r="J121" s="52">
        <v>2897</v>
      </c>
      <c r="K121" s="52">
        <v>3904</v>
      </c>
      <c r="L121" s="52">
        <v>3286</v>
      </c>
      <c r="M121" s="52">
        <v>960</v>
      </c>
      <c r="N121" s="52">
        <v>306</v>
      </c>
      <c r="O121" s="52">
        <v>220</v>
      </c>
      <c r="P121" s="52">
        <v>142</v>
      </c>
      <c r="Q121" s="52">
        <v>449</v>
      </c>
      <c r="R121" s="52">
        <v>825</v>
      </c>
      <c r="S121" s="52">
        <v>1551</v>
      </c>
      <c r="T121" s="52">
        <v>1150</v>
      </c>
      <c r="U121" s="52">
        <v>137</v>
      </c>
      <c r="V121" s="52">
        <v>5</v>
      </c>
      <c r="W121" s="52">
        <v>280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101</v>
      </c>
      <c r="D122" s="36">
        <v>119</v>
      </c>
      <c r="E122" s="36">
        <v>69</v>
      </c>
      <c r="F122" s="36">
        <v>13</v>
      </c>
      <c r="G122" s="36">
        <v>21</v>
      </c>
      <c r="H122" s="36">
        <v>102</v>
      </c>
      <c r="I122" s="36">
        <v>1</v>
      </c>
      <c r="J122" s="36">
        <v>23</v>
      </c>
      <c r="K122" s="36">
        <v>6</v>
      </c>
      <c r="L122" s="36">
        <v>159</v>
      </c>
      <c r="M122" s="36">
        <v>23</v>
      </c>
      <c r="N122" s="36">
        <v>8</v>
      </c>
      <c r="O122" s="36">
        <v>0</v>
      </c>
      <c r="P122" s="36">
        <v>0</v>
      </c>
      <c r="Q122" s="36">
        <v>6</v>
      </c>
      <c r="R122" s="36">
        <v>16</v>
      </c>
      <c r="S122" s="36">
        <v>30</v>
      </c>
      <c r="T122" s="36">
        <v>8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202626</v>
      </c>
      <c r="D126" s="52">
        <v>1</v>
      </c>
      <c r="E126" s="52">
        <v>1</v>
      </c>
      <c r="F126" s="52">
        <v>0</v>
      </c>
      <c r="G126" s="52">
        <v>0</v>
      </c>
      <c r="H126" s="52">
        <v>0</v>
      </c>
      <c r="I126" s="52">
        <v>60413</v>
      </c>
      <c r="J126" s="52">
        <v>82893</v>
      </c>
      <c r="K126" s="52">
        <v>138325</v>
      </c>
      <c r="L126" s="52">
        <v>135407</v>
      </c>
      <c r="M126" s="52">
        <v>155452</v>
      </c>
      <c r="N126" s="52">
        <v>120063</v>
      </c>
      <c r="O126" s="52">
        <v>131861</v>
      </c>
      <c r="P126" s="52">
        <v>1</v>
      </c>
      <c r="Q126" s="52">
        <v>10972</v>
      </c>
      <c r="R126" s="52">
        <v>24340</v>
      </c>
      <c r="S126" s="52">
        <v>26152</v>
      </c>
      <c r="T126" s="52">
        <v>0</v>
      </c>
      <c r="U126" s="52">
        <v>0</v>
      </c>
      <c r="V126" s="52">
        <v>1</v>
      </c>
      <c r="W126" s="52">
        <v>16588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25451</v>
      </c>
      <c r="D129" s="52">
        <v>27837</v>
      </c>
      <c r="E129" s="52">
        <v>9727</v>
      </c>
      <c r="F129" s="52">
        <v>26</v>
      </c>
      <c r="G129" s="52">
        <v>17</v>
      </c>
      <c r="H129" s="52">
        <v>34</v>
      </c>
      <c r="I129" s="52">
        <v>87</v>
      </c>
      <c r="J129" s="52">
        <v>6186</v>
      </c>
      <c r="K129" s="52">
        <v>17162</v>
      </c>
      <c r="L129" s="52">
        <v>26599</v>
      </c>
      <c r="M129" s="52">
        <v>26288</v>
      </c>
      <c r="N129" s="52">
        <v>27687</v>
      </c>
      <c r="O129" s="52">
        <v>25767</v>
      </c>
      <c r="P129" s="52">
        <v>28234</v>
      </c>
      <c r="Q129" s="52">
        <v>15464</v>
      </c>
      <c r="R129" s="52">
        <v>4414</v>
      </c>
      <c r="S129" s="52">
        <v>11407</v>
      </c>
      <c r="T129" s="52">
        <v>10504</v>
      </c>
      <c r="U129" s="52">
        <v>215</v>
      </c>
      <c r="V129" s="52">
        <v>142</v>
      </c>
      <c r="W129" s="52">
        <v>1753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200747</v>
      </c>
      <c r="D131" s="52">
        <f>RES_hhdet_in!D131-RES_hhdet_in_new!D131</f>
        <v>181162</v>
      </c>
      <c r="E131" s="52">
        <f>RES_hhdet_in!E131-RES_hhdet_in_new!E131</f>
        <v>304291</v>
      </c>
      <c r="F131" s="52">
        <f>RES_hhdet_in!F131-RES_hhdet_in_new!F131</f>
        <v>297967</v>
      </c>
      <c r="G131" s="52">
        <f>RES_hhdet_in!G131-RES_hhdet_in_new!G131</f>
        <v>184492</v>
      </c>
      <c r="H131" s="52">
        <f>RES_hhdet_in!H131-RES_hhdet_in_new!H131</f>
        <v>148321</v>
      </c>
      <c r="I131" s="52">
        <f>RES_hhdet_in!I131-RES_hhdet_in_new!I131</f>
        <v>80480</v>
      </c>
      <c r="J131" s="52">
        <f>RES_hhdet_in!J131-RES_hhdet_in_new!J131</f>
        <v>128912</v>
      </c>
      <c r="K131" s="52">
        <f>RES_hhdet_in!K131-RES_hhdet_in_new!K131</f>
        <v>174997</v>
      </c>
      <c r="L131" s="52">
        <f>RES_hhdet_in!L131-RES_hhdet_in_new!L131</f>
        <v>195402</v>
      </c>
      <c r="M131" s="52">
        <f>RES_hhdet_in!M131-RES_hhdet_in_new!M131</f>
        <v>210345</v>
      </c>
      <c r="N131" s="52">
        <f>RES_hhdet_in!N131-RES_hhdet_in_new!N131</f>
        <v>157201</v>
      </c>
      <c r="O131" s="52">
        <f>RES_hhdet_in!O131-RES_hhdet_in_new!O131</f>
        <v>129677</v>
      </c>
      <c r="P131" s="52">
        <f>RES_hhdet_in!P131-RES_hhdet_in_new!P131</f>
        <v>77442</v>
      </c>
      <c r="Q131" s="52">
        <f>RES_hhdet_in!Q131-RES_hhdet_in_new!Q131</f>
        <v>45598</v>
      </c>
      <c r="R131" s="52">
        <f>RES_hhdet_in!R131-RES_hhdet_in_new!R131</f>
        <v>56881</v>
      </c>
      <c r="S131" s="52">
        <f>RES_hhdet_in!S131-RES_hhdet_in_new!S131</f>
        <v>59431</v>
      </c>
      <c r="T131" s="52">
        <f>RES_hhdet_in!T131-RES_hhdet_in_new!T131</f>
        <v>59326</v>
      </c>
      <c r="U131" s="52">
        <f>RES_hhdet_in!U131-RES_hhdet_in_new!U131</f>
        <v>73707</v>
      </c>
      <c r="V131" s="52">
        <f>RES_hhdet_in!V131-RES_hhdet_in_new!V131</f>
        <v>66628</v>
      </c>
      <c r="W131" s="52">
        <f>RES_hhdet_in!W131-RES_hhdet_in_new!W131</f>
        <v>46160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15830</v>
      </c>
      <c r="D135" s="52">
        <f>RES_hhdet_in!D135-RES_hhdet_in_new!D135</f>
        <v>13852</v>
      </c>
      <c r="E135" s="52">
        <f>RES_hhdet_in!E135-RES_hhdet_in_new!E135</f>
        <v>2983</v>
      </c>
      <c r="F135" s="52">
        <f>RES_hhdet_in!F135-RES_hhdet_in_new!F135</f>
        <v>0</v>
      </c>
      <c r="G135" s="52">
        <f>RES_hhdet_in!G135-RES_hhdet_in_new!G135</f>
        <v>7496</v>
      </c>
      <c r="H135" s="52">
        <f>RES_hhdet_in!H135-RES_hhdet_in_new!H135</f>
        <v>5024</v>
      </c>
      <c r="I135" s="52">
        <f>RES_hhdet_in!I135-RES_hhdet_in_new!I135</f>
        <v>1133</v>
      </c>
      <c r="J135" s="52">
        <f>RES_hhdet_in!J135-RES_hhdet_in_new!J135</f>
        <v>793</v>
      </c>
      <c r="K135" s="52">
        <f>RES_hhdet_in!K135-RES_hhdet_in_new!K135</f>
        <v>8430</v>
      </c>
      <c r="L135" s="52">
        <f>RES_hhdet_in!L135-RES_hhdet_in_new!L135</f>
        <v>3460</v>
      </c>
      <c r="M135" s="52">
        <f>RES_hhdet_in!M135-RES_hhdet_in_new!M135</f>
        <v>1736</v>
      </c>
      <c r="N135" s="52">
        <f>RES_hhdet_in!N135-RES_hhdet_in_new!N135</f>
        <v>793</v>
      </c>
      <c r="O135" s="52">
        <f>RES_hhdet_in!O135-RES_hhdet_in_new!O135</f>
        <v>2192</v>
      </c>
      <c r="P135" s="52">
        <f>RES_hhdet_in!P135-RES_hhdet_in_new!P135</f>
        <v>2626</v>
      </c>
      <c r="Q135" s="52">
        <f>RES_hhdet_in!Q135-RES_hhdet_in_new!Q135</f>
        <v>1703</v>
      </c>
      <c r="R135" s="52">
        <f>RES_hhdet_in!R135-RES_hhdet_in_new!R135</f>
        <v>2589</v>
      </c>
      <c r="S135" s="52">
        <f>RES_hhdet_in!S135-RES_hhdet_in_new!S135</f>
        <v>3546</v>
      </c>
      <c r="T135" s="52">
        <f>RES_hhdet_in!T135-RES_hhdet_in_new!T135</f>
        <v>1946</v>
      </c>
      <c r="U135" s="52">
        <f>RES_hhdet_in!U135-RES_hhdet_in_new!U135</f>
        <v>901</v>
      </c>
      <c r="V135" s="52">
        <f>RES_hhdet_in!V135-RES_hhdet_in_new!V135</f>
        <v>1121</v>
      </c>
      <c r="W135" s="52">
        <f>RES_hhdet_in!W135-RES_hhdet_in_new!W135</f>
        <v>1679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451586</v>
      </c>
      <c r="D140" s="52">
        <v>95511</v>
      </c>
      <c r="E140" s="52">
        <v>215383</v>
      </c>
      <c r="F140" s="52">
        <v>233762</v>
      </c>
      <c r="G140" s="52">
        <v>385637</v>
      </c>
      <c r="H140" s="52">
        <v>412167</v>
      </c>
      <c r="I140" s="52">
        <v>202878</v>
      </c>
      <c r="J140" s="52">
        <v>154587</v>
      </c>
      <c r="K140" s="52">
        <v>237257</v>
      </c>
      <c r="L140" s="52">
        <v>135901</v>
      </c>
      <c r="M140" s="52">
        <v>169968</v>
      </c>
      <c r="N140" s="52">
        <v>154164</v>
      </c>
      <c r="O140" s="52">
        <v>185982</v>
      </c>
      <c r="P140" s="52">
        <v>67453</v>
      </c>
      <c r="Q140" s="52">
        <v>142942</v>
      </c>
      <c r="R140" s="52">
        <v>175275</v>
      </c>
      <c r="S140" s="52">
        <v>188893</v>
      </c>
      <c r="T140" s="52">
        <v>141185</v>
      </c>
      <c r="U140" s="52">
        <v>124057</v>
      </c>
      <c r="V140" s="52">
        <v>100489</v>
      </c>
      <c r="W140" s="52">
        <v>102623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27255</v>
      </c>
      <c r="D141" s="36">
        <v>4728</v>
      </c>
      <c r="E141" s="36">
        <v>15175</v>
      </c>
      <c r="F141" s="36">
        <v>5291</v>
      </c>
      <c r="G141" s="36">
        <v>13121</v>
      </c>
      <c r="H141" s="36">
        <v>36376</v>
      </c>
      <c r="I141" s="36">
        <v>177</v>
      </c>
      <c r="J141" s="36">
        <v>1395</v>
      </c>
      <c r="K141" s="36">
        <v>476</v>
      </c>
      <c r="L141" s="36">
        <v>6605</v>
      </c>
      <c r="M141" s="36">
        <v>4118</v>
      </c>
      <c r="N141" s="36">
        <v>3857</v>
      </c>
      <c r="O141" s="36">
        <v>0</v>
      </c>
      <c r="P141" s="36">
        <v>0</v>
      </c>
      <c r="Q141" s="36">
        <v>2073</v>
      </c>
      <c r="R141" s="36">
        <v>3662</v>
      </c>
      <c r="S141" s="36">
        <v>4273</v>
      </c>
      <c r="T141" s="36">
        <v>1396</v>
      </c>
      <c r="U141" s="36">
        <v>1109</v>
      </c>
      <c r="V141" s="36">
        <v>950</v>
      </c>
      <c r="W141" s="36">
        <v>497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0</v>
      </c>
      <c r="V153" s="52">
        <f>RES_hhdet_in!V153-RES_hhdet_in_new!V153</f>
        <v>0</v>
      </c>
      <c r="W153" s="52">
        <f>RES_hhdet_in!W153-RES_hhdet_in_new!W153</f>
        <v>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717</v>
      </c>
      <c r="E163" s="52">
        <v>759</v>
      </c>
      <c r="F163" s="52">
        <v>767</v>
      </c>
      <c r="G163" s="52">
        <v>1392</v>
      </c>
      <c r="H163" s="52">
        <v>1417</v>
      </c>
      <c r="I163" s="52">
        <v>3530</v>
      </c>
      <c r="J163" s="52">
        <v>4133</v>
      </c>
      <c r="K163" s="52">
        <v>5521</v>
      </c>
      <c r="L163" s="52">
        <v>2915</v>
      </c>
      <c r="M163" s="52">
        <v>2176</v>
      </c>
      <c r="N163" s="52">
        <v>593</v>
      </c>
      <c r="O163" s="52">
        <v>2049</v>
      </c>
      <c r="P163" s="52">
        <v>588</v>
      </c>
      <c r="Q163" s="52">
        <v>1279</v>
      </c>
      <c r="R163" s="52">
        <v>3579</v>
      </c>
      <c r="S163" s="52">
        <v>10999</v>
      </c>
      <c r="T163" s="52">
        <v>18441</v>
      </c>
      <c r="U163" s="52">
        <v>18886</v>
      </c>
      <c r="V163" s="52">
        <v>15583</v>
      </c>
      <c r="W163" s="52">
        <v>6860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171</v>
      </c>
      <c r="D165" s="52">
        <v>227</v>
      </c>
      <c r="E165" s="52">
        <v>79</v>
      </c>
      <c r="F165" s="52">
        <v>185</v>
      </c>
      <c r="G165" s="52">
        <v>244</v>
      </c>
      <c r="H165" s="52">
        <v>497</v>
      </c>
      <c r="I165" s="52">
        <v>706</v>
      </c>
      <c r="J165" s="52">
        <v>1099</v>
      </c>
      <c r="K165" s="52">
        <v>1396</v>
      </c>
      <c r="L165" s="52">
        <v>1599</v>
      </c>
      <c r="M165" s="52">
        <v>941</v>
      </c>
      <c r="N165" s="52">
        <v>533</v>
      </c>
      <c r="O165" s="52">
        <v>112</v>
      </c>
      <c r="P165" s="52">
        <v>533</v>
      </c>
      <c r="Q165" s="52">
        <v>924</v>
      </c>
      <c r="R165" s="52">
        <v>894</v>
      </c>
      <c r="S165" s="52">
        <v>1680</v>
      </c>
      <c r="T165" s="52">
        <v>4042</v>
      </c>
      <c r="U165" s="52">
        <v>7071</v>
      </c>
      <c r="V165" s="52">
        <v>6866</v>
      </c>
      <c r="W165" s="52">
        <v>8307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354</v>
      </c>
      <c r="D167" s="52">
        <f>RES_hhdet_in!D167-RES_hhdet_in_new!D167</f>
        <v>1286</v>
      </c>
      <c r="E167" s="52">
        <f>RES_hhdet_in!E167-RES_hhdet_in_new!E167</f>
        <v>1186</v>
      </c>
      <c r="F167" s="52">
        <f>RES_hhdet_in!F167-RES_hhdet_in_new!F167</f>
        <v>1222</v>
      </c>
      <c r="G167" s="52">
        <f>RES_hhdet_in!G167-RES_hhdet_in_new!G167</f>
        <v>1921</v>
      </c>
      <c r="H167" s="52">
        <f>RES_hhdet_in!H167-RES_hhdet_in_new!H167</f>
        <v>1501</v>
      </c>
      <c r="I167" s="52">
        <f>RES_hhdet_in!I167-RES_hhdet_in_new!I167</f>
        <v>1918</v>
      </c>
      <c r="J167" s="52">
        <f>RES_hhdet_in!J167-RES_hhdet_in_new!J167</f>
        <v>2796</v>
      </c>
      <c r="K167" s="52">
        <f>RES_hhdet_in!K167-RES_hhdet_in_new!K167</f>
        <v>231</v>
      </c>
      <c r="L167" s="52">
        <f>RES_hhdet_in!L167-RES_hhdet_in_new!L167</f>
        <v>905</v>
      </c>
      <c r="M167" s="52">
        <f>RES_hhdet_in!M167-RES_hhdet_in_new!M167</f>
        <v>2362</v>
      </c>
      <c r="N167" s="52">
        <f>RES_hhdet_in!N167-RES_hhdet_in_new!N167</f>
        <v>1626</v>
      </c>
      <c r="O167" s="52">
        <f>RES_hhdet_in!O167-RES_hhdet_in_new!O167</f>
        <v>3858</v>
      </c>
      <c r="P167" s="52">
        <f>RES_hhdet_in!P167-RES_hhdet_in_new!P167</f>
        <v>2543</v>
      </c>
      <c r="Q167" s="52">
        <f>RES_hhdet_in!Q167-RES_hhdet_in_new!Q167</f>
        <v>3803</v>
      </c>
      <c r="R167" s="52">
        <f>RES_hhdet_in!R167-RES_hhdet_in_new!R167</f>
        <v>5227</v>
      </c>
      <c r="S167" s="52">
        <f>RES_hhdet_in!S167-RES_hhdet_in_new!S167</f>
        <v>9197</v>
      </c>
      <c r="T167" s="52">
        <f>RES_hhdet_in!T167-RES_hhdet_in_new!T167</f>
        <v>21075</v>
      </c>
      <c r="U167" s="52">
        <f>RES_hhdet_in!U167-RES_hhdet_in_new!U167</f>
        <v>19777</v>
      </c>
      <c r="V167" s="52">
        <f>RES_hhdet_in!V167-RES_hhdet_in_new!V167</f>
        <v>14701</v>
      </c>
      <c r="W167" s="52">
        <f>RES_hhdet_in!W167-RES_hhdet_in_new!W167</f>
        <v>5646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0</v>
      </c>
      <c r="D171" s="52">
        <f>RES_hhdet_in!D171-RES_hhdet_in_new!D171</f>
        <v>0</v>
      </c>
      <c r="E171" s="52">
        <f>RES_hhdet_in!E171-RES_hhdet_in_new!E171</f>
        <v>0</v>
      </c>
      <c r="F171" s="52">
        <f>RES_hhdet_in!F171-RES_hhdet_in_new!F171</f>
        <v>0</v>
      </c>
      <c r="G171" s="52">
        <f>RES_hhdet_in!G171-RES_hhdet_in_new!G171</f>
        <v>0</v>
      </c>
      <c r="H171" s="52">
        <f>RES_hhdet_in!H171-RES_hhdet_in_new!H171</f>
        <v>577</v>
      </c>
      <c r="I171" s="52">
        <f>RES_hhdet_in!I171-RES_hhdet_in_new!I171</f>
        <v>1953</v>
      </c>
      <c r="J171" s="52">
        <f>RES_hhdet_in!J171-RES_hhdet_in_new!J171</f>
        <v>4193</v>
      </c>
      <c r="K171" s="52">
        <f>RES_hhdet_in!K171-RES_hhdet_in_new!K171</f>
        <v>5433</v>
      </c>
      <c r="L171" s="52">
        <f>RES_hhdet_in!L171-RES_hhdet_in_new!L171</f>
        <v>2840</v>
      </c>
      <c r="M171" s="52">
        <f>RES_hhdet_in!M171-RES_hhdet_in_new!M171</f>
        <v>1296</v>
      </c>
      <c r="N171" s="52">
        <f>RES_hhdet_in!N171-RES_hhdet_in_new!N171</f>
        <v>1354</v>
      </c>
      <c r="O171" s="52">
        <f>RES_hhdet_in!O171-RES_hhdet_in_new!O171</f>
        <v>1762</v>
      </c>
      <c r="P171" s="52">
        <f>RES_hhdet_in!P171-RES_hhdet_in_new!P171</f>
        <v>2308</v>
      </c>
      <c r="Q171" s="52">
        <f>RES_hhdet_in!Q171-RES_hhdet_in_new!Q171</f>
        <v>2699</v>
      </c>
      <c r="R171" s="52">
        <f>RES_hhdet_in!R171-RES_hhdet_in_new!R171</f>
        <v>3386</v>
      </c>
      <c r="S171" s="52">
        <f>RES_hhdet_in!S171-RES_hhdet_in_new!S171</f>
        <v>5933</v>
      </c>
      <c r="T171" s="52">
        <f>RES_hhdet_in!T171-RES_hhdet_in_new!T171</f>
        <v>0</v>
      </c>
      <c r="U171" s="52">
        <f>RES_hhdet_in!U171-RES_hhdet_in_new!U171</f>
        <v>1457</v>
      </c>
      <c r="V171" s="52">
        <f>RES_hhdet_in!V171-RES_hhdet_in_new!V171</f>
        <v>3812</v>
      </c>
      <c r="W171" s="52">
        <f>RES_hhdet_in!W171-RES_hhdet_in_new!W171</f>
        <v>6233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300</v>
      </c>
      <c r="D176" s="52">
        <v>1214</v>
      </c>
      <c r="E176" s="52">
        <v>1124</v>
      </c>
      <c r="F176" s="52">
        <v>1212</v>
      </c>
      <c r="G176" s="52">
        <v>1862</v>
      </c>
      <c r="H176" s="52">
        <v>1908</v>
      </c>
      <c r="I176" s="52">
        <v>3951</v>
      </c>
      <c r="J176" s="52">
        <v>4595</v>
      </c>
      <c r="K176" s="52">
        <v>6378</v>
      </c>
      <c r="L176" s="52">
        <v>4108</v>
      </c>
      <c r="M176" s="52">
        <v>3948</v>
      </c>
      <c r="N176" s="52">
        <v>3047</v>
      </c>
      <c r="O176" s="52">
        <v>5627</v>
      </c>
      <c r="P176" s="52">
        <v>4645</v>
      </c>
      <c r="Q176" s="52">
        <v>6140</v>
      </c>
      <c r="R176" s="52">
        <v>8138</v>
      </c>
      <c r="S176" s="52">
        <v>14914</v>
      </c>
      <c r="T176" s="52">
        <v>21027</v>
      </c>
      <c r="U176" s="52">
        <v>21236</v>
      </c>
      <c r="V176" s="52">
        <v>18399</v>
      </c>
      <c r="W176" s="52">
        <v>11767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18</v>
      </c>
      <c r="D177" s="36">
        <v>59</v>
      </c>
      <c r="E177" s="36">
        <v>79</v>
      </c>
      <c r="F177" s="36">
        <v>27</v>
      </c>
      <c r="G177" s="36">
        <v>63</v>
      </c>
      <c r="H177" s="36">
        <v>168</v>
      </c>
      <c r="I177" s="36">
        <v>3</v>
      </c>
      <c r="J177" s="36">
        <v>38</v>
      </c>
      <c r="K177" s="36">
        <v>10</v>
      </c>
      <c r="L177" s="36">
        <v>198</v>
      </c>
      <c r="M177" s="36">
        <v>94</v>
      </c>
      <c r="N177" s="36">
        <v>73</v>
      </c>
      <c r="O177" s="36">
        <v>0</v>
      </c>
      <c r="P177" s="36">
        <v>0</v>
      </c>
      <c r="Q177" s="36">
        <v>84</v>
      </c>
      <c r="R177" s="36">
        <v>165</v>
      </c>
      <c r="S177" s="36">
        <v>328</v>
      </c>
      <c r="T177" s="36">
        <v>203</v>
      </c>
      <c r="U177" s="36">
        <v>185</v>
      </c>
      <c r="V177" s="36">
        <v>168</v>
      </c>
      <c r="W177" s="36">
        <v>50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625</v>
      </c>
      <c r="J5" s="52">
        <v>4678</v>
      </c>
      <c r="K5" s="52">
        <v>0</v>
      </c>
      <c r="L5" s="52">
        <v>0</v>
      </c>
      <c r="M5" s="52">
        <v>1994</v>
      </c>
      <c r="N5" s="52">
        <v>7415</v>
      </c>
      <c r="O5" s="52">
        <v>9632</v>
      </c>
      <c r="P5" s="52">
        <v>13047</v>
      </c>
      <c r="Q5" s="52">
        <v>4501</v>
      </c>
      <c r="R5" s="52">
        <v>0</v>
      </c>
      <c r="S5" s="52">
        <v>0</v>
      </c>
      <c r="T5" s="52">
        <v>0</v>
      </c>
      <c r="U5" s="52">
        <v>291</v>
      </c>
      <c r="V5" s="52">
        <v>3573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1868</v>
      </c>
      <c r="Q8" s="52">
        <v>4347</v>
      </c>
      <c r="R8" s="52">
        <v>2813</v>
      </c>
      <c r="S8" s="52">
        <v>3</v>
      </c>
      <c r="T8" s="52">
        <v>5</v>
      </c>
      <c r="U8" s="52">
        <v>17</v>
      </c>
      <c r="V8" s="52">
        <v>121</v>
      </c>
      <c r="W8" s="52">
        <v>819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199</v>
      </c>
      <c r="J10" s="52">
        <v>1514</v>
      </c>
      <c r="K10" s="52">
        <v>694</v>
      </c>
      <c r="L10" s="52">
        <v>365</v>
      </c>
      <c r="M10" s="52">
        <v>1074</v>
      </c>
      <c r="N10" s="52">
        <v>3953</v>
      </c>
      <c r="O10" s="52">
        <v>5136</v>
      </c>
      <c r="P10" s="52">
        <v>6953</v>
      </c>
      <c r="Q10" s="52">
        <v>2416</v>
      </c>
      <c r="R10" s="52">
        <v>3340</v>
      </c>
      <c r="S10" s="52">
        <v>8359</v>
      </c>
      <c r="T10" s="52">
        <v>6254</v>
      </c>
      <c r="U10" s="52">
        <v>403</v>
      </c>
      <c r="V10" s="52">
        <v>3465</v>
      </c>
      <c r="W10" s="52">
        <v>746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90</v>
      </c>
      <c r="Q11" s="52">
        <v>89</v>
      </c>
      <c r="R11" s="52">
        <v>0</v>
      </c>
      <c r="S11" s="52">
        <v>0</v>
      </c>
      <c r="T11" s="52">
        <v>0</v>
      </c>
      <c r="U11" s="52">
        <v>73</v>
      </c>
      <c r="V11" s="52">
        <v>162</v>
      </c>
      <c r="W11" s="52">
        <v>130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82</v>
      </c>
      <c r="Q15" s="52">
        <v>62</v>
      </c>
      <c r="R15" s="52">
        <v>0</v>
      </c>
      <c r="S15" s="52">
        <v>0</v>
      </c>
      <c r="T15" s="52">
        <v>0</v>
      </c>
      <c r="U15" s="52">
        <v>4</v>
      </c>
      <c r="V15" s="52">
        <v>38</v>
      </c>
      <c r="W15" s="52">
        <v>155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6770</v>
      </c>
      <c r="Q20" s="52">
        <v>3769</v>
      </c>
      <c r="R20" s="52">
        <v>1225</v>
      </c>
      <c r="S20" s="52">
        <v>3413</v>
      </c>
      <c r="T20" s="52">
        <v>3393</v>
      </c>
      <c r="U20" s="52">
        <v>5855</v>
      </c>
      <c r="V20" s="52">
        <v>10985</v>
      </c>
      <c r="W20" s="52">
        <v>9215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769</v>
      </c>
      <c r="W21" s="52">
        <v>355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6</v>
      </c>
      <c r="W22" s="36">
        <v>1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10</v>
      </c>
      <c r="I26" s="52">
        <v>20</v>
      </c>
      <c r="J26" s="52">
        <v>28</v>
      </c>
      <c r="K26" s="52">
        <v>37</v>
      </c>
      <c r="L26" s="52">
        <v>44</v>
      </c>
      <c r="M26" s="52">
        <v>57</v>
      </c>
      <c r="N26" s="52">
        <v>63</v>
      </c>
      <c r="O26" s="52">
        <v>65</v>
      </c>
      <c r="P26" s="52">
        <v>33</v>
      </c>
      <c r="Q26" s="52">
        <v>20</v>
      </c>
      <c r="R26" s="52">
        <v>4</v>
      </c>
      <c r="S26" s="52">
        <v>0</v>
      </c>
      <c r="T26" s="52">
        <v>0</v>
      </c>
      <c r="U26" s="52">
        <v>13</v>
      </c>
      <c r="V26" s="52">
        <v>17</v>
      </c>
      <c r="W26" s="52">
        <v>24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6</v>
      </c>
      <c r="Q29" s="52">
        <v>9</v>
      </c>
      <c r="R29" s="52">
        <v>7</v>
      </c>
      <c r="S29" s="52">
        <v>3</v>
      </c>
      <c r="T29" s="52">
        <v>0</v>
      </c>
      <c r="U29" s="52">
        <v>1</v>
      </c>
      <c r="V29" s="52">
        <v>3</v>
      </c>
      <c r="W29" s="52">
        <v>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14</v>
      </c>
      <c r="Q31" s="52">
        <v>29</v>
      </c>
      <c r="R31" s="52">
        <v>33</v>
      </c>
      <c r="S31" s="52">
        <v>23</v>
      </c>
      <c r="T31" s="52">
        <v>57</v>
      </c>
      <c r="U31" s="52">
        <v>69</v>
      </c>
      <c r="V31" s="52">
        <v>63</v>
      </c>
      <c r="W31" s="52">
        <v>26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12</v>
      </c>
      <c r="Q35" s="52">
        <v>20</v>
      </c>
      <c r="R35" s="52">
        <v>21</v>
      </c>
      <c r="S35" s="52">
        <v>14</v>
      </c>
      <c r="T35" s="52">
        <v>0</v>
      </c>
      <c r="U35" s="52">
        <v>3</v>
      </c>
      <c r="V35" s="52">
        <v>13</v>
      </c>
      <c r="W35" s="52">
        <v>38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29</v>
      </c>
      <c r="Q40" s="52">
        <v>44</v>
      </c>
      <c r="R40" s="52">
        <v>45</v>
      </c>
      <c r="S40" s="52">
        <v>36</v>
      </c>
      <c r="T40" s="52">
        <v>57</v>
      </c>
      <c r="U40" s="52">
        <v>86</v>
      </c>
      <c r="V40" s="52">
        <v>74</v>
      </c>
      <c r="W40" s="52">
        <v>64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2107</v>
      </c>
      <c r="I45" s="52">
        <v>0</v>
      </c>
      <c r="J45" s="52">
        <v>1</v>
      </c>
      <c r="K45" s="52">
        <v>0</v>
      </c>
      <c r="L45" s="52">
        <v>0</v>
      </c>
      <c r="M45" s="52">
        <v>2</v>
      </c>
      <c r="N45" s="52">
        <v>0</v>
      </c>
      <c r="O45" s="52">
        <v>7299</v>
      </c>
      <c r="P45" s="52">
        <v>1971</v>
      </c>
      <c r="Q45" s="52">
        <v>1500</v>
      </c>
      <c r="R45" s="52">
        <v>0</v>
      </c>
      <c r="S45" s="52">
        <v>2928</v>
      </c>
      <c r="T45" s="52">
        <v>4718</v>
      </c>
      <c r="U45" s="52">
        <v>10770</v>
      </c>
      <c r="V45" s="52">
        <v>12342</v>
      </c>
      <c r="W45" s="52">
        <v>2140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393</v>
      </c>
      <c r="Q48" s="52">
        <v>822</v>
      </c>
      <c r="R48" s="52">
        <v>437</v>
      </c>
      <c r="S48" s="52">
        <v>352</v>
      </c>
      <c r="T48" s="52">
        <v>966</v>
      </c>
      <c r="U48" s="52">
        <v>1563</v>
      </c>
      <c r="V48" s="52">
        <v>2719</v>
      </c>
      <c r="W48" s="52">
        <v>2908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1443</v>
      </c>
      <c r="Q54" s="52">
        <v>979</v>
      </c>
      <c r="R54" s="52">
        <v>3</v>
      </c>
      <c r="S54" s="52">
        <v>3084</v>
      </c>
      <c r="T54" s="52">
        <v>5767</v>
      </c>
      <c r="U54" s="52">
        <v>12738</v>
      </c>
      <c r="V54" s="52">
        <v>15300</v>
      </c>
      <c r="W54" s="52">
        <v>6464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1432</v>
      </c>
      <c r="Q59" s="52">
        <v>967</v>
      </c>
      <c r="R59" s="52">
        <v>3</v>
      </c>
      <c r="S59" s="52">
        <v>3021</v>
      </c>
      <c r="T59" s="52">
        <v>5714</v>
      </c>
      <c r="U59" s="52">
        <v>12629</v>
      </c>
      <c r="V59" s="52">
        <v>15165</v>
      </c>
      <c r="W59" s="52">
        <v>6436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15</v>
      </c>
      <c r="R60" s="36">
        <v>0</v>
      </c>
      <c r="S60" s="36">
        <v>68</v>
      </c>
      <c r="T60" s="36">
        <v>56</v>
      </c>
      <c r="U60" s="36">
        <v>110</v>
      </c>
      <c r="V60" s="36">
        <v>138</v>
      </c>
      <c r="W60" s="36">
        <v>24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29316</v>
      </c>
      <c r="I64" s="52">
        <v>16009</v>
      </c>
      <c r="J64" s="52">
        <v>54701</v>
      </c>
      <c r="K64" s="52">
        <v>98476</v>
      </c>
      <c r="L64" s="52">
        <v>188139</v>
      </c>
      <c r="M64" s="52">
        <v>268576</v>
      </c>
      <c r="N64" s="52">
        <v>285353</v>
      </c>
      <c r="O64" s="52">
        <v>240337</v>
      </c>
      <c r="P64" s="52">
        <v>105445</v>
      </c>
      <c r="Q64" s="52">
        <v>181633</v>
      </c>
      <c r="R64" s="52">
        <v>239636</v>
      </c>
      <c r="S64" s="52">
        <v>305593</v>
      </c>
      <c r="T64" s="52">
        <v>291353</v>
      </c>
      <c r="U64" s="52">
        <v>270427</v>
      </c>
      <c r="V64" s="52">
        <v>294815</v>
      </c>
      <c r="W64" s="52">
        <v>311874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20927</v>
      </c>
      <c r="Q67" s="52">
        <v>47433</v>
      </c>
      <c r="R67" s="52">
        <v>56490</v>
      </c>
      <c r="S67" s="52">
        <v>90835</v>
      </c>
      <c r="T67" s="52">
        <v>100447</v>
      </c>
      <c r="U67" s="52">
        <v>78623</v>
      </c>
      <c r="V67" s="52">
        <v>72997</v>
      </c>
      <c r="W67" s="52">
        <v>74834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21390</v>
      </c>
      <c r="I69" s="52">
        <v>12440</v>
      </c>
      <c r="J69" s="52">
        <v>54758</v>
      </c>
      <c r="K69" s="52">
        <v>92095</v>
      </c>
      <c r="L69" s="52">
        <v>177392</v>
      </c>
      <c r="M69" s="52">
        <v>260239</v>
      </c>
      <c r="N69" s="52">
        <v>279351</v>
      </c>
      <c r="O69" s="52">
        <v>237630</v>
      </c>
      <c r="P69" s="52">
        <v>103195</v>
      </c>
      <c r="Q69" s="52">
        <v>179931</v>
      </c>
      <c r="R69" s="52">
        <v>237694</v>
      </c>
      <c r="S69" s="52">
        <v>302687</v>
      </c>
      <c r="T69" s="52">
        <v>288455</v>
      </c>
      <c r="U69" s="52">
        <v>267585</v>
      </c>
      <c r="V69" s="52">
        <v>290847</v>
      </c>
      <c r="W69" s="52">
        <v>328207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3619</v>
      </c>
      <c r="S73" s="52">
        <v>10275</v>
      </c>
      <c r="T73" s="52">
        <v>11674</v>
      </c>
      <c r="U73" s="52">
        <v>10841</v>
      </c>
      <c r="V73" s="52">
        <v>11378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80447</v>
      </c>
      <c r="Q78" s="52">
        <v>185595</v>
      </c>
      <c r="R78" s="52">
        <v>323729</v>
      </c>
      <c r="S78" s="52">
        <v>465199</v>
      </c>
      <c r="T78" s="52">
        <v>520471</v>
      </c>
      <c r="U78" s="52">
        <v>526806</v>
      </c>
      <c r="V78" s="52">
        <v>530807</v>
      </c>
      <c r="W78" s="52">
        <v>513040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281</v>
      </c>
      <c r="Q79" s="36">
        <v>1377</v>
      </c>
      <c r="R79" s="36">
        <v>3271</v>
      </c>
      <c r="S79" s="36">
        <v>6670</v>
      </c>
      <c r="T79" s="36">
        <v>7889</v>
      </c>
      <c r="U79" s="36">
        <v>3951</v>
      </c>
      <c r="V79" s="36">
        <v>5358</v>
      </c>
      <c r="W79" s="36">
        <v>6792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52781</v>
      </c>
      <c r="I83" s="52">
        <v>134718</v>
      </c>
      <c r="J83" s="52">
        <v>188710</v>
      </c>
      <c r="K83" s="52">
        <v>205253</v>
      </c>
      <c r="L83" s="52">
        <v>147333</v>
      </c>
      <c r="M83" s="52">
        <v>111902</v>
      </c>
      <c r="N83" s="52">
        <v>181364</v>
      </c>
      <c r="O83" s="52">
        <v>235163</v>
      </c>
      <c r="P83" s="52">
        <v>211461</v>
      </c>
      <c r="Q83" s="52">
        <v>158529</v>
      </c>
      <c r="R83" s="52">
        <v>219550</v>
      </c>
      <c r="S83" s="52">
        <v>250659</v>
      </c>
      <c r="T83" s="52">
        <v>338259</v>
      </c>
      <c r="U83" s="52">
        <v>311358</v>
      </c>
      <c r="V83" s="52">
        <v>327622</v>
      </c>
      <c r="W83" s="52">
        <v>282327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23865</v>
      </c>
      <c r="Q86" s="52">
        <v>58091</v>
      </c>
      <c r="R86" s="52">
        <v>64913</v>
      </c>
      <c r="S86" s="52">
        <v>80313</v>
      </c>
      <c r="T86" s="52">
        <v>91607</v>
      </c>
      <c r="U86" s="52">
        <v>90183</v>
      </c>
      <c r="V86" s="52">
        <v>83928</v>
      </c>
      <c r="W86" s="52">
        <v>82839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29232</v>
      </c>
      <c r="I88" s="52">
        <v>92591</v>
      </c>
      <c r="J88" s="52">
        <v>125493</v>
      </c>
      <c r="K88" s="52">
        <v>145859</v>
      </c>
      <c r="L88" s="52">
        <v>111170</v>
      </c>
      <c r="M88" s="52">
        <v>50854</v>
      </c>
      <c r="N88" s="52">
        <v>112920</v>
      </c>
      <c r="O88" s="52">
        <v>155692</v>
      </c>
      <c r="P88" s="52">
        <v>162514</v>
      </c>
      <c r="Q88" s="52">
        <v>109769</v>
      </c>
      <c r="R88" s="52">
        <v>187822</v>
      </c>
      <c r="S88" s="52">
        <v>223403</v>
      </c>
      <c r="T88" s="52">
        <v>361756</v>
      </c>
      <c r="U88" s="52">
        <v>336121</v>
      </c>
      <c r="V88" s="52">
        <v>374533</v>
      </c>
      <c r="W88" s="52">
        <v>278316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17938</v>
      </c>
      <c r="Q92" s="52">
        <v>38635</v>
      </c>
      <c r="R92" s="52">
        <v>46116</v>
      </c>
      <c r="S92" s="52">
        <v>49234</v>
      </c>
      <c r="T92" s="52">
        <v>42621</v>
      </c>
      <c r="U92" s="52">
        <v>54314</v>
      </c>
      <c r="V92" s="52">
        <v>35094</v>
      </c>
      <c r="W92" s="52">
        <v>45900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16417</v>
      </c>
      <c r="Q96" s="52">
        <v>27412</v>
      </c>
      <c r="R96" s="52">
        <v>29899</v>
      </c>
      <c r="S96" s="52">
        <v>31785</v>
      </c>
      <c r="T96" s="52">
        <v>0</v>
      </c>
      <c r="U96" s="52">
        <v>4024</v>
      </c>
      <c r="V96" s="52">
        <v>9137</v>
      </c>
      <c r="W96" s="52">
        <v>50418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39540</v>
      </c>
      <c r="Q101" s="52">
        <v>39292</v>
      </c>
      <c r="R101" s="52">
        <v>78261</v>
      </c>
      <c r="S101" s="52">
        <v>66816</v>
      </c>
      <c r="T101" s="52">
        <v>130004</v>
      </c>
      <c r="U101" s="52">
        <v>147653</v>
      </c>
      <c r="V101" s="52">
        <v>191554</v>
      </c>
      <c r="W101" s="52">
        <v>157783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137504</v>
      </c>
      <c r="Q102" s="52">
        <v>235677</v>
      </c>
      <c r="R102" s="52">
        <v>297123</v>
      </c>
      <c r="S102" s="52">
        <v>348847</v>
      </c>
      <c r="T102" s="52">
        <v>368012</v>
      </c>
      <c r="U102" s="52">
        <v>349863</v>
      </c>
      <c r="V102" s="52">
        <v>368767</v>
      </c>
      <c r="W102" s="52">
        <v>370628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3427</v>
      </c>
      <c r="R103" s="36">
        <v>6217</v>
      </c>
      <c r="S103" s="36">
        <v>7896</v>
      </c>
      <c r="T103" s="36">
        <v>3655</v>
      </c>
      <c r="U103" s="36">
        <v>3149</v>
      </c>
      <c r="V103" s="36">
        <v>3503</v>
      </c>
      <c r="W103" s="36">
        <v>1818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158</v>
      </c>
      <c r="I107" s="52">
        <v>303</v>
      </c>
      <c r="J107" s="52">
        <v>443</v>
      </c>
      <c r="K107" s="52">
        <v>553</v>
      </c>
      <c r="L107" s="52">
        <v>505</v>
      </c>
      <c r="M107" s="52">
        <v>46</v>
      </c>
      <c r="N107" s="52">
        <v>0</v>
      </c>
      <c r="O107" s="52">
        <v>0</v>
      </c>
      <c r="P107" s="52">
        <v>1</v>
      </c>
      <c r="Q107" s="52">
        <v>0</v>
      </c>
      <c r="R107" s="52">
        <v>0</v>
      </c>
      <c r="S107" s="52">
        <v>144</v>
      </c>
      <c r="T107" s="52">
        <v>39</v>
      </c>
      <c r="U107" s="52">
        <v>0</v>
      </c>
      <c r="V107" s="52">
        <v>0</v>
      </c>
      <c r="W107" s="52">
        <v>368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13</v>
      </c>
      <c r="T110" s="52">
        <v>34</v>
      </c>
      <c r="U110" s="52">
        <v>9</v>
      </c>
      <c r="V110" s="52">
        <v>0</v>
      </c>
      <c r="W110" s="52">
        <v>4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135</v>
      </c>
      <c r="W112" s="52">
        <v>2379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43</v>
      </c>
      <c r="W116" s="52">
        <v>3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45</v>
      </c>
      <c r="Q121" s="52">
        <v>237</v>
      </c>
      <c r="R121" s="52">
        <v>350</v>
      </c>
      <c r="S121" s="52">
        <v>746</v>
      </c>
      <c r="T121" s="52">
        <v>637</v>
      </c>
      <c r="U121" s="52">
        <v>84</v>
      </c>
      <c r="V121" s="52">
        <v>4</v>
      </c>
      <c r="W121" s="52">
        <v>426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3</v>
      </c>
      <c r="R122" s="36">
        <v>8</v>
      </c>
      <c r="S122" s="36">
        <v>15</v>
      </c>
      <c r="T122" s="36">
        <v>4</v>
      </c>
      <c r="U122" s="36">
        <v>0</v>
      </c>
      <c r="V122" s="36">
        <v>0</v>
      </c>
      <c r="W122" s="36">
        <v>1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30874</v>
      </c>
      <c r="J126" s="52">
        <v>54237</v>
      </c>
      <c r="K126" s="52">
        <v>112982</v>
      </c>
      <c r="L126" s="52">
        <v>126682</v>
      </c>
      <c r="M126" s="52">
        <v>165765</v>
      </c>
      <c r="N126" s="52">
        <v>133212</v>
      </c>
      <c r="O126" s="52">
        <v>165174</v>
      </c>
      <c r="P126" s="52">
        <v>2</v>
      </c>
      <c r="Q126" s="52">
        <v>19996</v>
      </c>
      <c r="R126" s="52">
        <v>36147</v>
      </c>
      <c r="S126" s="52">
        <v>35239</v>
      </c>
      <c r="T126" s="52">
        <v>0</v>
      </c>
      <c r="U126" s="52">
        <v>0</v>
      </c>
      <c r="V126" s="52">
        <v>1</v>
      </c>
      <c r="W126" s="52">
        <v>27625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9315</v>
      </c>
      <c r="Q129" s="52">
        <v>11285</v>
      </c>
      <c r="R129" s="52">
        <v>5625</v>
      </c>
      <c r="S129" s="52">
        <v>12893</v>
      </c>
      <c r="T129" s="52">
        <v>9952</v>
      </c>
      <c r="U129" s="52">
        <v>215</v>
      </c>
      <c r="V129" s="52">
        <v>142</v>
      </c>
      <c r="W129" s="52">
        <v>1881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18018</v>
      </c>
      <c r="J131" s="52">
        <v>38843</v>
      </c>
      <c r="K131" s="52">
        <v>73053</v>
      </c>
      <c r="L131" s="52">
        <v>93327</v>
      </c>
      <c r="M131" s="52">
        <v>117610</v>
      </c>
      <c r="N131" s="52">
        <v>91302</v>
      </c>
      <c r="O131" s="52">
        <v>89808</v>
      </c>
      <c r="P131" s="52">
        <v>39920</v>
      </c>
      <c r="Q131" s="52">
        <v>29826</v>
      </c>
      <c r="R131" s="52">
        <v>40487</v>
      </c>
      <c r="S131" s="52">
        <v>42634</v>
      </c>
      <c r="T131" s="52">
        <v>40480</v>
      </c>
      <c r="U131" s="52">
        <v>58458</v>
      </c>
      <c r="V131" s="52">
        <v>60972</v>
      </c>
      <c r="W131" s="52">
        <v>56300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865</v>
      </c>
      <c r="Q135" s="52">
        <v>1946</v>
      </c>
      <c r="R135" s="52">
        <v>3139</v>
      </c>
      <c r="S135" s="52">
        <v>4508</v>
      </c>
      <c r="T135" s="52">
        <v>1854</v>
      </c>
      <c r="U135" s="52">
        <v>890</v>
      </c>
      <c r="V135" s="52">
        <v>1120</v>
      </c>
      <c r="W135" s="52">
        <v>2576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22265</v>
      </c>
      <c r="Q140" s="52">
        <v>88755</v>
      </c>
      <c r="R140" s="52">
        <v>140677</v>
      </c>
      <c r="S140" s="52">
        <v>175416</v>
      </c>
      <c r="T140" s="52">
        <v>132748</v>
      </c>
      <c r="U140" s="52">
        <v>122050</v>
      </c>
      <c r="V140" s="52">
        <v>100295</v>
      </c>
      <c r="W140" s="52">
        <v>113606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1293</v>
      </c>
      <c r="R141" s="36">
        <v>2944</v>
      </c>
      <c r="S141" s="36">
        <v>3974</v>
      </c>
      <c r="T141" s="36">
        <v>1320</v>
      </c>
      <c r="U141" s="36">
        <v>1093</v>
      </c>
      <c r="V141" s="36">
        <v>949</v>
      </c>
      <c r="W141" s="36">
        <v>551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421</v>
      </c>
      <c r="I163" s="52">
        <v>1805</v>
      </c>
      <c r="J163" s="52">
        <v>2704</v>
      </c>
      <c r="K163" s="52">
        <v>4510</v>
      </c>
      <c r="L163" s="52">
        <v>2725</v>
      </c>
      <c r="M163" s="52">
        <v>2319</v>
      </c>
      <c r="N163" s="52">
        <v>657</v>
      </c>
      <c r="O163" s="52">
        <v>2568</v>
      </c>
      <c r="P163" s="52">
        <v>1270</v>
      </c>
      <c r="Q163" s="52">
        <v>2394</v>
      </c>
      <c r="R163" s="52">
        <v>5565</v>
      </c>
      <c r="S163" s="52">
        <v>15730</v>
      </c>
      <c r="T163" s="52">
        <v>27077</v>
      </c>
      <c r="U163" s="52">
        <v>27420</v>
      </c>
      <c r="V163" s="52">
        <v>24799</v>
      </c>
      <c r="W163" s="52">
        <v>11424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330</v>
      </c>
      <c r="Q165" s="52">
        <v>1008</v>
      </c>
      <c r="R165" s="52">
        <v>1650</v>
      </c>
      <c r="S165" s="52">
        <v>3521</v>
      </c>
      <c r="T165" s="52">
        <v>6983</v>
      </c>
      <c r="U165" s="52">
        <v>8757</v>
      </c>
      <c r="V165" s="52">
        <v>6186</v>
      </c>
      <c r="W165" s="52">
        <v>8569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965</v>
      </c>
      <c r="Q167" s="52">
        <v>2557</v>
      </c>
      <c r="R167" s="52">
        <v>4809</v>
      </c>
      <c r="S167" s="52">
        <v>10679</v>
      </c>
      <c r="T167" s="52">
        <v>28266</v>
      </c>
      <c r="U167" s="52">
        <v>27284</v>
      </c>
      <c r="V167" s="52">
        <v>21953</v>
      </c>
      <c r="W167" s="52">
        <v>7821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876</v>
      </c>
      <c r="Q171" s="52">
        <v>1813</v>
      </c>
      <c r="R171" s="52">
        <v>3122</v>
      </c>
      <c r="S171" s="52">
        <v>6902</v>
      </c>
      <c r="T171" s="52">
        <v>0</v>
      </c>
      <c r="U171" s="52">
        <v>2017</v>
      </c>
      <c r="V171" s="52">
        <v>5702</v>
      </c>
      <c r="W171" s="52">
        <v>8622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1786</v>
      </c>
      <c r="Q176" s="52">
        <v>4222</v>
      </c>
      <c r="R176" s="52">
        <v>7685</v>
      </c>
      <c r="S176" s="52">
        <v>17208</v>
      </c>
      <c r="T176" s="52">
        <v>28056</v>
      </c>
      <c r="U176" s="52">
        <v>29178</v>
      </c>
      <c r="V176" s="52">
        <v>27476</v>
      </c>
      <c r="W176" s="52">
        <v>16309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60</v>
      </c>
      <c r="R177" s="36">
        <v>161</v>
      </c>
      <c r="S177" s="36">
        <v>384</v>
      </c>
      <c r="T177" s="36">
        <v>276</v>
      </c>
      <c r="U177" s="36">
        <v>260</v>
      </c>
      <c r="V177" s="36">
        <v>255</v>
      </c>
      <c r="W177" s="36">
        <v>72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42.829619528810284</v>
      </c>
      <c r="C3" s="117">
        <f t="shared" si="0"/>
        <v>7.5841317370107237</v>
      </c>
      <c r="D3" s="117">
        <f t="shared" si="0"/>
        <v>24.240576117619256</v>
      </c>
      <c r="E3" s="117">
        <f t="shared" si="0"/>
        <v>16.500154958431935</v>
      </c>
      <c r="F3" s="117">
        <f t="shared" si="0"/>
        <v>37.104854512821518</v>
      </c>
      <c r="G3" s="117">
        <f t="shared" si="0"/>
        <v>14.348483850546589</v>
      </c>
      <c r="H3" s="117">
        <f t="shared" si="0"/>
        <v>10.382680147518103</v>
      </c>
      <c r="I3" s="117">
        <f t="shared" si="0"/>
        <v>11.115549179824004</v>
      </c>
      <c r="J3" s="117">
        <f t="shared" si="0"/>
        <v>47.233050527039204</v>
      </c>
      <c r="K3" s="117">
        <f t="shared" si="0"/>
        <v>14.182232598488733</v>
      </c>
      <c r="L3" s="117">
        <f t="shared" si="0"/>
        <v>10.205861130804523</v>
      </c>
      <c r="M3" s="117">
        <f t="shared" si="0"/>
        <v>19.562087394621816</v>
      </c>
      <c r="N3" s="117">
        <f t="shared" si="0"/>
        <v>28.158553833814636</v>
      </c>
      <c r="O3" s="117">
        <f t="shared" si="0"/>
        <v>25.762170474013395</v>
      </c>
      <c r="P3" s="117">
        <f t="shared" si="0"/>
        <v>70.533856874799739</v>
      </c>
      <c r="Q3" s="117">
        <f t="shared" si="0"/>
        <v>81.424726773562355</v>
      </c>
      <c r="R3" s="117">
        <f t="shared" ref="R3:V3" si="1">R4+R7+R9+R19</f>
        <v>57.712602577049267</v>
      </c>
      <c r="S3" s="117">
        <f t="shared" si="1"/>
        <v>35.295013852281805</v>
      </c>
      <c r="T3" s="117">
        <f t="shared" si="1"/>
        <v>34.287715015761989</v>
      </c>
      <c r="U3" s="117">
        <f t="shared" si="1"/>
        <v>41.221920956446944</v>
      </c>
      <c r="V3" s="117">
        <f t="shared" si="1"/>
        <v>45.392285958294536</v>
      </c>
      <c r="W3" s="117">
        <f t="shared" ref="W3" si="2">W4+W7+W9+W19</f>
        <v>46.91596891705764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38.522961758934045</v>
      </c>
      <c r="C4" s="122">
        <f t="shared" si="3"/>
        <v>6.0731201162024933</v>
      </c>
      <c r="D4" s="122">
        <f t="shared" si="3"/>
        <v>19.842340386299909</v>
      </c>
      <c r="E4" s="122">
        <f t="shared" si="3"/>
        <v>13.200101733521782</v>
      </c>
      <c r="F4" s="122">
        <f t="shared" si="3"/>
        <v>32.202569291834322</v>
      </c>
      <c r="G4" s="122">
        <f t="shared" si="3"/>
        <v>10.990178711769346</v>
      </c>
      <c r="H4" s="122">
        <f t="shared" si="3"/>
        <v>8.2322021622017321</v>
      </c>
      <c r="I4" s="122">
        <f t="shared" si="3"/>
        <v>8.4602180234637672</v>
      </c>
      <c r="J4" s="122">
        <f t="shared" si="3"/>
        <v>39.684383242632997</v>
      </c>
      <c r="K4" s="122">
        <f t="shared" si="3"/>
        <v>11.530245262192441</v>
      </c>
      <c r="L4" s="122">
        <f t="shared" si="3"/>
        <v>8.3867203349354806</v>
      </c>
      <c r="M4" s="122">
        <f t="shared" si="3"/>
        <v>16.105372067318179</v>
      </c>
      <c r="N4" s="122">
        <f t="shared" si="3"/>
        <v>23.156291825427857</v>
      </c>
      <c r="O4" s="122">
        <f t="shared" si="3"/>
        <v>20.800654017457791</v>
      </c>
      <c r="P4" s="122">
        <f t="shared" si="3"/>
        <v>56.402617454887817</v>
      </c>
      <c r="Q4" s="122">
        <f t="shared" si="3"/>
        <v>64.299581279733133</v>
      </c>
      <c r="R4" s="122">
        <f t="shared" ref="R4:V4" si="4">SUM(R5:R6)</f>
        <v>45.677367004255316</v>
      </c>
      <c r="S4" s="122">
        <f t="shared" si="4"/>
        <v>27.231041286206498</v>
      </c>
      <c r="T4" s="122">
        <f t="shared" si="4"/>
        <v>26.748552991438142</v>
      </c>
      <c r="U4" s="122">
        <f t="shared" si="4"/>
        <v>32.360678713397071</v>
      </c>
      <c r="V4" s="122">
        <f t="shared" si="4"/>
        <v>36.058061407561183</v>
      </c>
      <c r="W4" s="122">
        <f t="shared" ref="W4" si="5">SUM(W5:W6)</f>
        <v>37.417617231770343</v>
      </c>
      <c r="DA4" s="130" t="s">
        <v>1572</v>
      </c>
    </row>
    <row r="5" spans="1:105" ht="12" customHeight="1" x14ac:dyDescent="0.25">
      <c r="A5" s="97" t="s">
        <v>51</v>
      </c>
      <c r="B5" s="98">
        <v>38.487282924319821</v>
      </c>
      <c r="C5" s="98">
        <v>6.0674907092277284</v>
      </c>
      <c r="D5" s="98">
        <v>19.824546755467065</v>
      </c>
      <c r="E5" s="98">
        <v>13.188540276375063</v>
      </c>
      <c r="F5" s="98">
        <v>32.17188612847356</v>
      </c>
      <c r="G5" s="98">
        <v>10.98033736941324</v>
      </c>
      <c r="H5" s="98">
        <v>8.2253119256306331</v>
      </c>
      <c r="I5" s="98">
        <v>8.4537954234853494</v>
      </c>
      <c r="J5" s="98">
        <v>39.648098675982524</v>
      </c>
      <c r="K5" s="98">
        <v>11.519654074744107</v>
      </c>
      <c r="L5" s="98">
        <v>8.3796860175577059</v>
      </c>
      <c r="M5" s="98">
        <v>16.090789369125353</v>
      </c>
      <c r="N5" s="98">
        <v>23.138037919056885</v>
      </c>
      <c r="O5" s="98">
        <v>20.780957217933878</v>
      </c>
      <c r="P5" s="98">
        <v>56.347454056945331</v>
      </c>
      <c r="Q5" s="98">
        <v>64.243908551565738</v>
      </c>
      <c r="R5" s="98">
        <v>45.638175305102529</v>
      </c>
      <c r="S5" s="98">
        <v>27.207513828193949</v>
      </c>
      <c r="T5" s="98">
        <v>26.725773627421319</v>
      </c>
      <c r="U5" s="98">
        <v>32.33320412872478</v>
      </c>
      <c r="V5" s="98">
        <v>36.027525496439615</v>
      </c>
      <c r="W5" s="98">
        <v>37.386226838115356</v>
      </c>
      <c r="DA5" s="63" t="s">
        <v>1573</v>
      </c>
    </row>
    <row r="6" spans="1:105" ht="12" customHeight="1" x14ac:dyDescent="0.25">
      <c r="A6" s="97" t="s">
        <v>53</v>
      </c>
      <c r="B6" s="98">
        <v>3.5678834614222228E-2</v>
      </c>
      <c r="C6" s="98">
        <v>5.6294069747646874E-3</v>
      </c>
      <c r="D6" s="98">
        <v>1.7793630832845204E-2</v>
      </c>
      <c r="E6" s="98">
        <v>1.1561457146719906E-2</v>
      </c>
      <c r="F6" s="98">
        <v>3.0683163360760952E-2</v>
      </c>
      <c r="G6" s="98">
        <v>9.8413423561061787E-3</v>
      </c>
      <c r="H6" s="98">
        <v>6.8902365710983094E-3</v>
      </c>
      <c r="I6" s="98">
        <v>6.4225999784171426E-3</v>
      </c>
      <c r="J6" s="98">
        <v>3.6284566650470473E-2</v>
      </c>
      <c r="K6" s="98">
        <v>1.0591187448333844E-2</v>
      </c>
      <c r="L6" s="98">
        <v>7.0343173777739909E-3</v>
      </c>
      <c r="M6" s="98">
        <v>1.4582698192825106E-2</v>
      </c>
      <c r="N6" s="98">
        <v>1.8253906370970966E-2</v>
      </c>
      <c r="O6" s="98">
        <v>1.9696799523912095E-2</v>
      </c>
      <c r="P6" s="98">
        <v>5.5163397942487258E-2</v>
      </c>
      <c r="Q6" s="98">
        <v>5.567272816739003E-2</v>
      </c>
      <c r="R6" s="98">
        <v>3.9191699152789972E-2</v>
      </c>
      <c r="S6" s="98">
        <v>2.3527458012547641E-2</v>
      </c>
      <c r="T6" s="98">
        <v>2.277936401682203E-2</v>
      </c>
      <c r="U6" s="98">
        <v>2.7474584672294217E-2</v>
      </c>
      <c r="V6" s="98">
        <v>3.0535911121568903E-2</v>
      </c>
      <c r="W6" s="98">
        <v>3.1390393654987483E-2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1.7347128255426909E-2</v>
      </c>
      <c r="C7" s="122">
        <f t="shared" si="6"/>
        <v>1.7538196521529232E-2</v>
      </c>
      <c r="D7" s="122">
        <f t="shared" si="6"/>
        <v>2.1183463976778651E-2</v>
      </c>
      <c r="E7" s="122">
        <f t="shared" si="6"/>
        <v>2.1314242388055515E-2</v>
      </c>
      <c r="F7" s="122">
        <f t="shared" si="6"/>
        <v>1.5684632112740664E-2</v>
      </c>
      <c r="G7" s="122">
        <f t="shared" si="6"/>
        <v>1.5466738952335787E-2</v>
      </c>
      <c r="H7" s="122">
        <f t="shared" si="6"/>
        <v>1.7544986212288231E-2</v>
      </c>
      <c r="I7" s="122">
        <f t="shared" si="6"/>
        <v>3.4292710678446962E-2</v>
      </c>
      <c r="J7" s="122">
        <f t="shared" si="6"/>
        <v>2.6735643629592541E-2</v>
      </c>
      <c r="K7" s="122">
        <f t="shared" si="6"/>
        <v>3.4206644440006512E-2</v>
      </c>
      <c r="L7" s="122">
        <f t="shared" si="6"/>
        <v>5.8807096433494778E-2</v>
      </c>
      <c r="M7" s="122">
        <f t="shared" si="6"/>
        <v>3.8653165099527015E-2</v>
      </c>
      <c r="N7" s="122">
        <f t="shared" si="6"/>
        <v>0.11171499129419248</v>
      </c>
      <c r="O7" s="122">
        <f t="shared" si="6"/>
        <v>7.6450938145360595E-2</v>
      </c>
      <c r="P7" s="122">
        <f t="shared" si="6"/>
        <v>0.13667263717785261</v>
      </c>
      <c r="Q7" s="122">
        <f t="shared" si="6"/>
        <v>0.39257427711012838</v>
      </c>
      <c r="R7" s="122">
        <f t="shared" si="6"/>
        <v>0.44383683141679175</v>
      </c>
      <c r="S7" s="122">
        <f t="shared" si="6"/>
        <v>0.39519570601658971</v>
      </c>
      <c r="T7" s="122">
        <f t="shared" si="6"/>
        <v>0.32832573276374177</v>
      </c>
      <c r="U7" s="122">
        <f t="shared" si="6"/>
        <v>0.31295373722473246</v>
      </c>
      <c r="V7" s="122">
        <f t="shared" si="6"/>
        <v>0.29189114376444969</v>
      </c>
      <c r="W7" s="122">
        <f t="shared" si="6"/>
        <v>0.24607637853299671</v>
      </c>
      <c r="DA7" s="130" t="s">
        <v>1575</v>
      </c>
    </row>
    <row r="8" spans="1:105" ht="12" customHeight="1" x14ac:dyDescent="0.25">
      <c r="A8" s="97" t="s">
        <v>53</v>
      </c>
      <c r="B8" s="98">
        <v>1.7347128255426909E-2</v>
      </c>
      <c r="C8" s="98">
        <v>1.7538196521529232E-2</v>
      </c>
      <c r="D8" s="98">
        <v>2.1183463976778651E-2</v>
      </c>
      <c r="E8" s="98">
        <v>2.1314242388055515E-2</v>
      </c>
      <c r="F8" s="98">
        <v>1.5684632112740664E-2</v>
      </c>
      <c r="G8" s="98">
        <v>1.5466738952335787E-2</v>
      </c>
      <c r="H8" s="98">
        <v>1.7544986212288231E-2</v>
      </c>
      <c r="I8" s="98">
        <v>3.4292710678446962E-2</v>
      </c>
      <c r="J8" s="98">
        <v>2.6735643629592541E-2</v>
      </c>
      <c r="K8" s="98">
        <v>3.4206644440006512E-2</v>
      </c>
      <c r="L8" s="98">
        <v>5.8807096433494778E-2</v>
      </c>
      <c r="M8" s="98">
        <v>3.8653165099527015E-2</v>
      </c>
      <c r="N8" s="98">
        <v>0.11171499129419248</v>
      </c>
      <c r="O8" s="98">
        <v>7.6450938145360595E-2</v>
      </c>
      <c r="P8" s="98">
        <v>0.13667263717785261</v>
      </c>
      <c r="Q8" s="98">
        <v>0.39257427711012838</v>
      </c>
      <c r="R8" s="98">
        <v>0.44383683141679175</v>
      </c>
      <c r="S8" s="98">
        <v>0.39519570601658971</v>
      </c>
      <c r="T8" s="98">
        <v>0.32832573276374177</v>
      </c>
      <c r="U8" s="98">
        <v>0.31295373722473246</v>
      </c>
      <c r="V8" s="98">
        <v>0.29189114376444969</v>
      </c>
      <c r="W8" s="98">
        <v>0.24607637853299671</v>
      </c>
      <c r="DA8" s="63" t="s">
        <v>1576</v>
      </c>
    </row>
    <row r="9" spans="1:105" ht="12" customHeight="1" x14ac:dyDescent="0.25">
      <c r="A9" s="121" t="s">
        <v>55</v>
      </c>
      <c r="B9" s="122">
        <v>2.4768251048569745</v>
      </c>
      <c r="C9" s="122">
        <v>0.81566443407028211</v>
      </c>
      <c r="D9" s="122">
        <v>2.8648547079932358</v>
      </c>
      <c r="E9" s="122">
        <v>2.0169795406736406</v>
      </c>
      <c r="F9" s="122">
        <v>3.3067206135424185</v>
      </c>
      <c r="G9" s="122">
        <v>1.7895846505449537</v>
      </c>
      <c r="H9" s="122">
        <v>1.3357372354453347</v>
      </c>
      <c r="I9" s="122">
        <v>1.6704963716011612</v>
      </c>
      <c r="J9" s="122">
        <v>5.4888324028770503</v>
      </c>
      <c r="K9" s="122">
        <v>1.8110391635936445</v>
      </c>
      <c r="L9" s="122">
        <v>1.2247160125853962</v>
      </c>
      <c r="M9" s="122">
        <v>2.4646940073267771</v>
      </c>
      <c r="N9" s="122">
        <v>3.6009480548492765</v>
      </c>
      <c r="O9" s="122">
        <v>3.5379800946600999</v>
      </c>
      <c r="P9" s="122">
        <v>10.247204814936767</v>
      </c>
      <c r="Q9" s="122">
        <v>12.153325410098352</v>
      </c>
      <c r="R9" s="122">
        <v>8.5475954512036694</v>
      </c>
      <c r="S9" s="122">
        <v>5.2440098132647091</v>
      </c>
      <c r="T9" s="122">
        <v>4.9280601946968003</v>
      </c>
      <c r="U9" s="122">
        <v>5.8784788547160645</v>
      </c>
      <c r="V9" s="122">
        <v>6.4387807163831337</v>
      </c>
      <c r="W9" s="122">
        <v>6.6352098562536712</v>
      </c>
      <c r="DA9" s="130" t="s">
        <v>1577</v>
      </c>
    </row>
    <row r="10" spans="1:105" ht="12" customHeight="1" x14ac:dyDescent="0.25">
      <c r="A10" s="97" t="s">
        <v>143</v>
      </c>
      <c r="B10" s="98">
        <v>2.4373320886122629</v>
      </c>
      <c r="C10" s="98">
        <v>0.77224323883293566</v>
      </c>
      <c r="D10" s="98">
        <v>2.8073615445536304</v>
      </c>
      <c r="E10" s="98">
        <v>1.9508488632260861</v>
      </c>
      <c r="F10" s="98">
        <v>3.2548632347366859</v>
      </c>
      <c r="G10" s="98">
        <v>1.7193018337043802</v>
      </c>
      <c r="H10" s="98">
        <v>1.2938457516929751</v>
      </c>
      <c r="I10" s="98">
        <v>1.6023366337548346</v>
      </c>
      <c r="J10" s="98">
        <v>5.432065537196558</v>
      </c>
      <c r="K10" s="98">
        <v>1.74841562859514</v>
      </c>
      <c r="L10" s="98">
        <v>1.1781635370731169</v>
      </c>
      <c r="M10" s="98">
        <v>2.4121485633648425</v>
      </c>
      <c r="N10" s="98">
        <v>3.5189018250596291</v>
      </c>
      <c r="O10" s="98">
        <v>3.420214622023368</v>
      </c>
      <c r="P10" s="98">
        <v>10.074981319739155</v>
      </c>
      <c r="Q10" s="98">
        <v>11.95564719506654</v>
      </c>
      <c r="R10" s="98">
        <v>8.3863408678024847</v>
      </c>
      <c r="S10" s="98">
        <v>5.1039216530223284</v>
      </c>
      <c r="T10" s="98">
        <v>4.8163861746474588</v>
      </c>
      <c r="U10" s="98">
        <v>5.7662299199044549</v>
      </c>
      <c r="V10" s="98">
        <v>6.3252507335294332</v>
      </c>
      <c r="W10" s="98">
        <v>6.5163866388883021</v>
      </c>
      <c r="DA10" s="63" t="s">
        <v>1578</v>
      </c>
    </row>
    <row r="11" spans="1:105" ht="12" customHeight="1" x14ac:dyDescent="0.25">
      <c r="A11" s="97" t="s">
        <v>124</v>
      </c>
      <c r="B11" s="98">
        <v>3.7955745097429071E-2</v>
      </c>
      <c r="C11" s="98">
        <v>4.2480882819632096E-2</v>
      </c>
      <c r="D11" s="98">
        <v>5.6781671379102713E-2</v>
      </c>
      <c r="E11" s="98">
        <v>6.5255573193642474E-2</v>
      </c>
      <c r="F11" s="98">
        <v>5.1521796493052892E-2</v>
      </c>
      <c r="G11" s="98">
        <v>6.9998105645881117E-2</v>
      </c>
      <c r="H11" s="98">
        <v>4.0020894270329878E-2</v>
      </c>
      <c r="I11" s="98">
        <v>6.0556559292495669E-2</v>
      </c>
      <c r="J11" s="98">
        <v>3.5132391349127448E-2</v>
      </c>
      <c r="K11" s="98">
        <v>3.2849125767955907E-2</v>
      </c>
      <c r="L11" s="98">
        <v>2.3665595673235715E-2</v>
      </c>
      <c r="M11" s="98">
        <v>2.782983456789178E-2</v>
      </c>
      <c r="N11" s="98">
        <v>3.8221338007379986E-2</v>
      </c>
      <c r="O11" s="98">
        <v>6.6783557862281157E-2</v>
      </c>
      <c r="P11" s="98">
        <v>9.2207222677253273E-2</v>
      </c>
      <c r="Q11" s="98">
        <v>0.10958792326182941</v>
      </c>
      <c r="R11" s="98">
        <v>9.3199571079439686E-2</v>
      </c>
      <c r="S11" s="98">
        <v>7.3506890001756003E-2</v>
      </c>
      <c r="T11" s="98">
        <v>6.1277567418505006E-2</v>
      </c>
      <c r="U11" s="98">
        <v>6.777674590786073E-2</v>
      </c>
      <c r="V11" s="98">
        <v>6.9216409606172424E-2</v>
      </c>
      <c r="W11" s="98">
        <v>6.721988181221876E-2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1.5372711472822138E-3</v>
      </c>
      <c r="C15" s="101">
        <v>9.4031241771432071E-4</v>
      </c>
      <c r="D15" s="101">
        <v>7.1149206050285141E-4</v>
      </c>
      <c r="E15" s="101">
        <v>8.7510425391175016E-4</v>
      </c>
      <c r="F15" s="101">
        <v>3.3558231267982622E-4</v>
      </c>
      <c r="G15" s="101">
        <v>2.8471119469232318E-4</v>
      </c>
      <c r="H15" s="101">
        <v>1.8705894820295688E-3</v>
      </c>
      <c r="I15" s="101">
        <v>7.6031785538307707E-3</v>
      </c>
      <c r="J15" s="101">
        <v>2.163447433136512E-2</v>
      </c>
      <c r="K15" s="101">
        <v>2.9774409230548516E-2</v>
      </c>
      <c r="L15" s="101">
        <v>2.2886879839043507E-2</v>
      </c>
      <c r="M15" s="101">
        <v>2.4715609394042989E-2</v>
      </c>
      <c r="N15" s="101">
        <v>4.3824891782267603E-2</v>
      </c>
      <c r="O15" s="101">
        <v>5.0981914774450778E-2</v>
      </c>
      <c r="P15" s="101">
        <v>8.0016272520358339E-2</v>
      </c>
      <c r="Q15" s="101">
        <v>8.8090291769983287E-2</v>
      </c>
      <c r="R15" s="101">
        <v>6.8055012321744893E-2</v>
      </c>
      <c r="S15" s="101">
        <v>6.6581270240624768E-2</v>
      </c>
      <c r="T15" s="101">
        <v>5.0396452630836752E-2</v>
      </c>
      <c r="U15" s="101">
        <v>4.4472188903748218E-2</v>
      </c>
      <c r="V15" s="101">
        <v>4.4313573247528784E-2</v>
      </c>
      <c r="W15" s="101">
        <v>5.1603335553150775E-2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1.8124855367638284</v>
      </c>
      <c r="C19" s="122">
        <v>0.67780899021641994</v>
      </c>
      <c r="D19" s="122">
        <v>1.512197559349332</v>
      </c>
      <c r="E19" s="122">
        <v>1.2617594418484595</v>
      </c>
      <c r="F19" s="122">
        <v>1.5798799753320445</v>
      </c>
      <c r="G19" s="122">
        <v>1.5532537492799536</v>
      </c>
      <c r="H19" s="122">
        <v>0.79719576365874967</v>
      </c>
      <c r="I19" s="122">
        <v>0.95054207408063096</v>
      </c>
      <c r="J19" s="122">
        <v>2.0330992378995658</v>
      </c>
      <c r="K19" s="122">
        <v>0.80674152826264178</v>
      </c>
      <c r="L19" s="122">
        <v>0.5356176868501521</v>
      </c>
      <c r="M19" s="122">
        <v>0.95336815487733295</v>
      </c>
      <c r="N19" s="122">
        <v>1.2895989622433102</v>
      </c>
      <c r="O19" s="122">
        <v>1.3470854237501431</v>
      </c>
      <c r="P19" s="122">
        <v>3.7473619677973025</v>
      </c>
      <c r="Q19" s="122">
        <v>4.5792458066207544</v>
      </c>
      <c r="R19" s="122">
        <v>3.0438032901734897</v>
      </c>
      <c r="S19" s="122">
        <v>2.4247670467940101</v>
      </c>
      <c r="T19" s="122">
        <v>2.2827760968633068</v>
      </c>
      <c r="U19" s="122">
        <v>2.6698096511090781</v>
      </c>
      <c r="V19" s="122">
        <v>2.6035526905857633</v>
      </c>
      <c r="W19" s="122">
        <v>2.6170654505006272</v>
      </c>
      <c r="DA19" s="130" t="s">
        <v>1587</v>
      </c>
    </row>
    <row r="20" spans="1:105" ht="12" customHeight="1" x14ac:dyDescent="0.25">
      <c r="A20" s="97" t="s">
        <v>51</v>
      </c>
      <c r="B20" s="98">
        <v>1.2387555803611174</v>
      </c>
      <c r="C20" s="98">
        <v>0.2490020794543826</v>
      </c>
      <c r="D20" s="98">
        <v>0.96705988570587376</v>
      </c>
      <c r="E20" s="98">
        <v>0.63928669874794897</v>
      </c>
      <c r="F20" s="98">
        <v>1.1425541621551818</v>
      </c>
      <c r="G20" s="98">
        <v>0.87232984245418099</v>
      </c>
      <c r="H20" s="98">
        <v>0.52108307934019393</v>
      </c>
      <c r="I20" s="98">
        <v>0.60130560398079924</v>
      </c>
      <c r="J20" s="98">
        <v>1.8711685469240928</v>
      </c>
      <c r="K20" s="98">
        <v>0.59684861136410694</v>
      </c>
      <c r="L20" s="98">
        <v>0.4197084849220547</v>
      </c>
      <c r="M20" s="98">
        <v>0.84461150861040557</v>
      </c>
      <c r="N20" s="98">
        <v>1.181323368523211</v>
      </c>
      <c r="O20" s="98">
        <v>1.1463776011433577</v>
      </c>
      <c r="P20" s="98">
        <v>3.3536609259809982</v>
      </c>
      <c r="Q20" s="98">
        <v>3.922972198337634</v>
      </c>
      <c r="R20" s="98">
        <v>2.3759997342316916</v>
      </c>
      <c r="S20" s="98">
        <v>2.0015481817243868</v>
      </c>
      <c r="T20" s="98">
        <v>2.0848393380859989</v>
      </c>
      <c r="U20" s="98">
        <v>2.5908497002959585</v>
      </c>
      <c r="V20" s="98">
        <v>2.5377654725244869</v>
      </c>
      <c r="W20" s="98">
        <v>2.5534484318527522</v>
      </c>
      <c r="DA20" s="63" t="s">
        <v>1588</v>
      </c>
    </row>
    <row r="21" spans="1:105" ht="12" customHeight="1" x14ac:dyDescent="0.25">
      <c r="A21" s="97" t="s">
        <v>50</v>
      </c>
      <c r="B21" s="98">
        <v>0.56733937693836289</v>
      </c>
      <c r="C21" s="98">
        <v>0.40813122372504029</v>
      </c>
      <c r="D21" s="98">
        <v>0.52566588083177224</v>
      </c>
      <c r="E21" s="98">
        <v>0.58441216482989078</v>
      </c>
      <c r="F21" s="98">
        <v>0.41779622332444194</v>
      </c>
      <c r="G21" s="98">
        <v>0.67274125533701579</v>
      </c>
      <c r="H21" s="98">
        <v>0.24712538089635744</v>
      </c>
      <c r="I21" s="98">
        <v>0.34904454558013592</v>
      </c>
      <c r="J21" s="98">
        <v>0.16175350216907183</v>
      </c>
      <c r="K21" s="98">
        <v>0.20973844082722068</v>
      </c>
      <c r="L21" s="98">
        <v>0.11252937050719793</v>
      </c>
      <c r="M21" s="98">
        <v>0.10541851920955456</v>
      </c>
      <c r="N21" s="98">
        <v>0.10360603591556926</v>
      </c>
      <c r="O21" s="98">
        <v>0.20053231889913486</v>
      </c>
      <c r="P21" s="98">
        <v>0.3924689741742512</v>
      </c>
      <c r="Q21" s="98">
        <v>0.65094962926967537</v>
      </c>
      <c r="R21" s="98">
        <v>0.66279581408538779</v>
      </c>
      <c r="S21" s="98">
        <v>0.4177668422724341</v>
      </c>
      <c r="T21" s="98">
        <v>0.19540906616044501</v>
      </c>
      <c r="U21" s="98">
        <v>7.8611990580092231E-2</v>
      </c>
      <c r="V21" s="98">
        <v>6.5441225905777153E-2</v>
      </c>
      <c r="W21" s="98">
        <v>6.3342522920458971E-2</v>
      </c>
      <c r="DA21" s="63" t="s">
        <v>1589</v>
      </c>
    </row>
    <row r="22" spans="1:105" ht="12" customHeight="1" x14ac:dyDescent="0.25">
      <c r="A22" s="109" t="s">
        <v>120</v>
      </c>
      <c r="B22" s="33">
        <v>6.3905794643479598E-3</v>
      </c>
      <c r="C22" s="33">
        <v>2.067568703699706E-2</v>
      </c>
      <c r="D22" s="33">
        <v>1.9471792811686026E-2</v>
      </c>
      <c r="E22" s="33">
        <v>3.8060578270619774E-2</v>
      </c>
      <c r="F22" s="33">
        <v>1.9529589852420707E-2</v>
      </c>
      <c r="G22" s="33">
        <v>8.1826514887568414E-3</v>
      </c>
      <c r="H22" s="33">
        <v>2.898730342219839E-2</v>
      </c>
      <c r="I22" s="33">
        <v>1.9192451969569997E-4</v>
      </c>
      <c r="J22" s="33">
        <v>1.771888064009844E-4</v>
      </c>
      <c r="K22" s="33">
        <v>1.5447607131408519E-4</v>
      </c>
      <c r="L22" s="33">
        <v>3.3798314208994982E-3</v>
      </c>
      <c r="M22" s="33">
        <v>3.3381270573727474E-3</v>
      </c>
      <c r="N22" s="33">
        <v>4.6695578045299821E-3</v>
      </c>
      <c r="O22" s="33">
        <v>1.7550370765050132E-4</v>
      </c>
      <c r="P22" s="33">
        <v>1.2320676420533611E-3</v>
      </c>
      <c r="Q22" s="33">
        <v>5.3239790134453607E-3</v>
      </c>
      <c r="R22" s="33">
        <v>5.007741856410293E-3</v>
      </c>
      <c r="S22" s="33">
        <v>5.4520227971896337E-3</v>
      </c>
      <c r="T22" s="33">
        <v>2.5276926168632105E-3</v>
      </c>
      <c r="U22" s="33">
        <v>3.47960233027589E-4</v>
      </c>
      <c r="V22" s="33">
        <v>3.4599215549948508E-4</v>
      </c>
      <c r="W22" s="33">
        <v>2.7449572741603147E-4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0.79354531283903118</v>
      </c>
      <c r="C24" s="117">
        <f t="shared" si="7"/>
        <v>0.70520575878831104</v>
      </c>
      <c r="D24" s="117">
        <f t="shared" si="7"/>
        <v>0.70142765695953135</v>
      </c>
      <c r="E24" s="117">
        <f t="shared" si="7"/>
        <v>0.77605065741981882</v>
      </c>
      <c r="F24" s="117">
        <f t="shared" si="7"/>
        <v>0.76877255934120636</v>
      </c>
      <c r="G24" s="117">
        <f t="shared" si="7"/>
        <v>0.79732348476808035</v>
      </c>
      <c r="H24" s="117">
        <f t="shared" si="7"/>
        <v>0.69962456243162952</v>
      </c>
      <c r="I24" s="117">
        <f t="shared" si="7"/>
        <v>0.71326109013222239</v>
      </c>
      <c r="J24" s="117">
        <f t="shared" si="7"/>
        <v>0.71873261980377567</v>
      </c>
      <c r="K24" s="117">
        <f t="shared" si="7"/>
        <v>0.75005105364416791</v>
      </c>
      <c r="L24" s="117">
        <f t="shared" si="7"/>
        <v>0.72820617437263624</v>
      </c>
      <c r="M24" s="117">
        <f t="shared" si="7"/>
        <v>0.70423791491797028</v>
      </c>
      <c r="N24" s="117">
        <f t="shared" si="7"/>
        <v>0.72600934690463204</v>
      </c>
      <c r="O24" s="117">
        <f t="shared" si="7"/>
        <v>0.68670616840685383</v>
      </c>
      <c r="P24" s="117">
        <f t="shared" si="7"/>
        <v>0.65369482359593067</v>
      </c>
      <c r="Q24" s="117">
        <f t="shared" si="7"/>
        <v>0.65475274334476241</v>
      </c>
      <c r="R24" s="117">
        <f t="shared" ref="R24:V24" si="8">R25+R28+R30+R39</f>
        <v>0.63884635103102616</v>
      </c>
      <c r="S24" s="117">
        <f t="shared" si="8"/>
        <v>0.49642722648095461</v>
      </c>
      <c r="T24" s="117">
        <f t="shared" si="8"/>
        <v>0.48459671468004639</v>
      </c>
      <c r="U24" s="117">
        <f t="shared" si="8"/>
        <v>0.4900263231649829</v>
      </c>
      <c r="V24" s="117">
        <f t="shared" si="8"/>
        <v>0.42575744509749625</v>
      </c>
      <c r="W24" s="117">
        <f t="shared" ref="W24" si="9">W25+W28+W30+W39</f>
        <v>0.4347224122058499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0.70393267966313311</v>
      </c>
      <c r="C25" s="122">
        <f t="shared" si="10"/>
        <v>0.58660927263542428</v>
      </c>
      <c r="D25" s="122">
        <f t="shared" si="10"/>
        <v>0.56713217733914534</v>
      </c>
      <c r="E25" s="122">
        <f t="shared" si="10"/>
        <v>0.61204656905735855</v>
      </c>
      <c r="F25" s="122">
        <f t="shared" si="10"/>
        <v>0.65679653601131471</v>
      </c>
      <c r="G25" s="122">
        <f t="shared" si="10"/>
        <v>0.57887232990093351</v>
      </c>
      <c r="H25" s="122">
        <f t="shared" si="10"/>
        <v>0.57121462268485601</v>
      </c>
      <c r="I25" s="122">
        <f t="shared" si="10"/>
        <v>0.52160431417676145</v>
      </c>
      <c r="J25" s="122">
        <f t="shared" si="10"/>
        <v>0.609768336957626</v>
      </c>
      <c r="K25" s="122">
        <f t="shared" si="10"/>
        <v>0.59383077986932264</v>
      </c>
      <c r="L25" s="122">
        <f t="shared" si="10"/>
        <v>0.60069658400323056</v>
      </c>
      <c r="M25" s="122">
        <f t="shared" si="10"/>
        <v>0.57353405680798486</v>
      </c>
      <c r="N25" s="122">
        <f t="shared" si="10"/>
        <v>0.59114009892537034</v>
      </c>
      <c r="O25" s="122">
        <f t="shared" si="10"/>
        <v>0.55276039944236866</v>
      </c>
      <c r="P25" s="122">
        <f t="shared" si="10"/>
        <v>0.51762015500738046</v>
      </c>
      <c r="Q25" s="122">
        <f t="shared" si="10"/>
        <v>0.51318189922078672</v>
      </c>
      <c r="R25" s="122">
        <f t="shared" ref="R25:V25" si="11">SUM(R26:R27)</f>
        <v>0.51380529153546806</v>
      </c>
      <c r="S25" s="122">
        <f t="shared" si="11"/>
        <v>0.37333506585448939</v>
      </c>
      <c r="T25" s="122">
        <f t="shared" si="11"/>
        <v>0.37911490088192557</v>
      </c>
      <c r="U25" s="122">
        <f t="shared" si="11"/>
        <v>0.39172692669715709</v>
      </c>
      <c r="V25" s="122">
        <f t="shared" si="11"/>
        <v>0.34220465209833389</v>
      </c>
      <c r="W25" s="122">
        <f t="shared" ref="W25" si="12">SUM(W26:W27)</f>
        <v>0.35145176609462342</v>
      </c>
      <c r="DA25" s="130" t="s">
        <v>1592</v>
      </c>
    </row>
    <row r="26" spans="1:105" ht="12" customHeight="1" x14ac:dyDescent="0.25">
      <c r="A26" s="97" t="s">
        <v>74</v>
      </c>
      <c r="B26" s="98">
        <v>0.70244265991788102</v>
      </c>
      <c r="C26" s="98">
        <v>0.58535290783183647</v>
      </c>
      <c r="D26" s="98">
        <v>0.56595095918883609</v>
      </c>
      <c r="E26" s="98">
        <v>0.6107847248961884</v>
      </c>
      <c r="F26" s="98">
        <v>0.65532055760750996</v>
      </c>
      <c r="G26" s="98">
        <v>0.5776338833388166</v>
      </c>
      <c r="H26" s="98">
        <v>0.57005654328316202</v>
      </c>
      <c r="I26" s="98">
        <v>0.52063996360269393</v>
      </c>
      <c r="J26" s="98">
        <v>0.60844185564907849</v>
      </c>
      <c r="K26" s="98">
        <v>0.59251859566484033</v>
      </c>
      <c r="L26" s="98">
        <v>0.59946624157791617</v>
      </c>
      <c r="M26" s="98">
        <v>0.57226611495519986</v>
      </c>
      <c r="N26" s="98">
        <v>0.59001689000908786</v>
      </c>
      <c r="O26" s="98">
        <v>0.55149505091396844</v>
      </c>
      <c r="P26" s="98">
        <v>0.5163990964538131</v>
      </c>
      <c r="Q26" s="98">
        <v>0.51210591062372368</v>
      </c>
      <c r="R26" s="98">
        <v>0.51273182382729487</v>
      </c>
      <c r="S26" s="98">
        <v>0.3725443348381533</v>
      </c>
      <c r="T26" s="98">
        <v>0.37831905290437379</v>
      </c>
      <c r="U26" s="98">
        <v>0.3908986903602456</v>
      </c>
      <c r="V26" s="98">
        <v>0.34148220884679881</v>
      </c>
      <c r="W26" s="98">
        <v>0.35070437919182479</v>
      </c>
      <c r="DA26" s="63" t="s">
        <v>1593</v>
      </c>
    </row>
    <row r="27" spans="1:105" ht="12" customHeight="1" x14ac:dyDescent="0.25">
      <c r="A27" s="97" t="s">
        <v>53</v>
      </c>
      <c r="B27" s="98">
        <v>1.4900197452521466E-3</v>
      </c>
      <c r="C27" s="98">
        <v>1.2563648035877923E-3</v>
      </c>
      <c r="D27" s="98">
        <v>1.1812181503092092E-3</v>
      </c>
      <c r="E27" s="98">
        <v>1.2618441611701599E-3</v>
      </c>
      <c r="F27" s="98">
        <v>1.4759784038047435E-3</v>
      </c>
      <c r="G27" s="98">
        <v>1.2384465621168787E-3</v>
      </c>
      <c r="H27" s="98">
        <v>1.1580794016939904E-3</v>
      </c>
      <c r="I27" s="98">
        <v>9.6435057406750999E-4</v>
      </c>
      <c r="J27" s="98">
        <v>1.3264813085474858E-3</v>
      </c>
      <c r="K27" s="98">
        <v>1.3121842044823671E-3</v>
      </c>
      <c r="L27" s="98">
        <v>1.2303424253143895E-3</v>
      </c>
      <c r="M27" s="98">
        <v>1.267941852784979E-3</v>
      </c>
      <c r="N27" s="98">
        <v>1.1232089162824337E-3</v>
      </c>
      <c r="O27" s="98">
        <v>1.265348528400161E-3</v>
      </c>
      <c r="P27" s="98">
        <v>1.2210585535673592E-3</v>
      </c>
      <c r="Q27" s="98">
        <v>1.0759885970630346E-3</v>
      </c>
      <c r="R27" s="98">
        <v>1.0734677081732148E-3</v>
      </c>
      <c r="S27" s="98">
        <v>7.9073101633608128E-4</v>
      </c>
      <c r="T27" s="98">
        <v>7.9584797755178867E-4</v>
      </c>
      <c r="U27" s="98">
        <v>8.2823633691148275E-4</v>
      </c>
      <c r="V27" s="98">
        <v>7.2244325153509627E-4</v>
      </c>
      <c r="W27" s="98">
        <v>7.4738690279865783E-4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4.0142114971235829E-4</v>
      </c>
      <c r="C28" s="122">
        <f t="shared" si="13"/>
        <v>5.0975450635375836E-4</v>
      </c>
      <c r="D28" s="122">
        <f t="shared" si="13"/>
        <v>6.1727562417439601E-4</v>
      </c>
      <c r="E28" s="122">
        <f t="shared" si="13"/>
        <v>7.7871134083651891E-4</v>
      </c>
      <c r="F28" s="122">
        <f t="shared" si="13"/>
        <v>5.846246579266131E-4</v>
      </c>
      <c r="G28" s="122">
        <f t="shared" si="13"/>
        <v>6.6762132379190168E-4</v>
      </c>
      <c r="H28" s="122">
        <f t="shared" si="13"/>
        <v>9.0156420710744739E-4</v>
      </c>
      <c r="I28" s="122">
        <f t="shared" si="13"/>
        <v>1.9450760724017851E-3</v>
      </c>
      <c r="J28" s="122">
        <f t="shared" si="13"/>
        <v>1.2201437723928289E-3</v>
      </c>
      <c r="K28" s="122">
        <f t="shared" si="13"/>
        <v>1.0724002795559767E-3</v>
      </c>
      <c r="L28" s="122">
        <f t="shared" si="13"/>
        <v>1.7668186554260223E-3</v>
      </c>
      <c r="M28" s="122">
        <f t="shared" si="13"/>
        <v>1.2114352043280754E-3</v>
      </c>
      <c r="N28" s="122">
        <f t="shared" si="13"/>
        <v>2.757966265910212E-3</v>
      </c>
      <c r="O28" s="122">
        <f t="shared" si="13"/>
        <v>1.4066170499907496E-3</v>
      </c>
      <c r="P28" s="122">
        <f t="shared" si="13"/>
        <v>1.2414777440911964E-3</v>
      </c>
      <c r="Q28" s="122">
        <f t="shared" si="13"/>
        <v>2.1866327624599129E-3</v>
      </c>
      <c r="R28" s="122">
        <f t="shared" si="13"/>
        <v>2.026833847665028E-3</v>
      </c>
      <c r="S28" s="122">
        <f t="shared" si="13"/>
        <v>1.7322956066857661E-3</v>
      </c>
      <c r="T28" s="122">
        <f t="shared" si="13"/>
        <v>1.447152514789082E-3</v>
      </c>
      <c r="U28" s="122">
        <f t="shared" si="13"/>
        <v>1.1385060818991078E-3</v>
      </c>
      <c r="V28" s="122">
        <f t="shared" si="13"/>
        <v>9.5034453355736116E-4</v>
      </c>
      <c r="W28" s="122">
        <f t="shared" si="13"/>
        <v>7.8999979966519951E-4</v>
      </c>
      <c r="DA28" s="130" t="s">
        <v>1595</v>
      </c>
    </row>
    <row r="29" spans="1:105" ht="12" customHeight="1" x14ac:dyDescent="0.25">
      <c r="A29" s="97" t="s">
        <v>53</v>
      </c>
      <c r="B29" s="98">
        <v>4.0142114971235829E-4</v>
      </c>
      <c r="C29" s="98">
        <v>5.0975450635375836E-4</v>
      </c>
      <c r="D29" s="98">
        <v>6.1727562417439601E-4</v>
      </c>
      <c r="E29" s="98">
        <v>7.7871134083651891E-4</v>
      </c>
      <c r="F29" s="98">
        <v>5.846246579266131E-4</v>
      </c>
      <c r="G29" s="98">
        <v>6.6762132379190168E-4</v>
      </c>
      <c r="H29" s="98">
        <v>9.0156420710744739E-4</v>
      </c>
      <c r="I29" s="98">
        <v>1.9450760724017851E-3</v>
      </c>
      <c r="J29" s="98">
        <v>1.2201437723928289E-3</v>
      </c>
      <c r="K29" s="98">
        <v>1.0724002795559767E-3</v>
      </c>
      <c r="L29" s="98">
        <v>1.7668186554260223E-3</v>
      </c>
      <c r="M29" s="98">
        <v>1.2114352043280754E-3</v>
      </c>
      <c r="N29" s="98">
        <v>2.757966265910212E-3</v>
      </c>
      <c r="O29" s="98">
        <v>1.4066170499907496E-3</v>
      </c>
      <c r="P29" s="98">
        <v>1.2414777440911964E-3</v>
      </c>
      <c r="Q29" s="98">
        <v>2.1866327624599129E-3</v>
      </c>
      <c r="R29" s="98">
        <v>2.026833847665028E-3</v>
      </c>
      <c r="S29" s="98">
        <v>1.7322956066857661E-3</v>
      </c>
      <c r="T29" s="98">
        <v>1.447152514789082E-3</v>
      </c>
      <c r="U29" s="98">
        <v>1.1385060818991078E-3</v>
      </c>
      <c r="V29" s="98">
        <v>9.5034453355736116E-4</v>
      </c>
      <c r="W29" s="98">
        <v>7.8999979966519951E-4</v>
      </c>
      <c r="DA29" s="63" t="s">
        <v>1596</v>
      </c>
    </row>
    <row r="30" spans="1:105" ht="12" customHeight="1" x14ac:dyDescent="0.25">
      <c r="A30" s="121" t="s">
        <v>55</v>
      </c>
      <c r="B30" s="122">
        <v>5.4970736495316454E-2</v>
      </c>
      <c r="C30" s="122">
        <v>8.0711844740207483E-2</v>
      </c>
      <c r="D30" s="122">
        <v>9.1561734169057274E-2</v>
      </c>
      <c r="E30" s="122">
        <v>0.11210994391223107</v>
      </c>
      <c r="F30" s="122">
        <v>7.7483721254148166E-2</v>
      </c>
      <c r="G30" s="122">
        <v>0.14380235011334158</v>
      </c>
      <c r="H30" s="122">
        <v>8.5816832400436777E-2</v>
      </c>
      <c r="I30" s="122">
        <v>0.12985744916886777</v>
      </c>
      <c r="J30" s="122">
        <v>7.8237958522318171E-2</v>
      </c>
      <c r="K30" s="122">
        <v>0.1128747974845333</v>
      </c>
      <c r="L30" s="122">
        <v>9.2217633323261661E-2</v>
      </c>
      <c r="M30" s="122">
        <v>9.5516945258207003E-2</v>
      </c>
      <c r="N30" s="122">
        <v>0.101820083983934</v>
      </c>
      <c r="O30" s="122">
        <v>0.10079034301000603</v>
      </c>
      <c r="P30" s="122">
        <v>0.10233360074411121</v>
      </c>
      <c r="Q30" s="122">
        <v>0.10330934355916783</v>
      </c>
      <c r="R30" s="122">
        <v>8.8843148393929094E-2</v>
      </c>
      <c r="S30" s="122">
        <v>8.7905702426572724E-2</v>
      </c>
      <c r="T30" s="122">
        <v>7.2851441852829213E-2</v>
      </c>
      <c r="U30" s="122">
        <v>6.649287262358769E-2</v>
      </c>
      <c r="V30" s="122">
        <v>5.7207762240998342E-2</v>
      </c>
      <c r="W30" s="122">
        <v>5.7656190407440619E-2</v>
      </c>
      <c r="DA30" s="130" t="s">
        <v>1597</v>
      </c>
    </row>
    <row r="31" spans="1:105" ht="12" customHeight="1" x14ac:dyDescent="0.25">
      <c r="A31" s="97" t="s">
        <v>141</v>
      </c>
      <c r="B31" s="98">
        <v>5.2847838244307679E-2</v>
      </c>
      <c r="C31" s="98">
        <v>7.9265210251416224E-2</v>
      </c>
      <c r="D31" s="98">
        <v>9.0454968741608396E-2</v>
      </c>
      <c r="E31" s="98">
        <v>0.1106097651912395</v>
      </c>
      <c r="F31" s="98">
        <v>7.6980347785128425E-2</v>
      </c>
      <c r="G31" s="98">
        <v>0.14323292772395693</v>
      </c>
      <c r="H31" s="98">
        <v>7.9604910969695949E-2</v>
      </c>
      <c r="I31" s="98">
        <v>0.11710407289166408</v>
      </c>
      <c r="J31" s="98">
        <v>5.6198789108567598E-2</v>
      </c>
      <c r="K31" s="98">
        <v>7.19726560092077E-2</v>
      </c>
      <c r="L31" s="98">
        <v>5.2297781060334655E-2</v>
      </c>
      <c r="M31" s="98">
        <v>5.1045926191181416E-2</v>
      </c>
      <c r="N31" s="98">
        <v>4.4568001240221096E-2</v>
      </c>
      <c r="O31" s="98">
        <v>4.863004100004379E-2</v>
      </c>
      <c r="P31" s="98">
        <v>4.8741541811034218E-2</v>
      </c>
      <c r="Q31" s="98">
        <v>5.3032216500295153E-2</v>
      </c>
      <c r="R31" s="98">
        <v>5.0436311734868629E-2</v>
      </c>
      <c r="S31" s="98">
        <v>4.8514010478135756E-2</v>
      </c>
      <c r="T31" s="98">
        <v>4.7401291480751326E-2</v>
      </c>
      <c r="U31" s="98">
        <v>4.637349339936752E-2</v>
      </c>
      <c r="V31" s="98">
        <v>4.0818657731106781E-2</v>
      </c>
      <c r="W31" s="98">
        <v>3.9054762271549921E-2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2.1228982510087717E-3</v>
      </c>
      <c r="C35" s="101">
        <v>1.4466344887912625E-3</v>
      </c>
      <c r="D35" s="101">
        <v>1.1067654274488801E-3</v>
      </c>
      <c r="E35" s="101">
        <v>1.5001787209915716E-3</v>
      </c>
      <c r="F35" s="101">
        <v>5.0337346901973927E-4</v>
      </c>
      <c r="G35" s="101">
        <v>5.6942238938464636E-4</v>
      </c>
      <c r="H35" s="101">
        <v>6.2119214307408341E-3</v>
      </c>
      <c r="I35" s="101">
        <v>1.2753376277203694E-2</v>
      </c>
      <c r="J35" s="101">
        <v>2.2039169413750576E-2</v>
      </c>
      <c r="K35" s="101">
        <v>4.0902141475325601E-2</v>
      </c>
      <c r="L35" s="101">
        <v>3.9919852262926998E-2</v>
      </c>
      <c r="M35" s="101">
        <v>4.4471019067025594E-2</v>
      </c>
      <c r="N35" s="101">
        <v>5.7252082743712907E-2</v>
      </c>
      <c r="O35" s="101">
        <v>5.2160302009962245E-2</v>
      </c>
      <c r="P35" s="101">
        <v>5.3592058933077003E-2</v>
      </c>
      <c r="Q35" s="101">
        <v>5.0277127058872682E-2</v>
      </c>
      <c r="R35" s="101">
        <v>3.8406836659060473E-2</v>
      </c>
      <c r="S35" s="101">
        <v>3.939169194843696E-2</v>
      </c>
      <c r="T35" s="101">
        <v>2.5450150372077891E-2</v>
      </c>
      <c r="U35" s="101">
        <v>2.0119379224220177E-2</v>
      </c>
      <c r="V35" s="101">
        <v>1.6389104509891565E-2</v>
      </c>
      <c r="W35" s="101">
        <v>1.8601428135890701E-2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3.4240475530869299E-2</v>
      </c>
      <c r="C39" s="122">
        <v>3.7374886906325615E-2</v>
      </c>
      <c r="D39" s="122">
        <v>4.2116469827154453E-2</v>
      </c>
      <c r="E39" s="122">
        <v>5.1115433109392712E-2</v>
      </c>
      <c r="F39" s="122">
        <v>3.3907677417816855E-2</v>
      </c>
      <c r="G39" s="122">
        <v>7.3981183430013239E-2</v>
      </c>
      <c r="H39" s="122">
        <v>4.1691543139229278E-2</v>
      </c>
      <c r="I39" s="122">
        <v>5.9854250714191391E-2</v>
      </c>
      <c r="J39" s="122">
        <v>2.9506180551438624E-2</v>
      </c>
      <c r="K39" s="122">
        <v>4.2273076010755924E-2</v>
      </c>
      <c r="L39" s="122">
        <v>3.3525138390718023E-2</v>
      </c>
      <c r="M39" s="122">
        <v>3.3975477647450382E-2</v>
      </c>
      <c r="N39" s="122">
        <v>3.0291197729417556E-2</v>
      </c>
      <c r="O39" s="122">
        <v>3.1748808904488418E-2</v>
      </c>
      <c r="P39" s="122">
        <v>3.2499590100347725E-2</v>
      </c>
      <c r="Q39" s="122">
        <v>3.6074867802347886E-2</v>
      </c>
      <c r="R39" s="122">
        <v>3.4171077253963969E-2</v>
      </c>
      <c r="S39" s="122">
        <v>3.3454162593206743E-2</v>
      </c>
      <c r="T39" s="122">
        <v>3.1183219430502486E-2</v>
      </c>
      <c r="U39" s="122">
        <v>3.0668017762339017E-2</v>
      </c>
      <c r="V39" s="122">
        <v>2.5394686224606659E-2</v>
      </c>
      <c r="W39" s="122">
        <v>2.4824455904120656E-2</v>
      </c>
      <c r="DA39" s="130" t="s">
        <v>1606</v>
      </c>
    </row>
    <row r="40" spans="1:105" ht="12" customHeight="1" x14ac:dyDescent="0.25">
      <c r="A40" s="97" t="s">
        <v>50</v>
      </c>
      <c r="B40" s="98">
        <v>3.387243168737282E-2</v>
      </c>
      <c r="C40" s="98">
        <v>3.6682580937415867E-2</v>
      </c>
      <c r="D40" s="98">
        <v>4.1358146141421082E-2</v>
      </c>
      <c r="E40" s="98">
        <v>4.9353727499854547E-2</v>
      </c>
      <c r="F40" s="98">
        <v>3.3024876891824428E-2</v>
      </c>
      <c r="G40" s="98">
        <v>7.2910703267387578E-2</v>
      </c>
      <c r="H40" s="98">
        <v>3.9023368657937617E-2</v>
      </c>
      <c r="I40" s="98">
        <v>5.826066648897691E-2</v>
      </c>
      <c r="J40" s="98">
        <v>2.8703589530241897E-2</v>
      </c>
      <c r="K40" s="98">
        <v>4.1651463530652348E-2</v>
      </c>
      <c r="L40" s="98">
        <v>3.2919812126201785E-2</v>
      </c>
      <c r="M40" s="98">
        <v>3.3445089142204149E-2</v>
      </c>
      <c r="N40" s="98">
        <v>2.9679014624193905E-2</v>
      </c>
      <c r="O40" s="98">
        <v>3.1724656268403963E-2</v>
      </c>
      <c r="P40" s="98">
        <v>3.2378873639691247E-2</v>
      </c>
      <c r="Q40" s="98">
        <v>3.5837432184458728E-2</v>
      </c>
      <c r="R40" s="98">
        <v>3.3971110840635678E-2</v>
      </c>
      <c r="S40" s="98">
        <v>3.3330326575561862E-2</v>
      </c>
      <c r="T40" s="98">
        <v>3.114209738541162E-2</v>
      </c>
      <c r="U40" s="98">
        <v>3.0668017762339017E-2</v>
      </c>
      <c r="V40" s="98">
        <v>2.5394686224606659E-2</v>
      </c>
      <c r="W40" s="98">
        <v>2.4824455904120656E-2</v>
      </c>
      <c r="DA40" s="63" t="s">
        <v>1607</v>
      </c>
    </row>
    <row r="41" spans="1:105" ht="12" customHeight="1" x14ac:dyDescent="0.25">
      <c r="A41" s="109" t="s">
        <v>120</v>
      </c>
      <c r="B41" s="33">
        <v>3.680438434964794E-4</v>
      </c>
      <c r="C41" s="33">
        <v>6.9230596890975109E-4</v>
      </c>
      <c r="D41" s="33">
        <v>7.5832368573337274E-4</v>
      </c>
      <c r="E41" s="33">
        <v>1.7617056095381655E-3</v>
      </c>
      <c r="F41" s="33">
        <v>8.8280052599242831E-4</v>
      </c>
      <c r="G41" s="33">
        <v>1.0704801626256651E-3</v>
      </c>
      <c r="H41" s="33">
        <v>2.6681744812916612E-3</v>
      </c>
      <c r="I41" s="33">
        <v>1.5935842252144802E-3</v>
      </c>
      <c r="J41" s="33">
        <v>8.0259102119672522E-4</v>
      </c>
      <c r="K41" s="33">
        <v>6.2161248010357583E-4</v>
      </c>
      <c r="L41" s="33">
        <v>6.0532626451623931E-4</v>
      </c>
      <c r="M41" s="33">
        <v>5.3038850524623571E-4</v>
      </c>
      <c r="N41" s="33">
        <v>6.1218310522365008E-4</v>
      </c>
      <c r="O41" s="33">
        <v>2.415263608445273E-5</v>
      </c>
      <c r="P41" s="33">
        <v>1.2071646065647835E-4</v>
      </c>
      <c r="Q41" s="33">
        <v>2.3743561788915887E-4</v>
      </c>
      <c r="R41" s="33">
        <v>1.9996641332828874E-4</v>
      </c>
      <c r="S41" s="33">
        <v>1.238360176448801E-4</v>
      </c>
      <c r="T41" s="33">
        <v>4.1122045090866178E-5</v>
      </c>
      <c r="U41" s="33">
        <v>0</v>
      </c>
      <c r="V41" s="33">
        <v>0</v>
      </c>
      <c r="W41" s="33">
        <v>0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223.49943724087186</v>
      </c>
      <c r="C43" s="117">
        <f t="shared" si="14"/>
        <v>158.96864257151614</v>
      </c>
      <c r="D43" s="117">
        <f t="shared" si="14"/>
        <v>83.063350114516524</v>
      </c>
      <c r="E43" s="117">
        <f t="shared" si="14"/>
        <v>131.09314241085991</v>
      </c>
      <c r="F43" s="117">
        <f t="shared" si="14"/>
        <v>349.44801350098919</v>
      </c>
      <c r="G43" s="117">
        <f t="shared" si="14"/>
        <v>261.45693615905401</v>
      </c>
      <c r="H43" s="117">
        <f t="shared" si="14"/>
        <v>263.57926171629521</v>
      </c>
      <c r="I43" s="117">
        <f t="shared" si="14"/>
        <v>297.76289491771178</v>
      </c>
      <c r="J43" s="117">
        <f t="shared" si="14"/>
        <v>184.26591170747341</v>
      </c>
      <c r="K43" s="117">
        <f t="shared" si="14"/>
        <v>52.006863867036159</v>
      </c>
      <c r="L43" s="117">
        <f t="shared" si="14"/>
        <v>30.078426864208478</v>
      </c>
      <c r="M43" s="117">
        <f t="shared" si="14"/>
        <v>40.995875815062888</v>
      </c>
      <c r="N43" s="117">
        <f t="shared" si="14"/>
        <v>39.772026952262564</v>
      </c>
      <c r="O43" s="117">
        <f t="shared" si="14"/>
        <v>26.270579796504947</v>
      </c>
      <c r="P43" s="117">
        <f t="shared" si="14"/>
        <v>34.765518142454269</v>
      </c>
      <c r="Q43" s="117">
        <f t="shared" si="14"/>
        <v>40.165312416992386</v>
      </c>
      <c r="R43" s="117">
        <f t="shared" ref="R43:V43" si="15">R44+R47+R49+R58</f>
        <v>28.217696675802234</v>
      </c>
      <c r="S43" s="117">
        <f t="shared" si="15"/>
        <v>35.842849486016767</v>
      </c>
      <c r="T43" s="117">
        <f t="shared" si="15"/>
        <v>41.863480628442879</v>
      </c>
      <c r="U43" s="117">
        <f t="shared" si="15"/>
        <v>54.193935732635019</v>
      </c>
      <c r="V43" s="117">
        <f t="shared" si="15"/>
        <v>46.246412863586521</v>
      </c>
      <c r="W43" s="117">
        <f t="shared" ref="W43" si="16">W44+W47+W49+W58</f>
        <v>48.182002376891504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204.11222976879137</v>
      </c>
      <c r="C44" s="122">
        <f t="shared" si="17"/>
        <v>142.76361502796789</v>
      </c>
      <c r="D44" s="122">
        <f t="shared" si="17"/>
        <v>66.097526498338155</v>
      </c>
      <c r="E44" s="122">
        <f t="shared" si="17"/>
        <v>101.25274359916961</v>
      </c>
      <c r="F44" s="122">
        <f t="shared" si="17"/>
        <v>326.99532625303226</v>
      </c>
      <c r="G44" s="122">
        <f t="shared" si="17"/>
        <v>214.71440558140594</v>
      </c>
      <c r="H44" s="122">
        <f t="shared" si="17"/>
        <v>210.43540392384253</v>
      </c>
      <c r="I44" s="122">
        <f t="shared" si="17"/>
        <v>247.04477023832402</v>
      </c>
      <c r="J44" s="122">
        <f t="shared" si="17"/>
        <v>160.96014293263565</v>
      </c>
      <c r="K44" s="122">
        <f t="shared" si="17"/>
        <v>34.520453884837671</v>
      </c>
      <c r="L44" s="122">
        <f t="shared" si="17"/>
        <v>22.911028326875464</v>
      </c>
      <c r="M44" s="122">
        <f t="shared" si="17"/>
        <v>35.670855810298804</v>
      </c>
      <c r="N44" s="122">
        <f t="shared" si="17"/>
        <v>33.874751835607633</v>
      </c>
      <c r="O44" s="122">
        <f t="shared" si="17"/>
        <v>20.9257242050742</v>
      </c>
      <c r="P44" s="122">
        <f t="shared" si="17"/>
        <v>28.828819973275127</v>
      </c>
      <c r="Q44" s="122">
        <f t="shared" si="17"/>
        <v>33.517803288439048</v>
      </c>
      <c r="R44" s="122">
        <f t="shared" ref="R44:V44" si="18">SUM(R45:R46)</f>
        <v>22.265250603750445</v>
      </c>
      <c r="S44" s="122">
        <f t="shared" si="18"/>
        <v>27.838385095996909</v>
      </c>
      <c r="T44" s="122">
        <f t="shared" si="18"/>
        <v>33.737482426376168</v>
      </c>
      <c r="U44" s="122">
        <f t="shared" si="18"/>
        <v>45.02823553985337</v>
      </c>
      <c r="V44" s="122">
        <f t="shared" si="18"/>
        <v>36.839168007719039</v>
      </c>
      <c r="W44" s="122">
        <f t="shared" ref="W44" si="19">SUM(W45:W46)</f>
        <v>38.607964354867896</v>
      </c>
      <c r="DA44" s="130" t="s">
        <v>1610</v>
      </c>
    </row>
    <row r="45" spans="1:105" ht="12" customHeight="1" x14ac:dyDescent="0.25">
      <c r="A45" s="97" t="s">
        <v>216</v>
      </c>
      <c r="B45" s="98">
        <v>203.76152165736175</v>
      </c>
      <c r="C45" s="98">
        <v>142.51811371454488</v>
      </c>
      <c r="D45" s="98">
        <v>65.988408345411813</v>
      </c>
      <c r="E45" s="98">
        <v>101.08382895809794</v>
      </c>
      <c r="F45" s="98">
        <v>326.37651517772321</v>
      </c>
      <c r="G45" s="98">
        <v>214.32577788856909</v>
      </c>
      <c r="H45" s="98">
        <v>210.07519955319657</v>
      </c>
      <c r="I45" s="98">
        <v>246.66267209972591</v>
      </c>
      <c r="J45" s="98">
        <v>160.67032567254392</v>
      </c>
      <c r="K45" s="98">
        <v>34.458406833894287</v>
      </c>
      <c r="L45" s="98">
        <v>22.87356138751441</v>
      </c>
      <c r="M45" s="98">
        <v>35.609256280392295</v>
      </c>
      <c r="N45" s="98">
        <v>33.825712644687854</v>
      </c>
      <c r="O45" s="98">
        <v>20.886354706859546</v>
      </c>
      <c r="P45" s="98">
        <v>28.772740250784807</v>
      </c>
      <c r="Q45" s="98">
        <v>33.459735470684095</v>
      </c>
      <c r="R45" s="98">
        <v>22.227055048899771</v>
      </c>
      <c r="S45" s="98">
        <v>27.789399207385479</v>
      </c>
      <c r="T45" s="98">
        <v>33.677473565073782</v>
      </c>
      <c r="U45" s="98">
        <v>44.943488330482097</v>
      </c>
      <c r="V45" s="98">
        <v>36.764806052577299</v>
      </c>
      <c r="W45" s="98">
        <v>38.528283562124905</v>
      </c>
      <c r="DA45" s="63" t="s">
        <v>1611</v>
      </c>
    </row>
    <row r="46" spans="1:105" ht="12" customHeight="1" x14ac:dyDescent="0.25">
      <c r="A46" s="97" t="s">
        <v>53</v>
      </c>
      <c r="B46" s="98">
        <v>0.35070811142959968</v>
      </c>
      <c r="C46" s="98">
        <v>0.2455013134230187</v>
      </c>
      <c r="D46" s="98">
        <v>0.1091181529263467</v>
      </c>
      <c r="E46" s="98">
        <v>0.16891464107166049</v>
      </c>
      <c r="F46" s="98">
        <v>0.61881107530904989</v>
      </c>
      <c r="G46" s="98">
        <v>0.38862769283684195</v>
      </c>
      <c r="H46" s="98">
        <v>0.36020437064597022</v>
      </c>
      <c r="I46" s="98">
        <v>0.38209813859811359</v>
      </c>
      <c r="J46" s="98">
        <v>0.28981726009172543</v>
      </c>
      <c r="K46" s="98">
        <v>6.2047050943384259E-2</v>
      </c>
      <c r="L46" s="98">
        <v>3.7466939361051887E-2</v>
      </c>
      <c r="M46" s="98">
        <v>6.1599529906506252E-2</v>
      </c>
      <c r="N46" s="98">
        <v>4.9039190919781352E-2</v>
      </c>
      <c r="O46" s="98">
        <v>3.9369498214653742E-2</v>
      </c>
      <c r="P46" s="98">
        <v>5.6079722490320977E-2</v>
      </c>
      <c r="Q46" s="98">
        <v>5.8067817754953954E-2</v>
      </c>
      <c r="R46" s="98">
        <v>3.8195554850672976E-2</v>
      </c>
      <c r="S46" s="98">
        <v>4.8985888611429391E-2</v>
      </c>
      <c r="T46" s="98">
        <v>6.0008861302384864E-2</v>
      </c>
      <c r="U46" s="98">
        <v>8.4747209371269394E-2</v>
      </c>
      <c r="V46" s="98">
        <v>7.4361955141736782E-2</v>
      </c>
      <c r="W46" s="98">
        <v>7.9680792742987949E-2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8.882876584349185E-2</v>
      </c>
      <c r="C47" s="122">
        <f t="shared" si="20"/>
        <v>9.3079602706532899E-2</v>
      </c>
      <c r="D47" s="122">
        <f t="shared" si="20"/>
        <v>9.4633222695355276E-2</v>
      </c>
      <c r="E47" s="122">
        <f t="shared" si="20"/>
        <v>0.14973056725535336</v>
      </c>
      <c r="F47" s="122">
        <f t="shared" si="20"/>
        <v>0.15752179311070011</v>
      </c>
      <c r="G47" s="122">
        <f t="shared" si="20"/>
        <v>0.25216411756868456</v>
      </c>
      <c r="H47" s="122">
        <f t="shared" si="20"/>
        <v>0.39825379272071049</v>
      </c>
      <c r="I47" s="122">
        <f t="shared" si="20"/>
        <v>0.82555885613149904</v>
      </c>
      <c r="J47" s="122">
        <f t="shared" si="20"/>
        <v>0.46303095208189043</v>
      </c>
      <c r="K47" s="122">
        <f t="shared" si="20"/>
        <v>0.34911541780240862</v>
      </c>
      <c r="L47" s="122">
        <f t="shared" si="20"/>
        <v>0.30789991205955686</v>
      </c>
      <c r="M47" s="122">
        <f t="shared" si="20"/>
        <v>0.13823658094850105</v>
      </c>
      <c r="N47" s="122">
        <f t="shared" si="20"/>
        <v>0.22941215569984369</v>
      </c>
      <c r="O47" s="122">
        <f t="shared" si="20"/>
        <v>6.1586019071979886E-2</v>
      </c>
      <c r="P47" s="122">
        <f t="shared" si="20"/>
        <v>3.540238970830363E-2</v>
      </c>
      <c r="Q47" s="122">
        <f t="shared" si="20"/>
        <v>6.8462009377435934E-2</v>
      </c>
      <c r="R47" s="122">
        <f t="shared" si="20"/>
        <v>7.3336784114054018E-2</v>
      </c>
      <c r="S47" s="122">
        <f t="shared" si="20"/>
        <v>8.0115098466579285E-2</v>
      </c>
      <c r="T47" s="122">
        <f t="shared" si="20"/>
        <v>9.4855902419093571E-2</v>
      </c>
      <c r="U47" s="122">
        <f t="shared" si="20"/>
        <v>0.11904290530192803</v>
      </c>
      <c r="V47" s="122">
        <f t="shared" si="20"/>
        <v>0.16850995989704554</v>
      </c>
      <c r="W47" s="122">
        <f t="shared" si="20"/>
        <v>0.22058695028393865</v>
      </c>
      <c r="DA47" s="130" t="s">
        <v>1613</v>
      </c>
    </row>
    <row r="48" spans="1:105" ht="12" customHeight="1" x14ac:dyDescent="0.25">
      <c r="A48" s="97" t="s">
        <v>53</v>
      </c>
      <c r="B48" s="98">
        <v>8.882876584349185E-2</v>
      </c>
      <c r="C48" s="98">
        <v>9.3079602706532899E-2</v>
      </c>
      <c r="D48" s="98">
        <v>9.4633222695355276E-2</v>
      </c>
      <c r="E48" s="98">
        <v>0.14973056725535336</v>
      </c>
      <c r="F48" s="98">
        <v>0.15752179311070011</v>
      </c>
      <c r="G48" s="98">
        <v>0.25216411756868456</v>
      </c>
      <c r="H48" s="98">
        <v>0.39825379272071049</v>
      </c>
      <c r="I48" s="98">
        <v>0.82555885613149904</v>
      </c>
      <c r="J48" s="98">
        <v>0.46303095208189043</v>
      </c>
      <c r="K48" s="98">
        <v>0.34911541780240862</v>
      </c>
      <c r="L48" s="98">
        <v>0.30789991205955686</v>
      </c>
      <c r="M48" s="98">
        <v>0.13823658094850105</v>
      </c>
      <c r="N48" s="98">
        <v>0.22941215569984369</v>
      </c>
      <c r="O48" s="98">
        <v>6.1586019071979886E-2</v>
      </c>
      <c r="P48" s="98">
        <v>3.540238970830363E-2</v>
      </c>
      <c r="Q48" s="98">
        <v>6.8462009377435934E-2</v>
      </c>
      <c r="R48" s="98">
        <v>7.3336784114054018E-2</v>
      </c>
      <c r="S48" s="98">
        <v>8.0115098466579285E-2</v>
      </c>
      <c r="T48" s="98">
        <v>9.4855902419093571E-2</v>
      </c>
      <c r="U48" s="98">
        <v>0.11904290530192803</v>
      </c>
      <c r="V48" s="98">
        <v>0.16850995989704554</v>
      </c>
      <c r="W48" s="98">
        <v>0.22058695028393865</v>
      </c>
      <c r="DA48" s="63" t="s">
        <v>1614</v>
      </c>
    </row>
    <row r="49" spans="1:105" ht="12" customHeight="1" x14ac:dyDescent="0.25">
      <c r="A49" s="121" t="s">
        <v>55</v>
      </c>
      <c r="B49" s="122">
        <v>11.705660956062367</v>
      </c>
      <c r="C49" s="122">
        <v>9.3898645040572788</v>
      </c>
      <c r="D49" s="122">
        <v>9.7300763370311287</v>
      </c>
      <c r="E49" s="122">
        <v>19.088311573426463</v>
      </c>
      <c r="F49" s="122">
        <v>12.212062806057629</v>
      </c>
      <c r="G49" s="122">
        <v>22.489993294577669</v>
      </c>
      <c r="H49" s="122">
        <v>39.035208637477901</v>
      </c>
      <c r="I49" s="122">
        <v>31.874022818161368</v>
      </c>
      <c r="J49" s="122">
        <v>16.646094839359854</v>
      </c>
      <c r="K49" s="122">
        <v>12.358750381095419</v>
      </c>
      <c r="L49" s="122">
        <v>4.9294978629222195</v>
      </c>
      <c r="M49" s="122">
        <v>3.7563545643536123</v>
      </c>
      <c r="N49" s="122">
        <v>4.422164405097794</v>
      </c>
      <c r="O49" s="122">
        <v>3.9975347114867983</v>
      </c>
      <c r="P49" s="122">
        <v>4.4932705639064707</v>
      </c>
      <c r="Q49" s="122">
        <v>4.8919261662019533</v>
      </c>
      <c r="R49" s="122">
        <v>4.2429342896347384</v>
      </c>
      <c r="S49" s="122">
        <v>5.9108333273458156</v>
      </c>
      <c r="T49" s="122">
        <v>5.7014525008127697</v>
      </c>
      <c r="U49" s="122">
        <v>6.2121560519032064</v>
      </c>
      <c r="V49" s="122">
        <v>6.6313014084936093</v>
      </c>
      <c r="W49" s="122">
        <v>6.7624563083052269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11.705660956062367</v>
      </c>
      <c r="C54" s="101">
        <v>9.3898645040572788</v>
      </c>
      <c r="D54" s="101">
        <v>9.7300763370311287</v>
      </c>
      <c r="E54" s="101">
        <v>19.088311573426463</v>
      </c>
      <c r="F54" s="101">
        <v>12.212062806057629</v>
      </c>
      <c r="G54" s="101">
        <v>22.489993294577669</v>
      </c>
      <c r="H54" s="101">
        <v>39.035208637477901</v>
      </c>
      <c r="I54" s="101">
        <v>31.874022818161368</v>
      </c>
      <c r="J54" s="101">
        <v>16.646094839359854</v>
      </c>
      <c r="K54" s="101">
        <v>12.358750381095419</v>
      </c>
      <c r="L54" s="101">
        <v>4.9294978629222195</v>
      </c>
      <c r="M54" s="101">
        <v>3.7563545643536123</v>
      </c>
      <c r="N54" s="101">
        <v>4.422164405097794</v>
      </c>
      <c r="O54" s="101">
        <v>3.9975347114867983</v>
      </c>
      <c r="P54" s="101">
        <v>4.4932705639064707</v>
      </c>
      <c r="Q54" s="101">
        <v>4.8919261662019533</v>
      </c>
      <c r="R54" s="101">
        <v>4.2429342896347384</v>
      </c>
      <c r="S54" s="101">
        <v>5.9108333273458156</v>
      </c>
      <c r="T54" s="101">
        <v>5.7014525008127697</v>
      </c>
      <c r="U54" s="101">
        <v>6.2121560519032064</v>
      </c>
      <c r="V54" s="101">
        <v>6.6313014084936093</v>
      </c>
      <c r="W54" s="101">
        <v>6.7624563083052269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7.5927177501746375</v>
      </c>
      <c r="C58" s="122">
        <v>6.7220834367844615</v>
      </c>
      <c r="D58" s="122">
        <v>7.1411140564518814</v>
      </c>
      <c r="E58" s="122">
        <v>10.602356671008488</v>
      </c>
      <c r="F58" s="122">
        <v>10.083102648788632</v>
      </c>
      <c r="G58" s="122">
        <v>24.000373165501717</v>
      </c>
      <c r="H58" s="122">
        <v>13.710395362254062</v>
      </c>
      <c r="I58" s="122">
        <v>18.018543005094887</v>
      </c>
      <c r="J58" s="122">
        <v>6.1966429833960301</v>
      </c>
      <c r="K58" s="122">
        <v>4.7785441833006583</v>
      </c>
      <c r="L58" s="122">
        <v>1.9300007623512374</v>
      </c>
      <c r="M58" s="122">
        <v>1.4304288594619714</v>
      </c>
      <c r="N58" s="122">
        <v>1.2456985558572944</v>
      </c>
      <c r="O58" s="122">
        <v>1.285734860871969</v>
      </c>
      <c r="P58" s="122">
        <v>1.4080252155643673</v>
      </c>
      <c r="Q58" s="122">
        <v>1.687120952973949</v>
      </c>
      <c r="R58" s="122">
        <v>1.6361749983029945</v>
      </c>
      <c r="S58" s="122">
        <v>2.013515964207464</v>
      </c>
      <c r="T58" s="122">
        <v>2.3296897988348508</v>
      </c>
      <c r="U58" s="122">
        <v>2.8345012355765111</v>
      </c>
      <c r="V58" s="122">
        <v>2.6074334874768339</v>
      </c>
      <c r="W58" s="122">
        <v>2.5909947634344421</v>
      </c>
      <c r="DA58" s="130" t="s">
        <v>1624</v>
      </c>
    </row>
    <row r="59" spans="1:105" ht="12" customHeight="1" x14ac:dyDescent="0.25">
      <c r="A59" s="97" t="s">
        <v>50</v>
      </c>
      <c r="B59" s="98">
        <v>7.5081345832329012</v>
      </c>
      <c r="C59" s="98">
        <v>6.6320337929456707</v>
      </c>
      <c r="D59" s="98">
        <v>7.0522686171360904</v>
      </c>
      <c r="E59" s="98">
        <v>10.226474177237188</v>
      </c>
      <c r="F59" s="98">
        <v>9.8398900612025475</v>
      </c>
      <c r="G59" s="98">
        <v>23.685941049619974</v>
      </c>
      <c r="H59" s="98">
        <v>12.948374000566261</v>
      </c>
      <c r="I59" s="98">
        <v>17.620125804403546</v>
      </c>
      <c r="J59" s="98">
        <v>6.0402405192728663</v>
      </c>
      <c r="K59" s="98">
        <v>4.705906177303655</v>
      </c>
      <c r="L59" s="98">
        <v>1.8917861170091028</v>
      </c>
      <c r="M59" s="98">
        <v>1.4047650011798458</v>
      </c>
      <c r="N59" s="98">
        <v>1.2022820516180717</v>
      </c>
      <c r="O59" s="98">
        <v>1.2845176852659359</v>
      </c>
      <c r="P59" s="98">
        <v>1.4019203877920345</v>
      </c>
      <c r="Q59" s="98">
        <v>1.6734078642650023</v>
      </c>
      <c r="R59" s="98">
        <v>1.6241663431129854</v>
      </c>
      <c r="S59" s="98">
        <v>1.996648439674565</v>
      </c>
      <c r="T59" s="98">
        <v>2.3117253692581436</v>
      </c>
      <c r="U59" s="98">
        <v>2.8165111881717886</v>
      </c>
      <c r="V59" s="98">
        <v>2.5907925157187184</v>
      </c>
      <c r="W59" s="98">
        <v>2.5745601505477653</v>
      </c>
      <c r="DA59" s="63" t="s">
        <v>1625</v>
      </c>
    </row>
    <row r="60" spans="1:105" ht="12" customHeight="1" x14ac:dyDescent="0.25">
      <c r="A60" s="109" t="s">
        <v>120</v>
      </c>
      <c r="B60" s="33">
        <v>8.4583166941736357E-2</v>
      </c>
      <c r="C60" s="33">
        <v>9.0049643838790952E-2</v>
      </c>
      <c r="D60" s="33">
        <v>8.8845439315791155E-2</v>
      </c>
      <c r="E60" s="33">
        <v>0.37588249377130012</v>
      </c>
      <c r="F60" s="33">
        <v>0.24321258758608361</v>
      </c>
      <c r="G60" s="33">
        <v>0.31443211588174197</v>
      </c>
      <c r="H60" s="33">
        <v>0.7620213616878011</v>
      </c>
      <c r="I60" s="33">
        <v>0.3984172006913404</v>
      </c>
      <c r="J60" s="33">
        <v>0.15640246412316416</v>
      </c>
      <c r="K60" s="33">
        <v>7.2638005997003763E-2</v>
      </c>
      <c r="L60" s="33">
        <v>3.82146453421345E-2</v>
      </c>
      <c r="M60" s="33">
        <v>2.566385828212556E-2</v>
      </c>
      <c r="N60" s="33">
        <v>4.341650423922274E-2</v>
      </c>
      <c r="O60" s="33">
        <v>1.2171756060331048E-3</v>
      </c>
      <c r="P60" s="33">
        <v>6.1048277723328367E-3</v>
      </c>
      <c r="Q60" s="33">
        <v>1.3713088708946631E-2</v>
      </c>
      <c r="R60" s="33">
        <v>1.20086551900091E-2</v>
      </c>
      <c r="S60" s="33">
        <v>1.6867524532899299E-2</v>
      </c>
      <c r="T60" s="33">
        <v>1.796442957670728E-2</v>
      </c>
      <c r="U60" s="33">
        <v>1.799004740472275E-2</v>
      </c>
      <c r="V60" s="33">
        <v>1.6640971758115446E-2</v>
      </c>
      <c r="W60" s="33">
        <v>1.6434612886676799E-2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2227.0656378619451</v>
      </c>
      <c r="C62" s="117">
        <f t="shared" si="21"/>
        <v>2005.3492187576187</v>
      </c>
      <c r="D62" s="117">
        <f t="shared" si="21"/>
        <v>2363.1446448851248</v>
      </c>
      <c r="E62" s="117">
        <f t="shared" si="21"/>
        <v>2576.7804113651691</v>
      </c>
      <c r="F62" s="117">
        <f t="shared" si="21"/>
        <v>2554.2784079370217</v>
      </c>
      <c r="G62" s="117">
        <f t="shared" si="21"/>
        <v>2310.3995823276268</v>
      </c>
      <c r="H62" s="117">
        <f t="shared" si="21"/>
        <v>2563.6035252248266</v>
      </c>
      <c r="I62" s="117">
        <f t="shared" si="21"/>
        <v>2084.5518917286731</v>
      </c>
      <c r="J62" s="117">
        <f t="shared" si="21"/>
        <v>2201.6528173886704</v>
      </c>
      <c r="K62" s="117">
        <f t="shared" si="21"/>
        <v>2160.8443693746021</v>
      </c>
      <c r="L62" s="117">
        <f t="shared" si="21"/>
        <v>2219.9544718870748</v>
      </c>
      <c r="M62" s="117">
        <f t="shared" si="21"/>
        <v>2346.2108235089759</v>
      </c>
      <c r="N62" s="117">
        <f t="shared" si="21"/>
        <v>2564.931729415307</v>
      </c>
      <c r="O62" s="117">
        <f t="shared" si="21"/>
        <v>2461.0993128466284</v>
      </c>
      <c r="P62" s="117">
        <f t="shared" si="21"/>
        <v>2189.8851813652518</v>
      </c>
      <c r="Q62" s="117">
        <f t="shared" si="21"/>
        <v>2264.3104477275419</v>
      </c>
      <c r="R62" s="117">
        <f t="shared" ref="R62:V62" si="22">R63+R66+R68+R77</f>
        <v>2308.9176185393662</v>
      </c>
      <c r="S62" s="117">
        <f t="shared" si="22"/>
        <v>2499.0196251873426</v>
      </c>
      <c r="T62" s="117">
        <f t="shared" si="22"/>
        <v>2563.8790080301596</v>
      </c>
      <c r="U62" s="117">
        <f t="shared" si="22"/>
        <v>2554.9743753436937</v>
      </c>
      <c r="V62" s="117">
        <f t="shared" si="22"/>
        <v>2772.7676007070568</v>
      </c>
      <c r="W62" s="117">
        <f t="shared" ref="W62" si="23">W63+W66+W68+W77</f>
        <v>3264.9506669130515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2001.30400962198</v>
      </c>
      <c r="C63" s="122">
        <f t="shared" si="24"/>
        <v>1672.0068549266955</v>
      </c>
      <c r="D63" s="122">
        <f t="shared" si="24"/>
        <v>1923.0856211847167</v>
      </c>
      <c r="E63" s="122">
        <f t="shared" si="24"/>
        <v>2061.0223158342856</v>
      </c>
      <c r="F63" s="122">
        <f t="shared" si="24"/>
        <v>2192.6150732815422</v>
      </c>
      <c r="G63" s="122">
        <f t="shared" si="24"/>
        <v>1779.96250031969</v>
      </c>
      <c r="H63" s="122">
        <f t="shared" si="24"/>
        <v>2038.0520902163078</v>
      </c>
      <c r="I63" s="122">
        <f t="shared" si="24"/>
        <v>1568.988391183419</v>
      </c>
      <c r="J63" s="122">
        <f t="shared" si="24"/>
        <v>1826.1030151634623</v>
      </c>
      <c r="K63" s="122">
        <f t="shared" si="24"/>
        <v>1737.2356076437175</v>
      </c>
      <c r="L63" s="122">
        <f t="shared" si="24"/>
        <v>1821.4201006279609</v>
      </c>
      <c r="M63" s="122">
        <f t="shared" si="24"/>
        <v>1904.8284164452589</v>
      </c>
      <c r="N63" s="122">
        <f t="shared" si="24"/>
        <v>2085.4769522385304</v>
      </c>
      <c r="O63" s="122">
        <f t="shared" si="24"/>
        <v>1977.834244527286</v>
      </c>
      <c r="P63" s="122">
        <f t="shared" si="24"/>
        <v>1731.2332473996973</v>
      </c>
      <c r="Q63" s="122">
        <f t="shared" si="24"/>
        <v>1762.2127275032678</v>
      </c>
      <c r="R63" s="122">
        <f t="shared" ref="R63:V63" si="25">SUM(R64:R65)</f>
        <v>1799.8317231014601</v>
      </c>
      <c r="S63" s="122">
        <f t="shared" si="25"/>
        <v>1928.2381689070667</v>
      </c>
      <c r="T63" s="122">
        <f t="shared" si="25"/>
        <v>1989.3750754209484</v>
      </c>
      <c r="U63" s="122">
        <f t="shared" si="25"/>
        <v>1983.9677115274681</v>
      </c>
      <c r="V63" s="122">
        <f t="shared" si="25"/>
        <v>2180.0202655950993</v>
      </c>
      <c r="W63" s="122">
        <f t="shared" ref="W63" si="26">SUM(W64:W65)</f>
        <v>2581.7101291429703</v>
      </c>
      <c r="DA63" s="130" t="s">
        <v>1628</v>
      </c>
    </row>
    <row r="64" spans="1:105" ht="12" customHeight="1" x14ac:dyDescent="0.25">
      <c r="A64" s="97" t="s">
        <v>217</v>
      </c>
      <c r="B64" s="98">
        <v>1997.448336450642</v>
      </c>
      <c r="C64" s="98">
        <v>1668.7076935844934</v>
      </c>
      <c r="D64" s="98">
        <v>1919.3379589503925</v>
      </c>
      <c r="E64" s="98">
        <v>2057.0219834775521</v>
      </c>
      <c r="F64" s="98">
        <v>2187.9574111839224</v>
      </c>
      <c r="G64" s="98">
        <v>1776.3663356807665</v>
      </c>
      <c r="H64" s="98">
        <v>2034.1355843554702</v>
      </c>
      <c r="I64" s="98">
        <v>1566.2508292756886</v>
      </c>
      <c r="J64" s="98">
        <v>1822.3517120782219</v>
      </c>
      <c r="K64" s="98">
        <v>1733.5943145146919</v>
      </c>
      <c r="L64" s="98">
        <v>1817.8423940099765</v>
      </c>
      <c r="M64" s="98">
        <v>1900.7422260514168</v>
      </c>
      <c r="N64" s="98">
        <v>2081.5995876573852</v>
      </c>
      <c r="O64" s="98">
        <v>1973.3902931224982</v>
      </c>
      <c r="P64" s="98">
        <v>1727.2231161670402</v>
      </c>
      <c r="Q64" s="98">
        <v>1758.5536575621345</v>
      </c>
      <c r="R64" s="98">
        <v>1796.0524242728147</v>
      </c>
      <c r="S64" s="98">
        <v>1924.0599027310593</v>
      </c>
      <c r="T64" s="98">
        <v>1985.0349045382106</v>
      </c>
      <c r="U64" s="98">
        <v>1979.5832134049786</v>
      </c>
      <c r="V64" s="98">
        <v>2175.2013209328638</v>
      </c>
      <c r="W64" s="98">
        <v>2575.978921724849</v>
      </c>
      <c r="DA64" s="63" t="s">
        <v>1629</v>
      </c>
    </row>
    <row r="65" spans="1:105" ht="12" customHeight="1" x14ac:dyDescent="0.25">
      <c r="A65" s="97" t="s">
        <v>53</v>
      </c>
      <c r="B65" s="98">
        <v>3.8556731713378412</v>
      </c>
      <c r="C65" s="98">
        <v>3.2991613422021508</v>
      </c>
      <c r="D65" s="98">
        <v>3.747662234324185</v>
      </c>
      <c r="E65" s="98">
        <v>4.0003323567335185</v>
      </c>
      <c r="F65" s="98">
        <v>4.6576620976199852</v>
      </c>
      <c r="G65" s="98">
        <v>3.5961646389234727</v>
      </c>
      <c r="H65" s="98">
        <v>3.9165058608376682</v>
      </c>
      <c r="I65" s="98">
        <v>2.7375619077304814</v>
      </c>
      <c r="J65" s="98">
        <v>3.7513030852403326</v>
      </c>
      <c r="K65" s="98">
        <v>3.6412931290256068</v>
      </c>
      <c r="L65" s="98">
        <v>3.5777066179844903</v>
      </c>
      <c r="M65" s="98">
        <v>4.0861903938421822</v>
      </c>
      <c r="N65" s="98">
        <v>3.8773645811452777</v>
      </c>
      <c r="O65" s="98">
        <v>4.4439514047879367</v>
      </c>
      <c r="P65" s="98">
        <v>4.0101312326572129</v>
      </c>
      <c r="Q65" s="98">
        <v>3.6590699411333696</v>
      </c>
      <c r="R65" s="98">
        <v>3.7792988286454245</v>
      </c>
      <c r="S65" s="98">
        <v>4.1782661760072557</v>
      </c>
      <c r="T65" s="98">
        <v>4.3401708827377954</v>
      </c>
      <c r="U65" s="98">
        <v>4.3844981224894024</v>
      </c>
      <c r="V65" s="98">
        <v>4.8189446622355323</v>
      </c>
      <c r="W65" s="98">
        <v>5.731207418121266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1.0413151352931225</v>
      </c>
      <c r="C66" s="122">
        <f t="shared" si="27"/>
        <v>1.4477885953566831</v>
      </c>
      <c r="D66" s="122">
        <f t="shared" si="27"/>
        <v>2.0088278249001603</v>
      </c>
      <c r="E66" s="122">
        <f t="shared" si="27"/>
        <v>2.896750366907316</v>
      </c>
      <c r="F66" s="122">
        <f t="shared" si="27"/>
        <v>2.2102225689164152</v>
      </c>
      <c r="G66" s="122">
        <f t="shared" si="27"/>
        <v>2.4388034681412076</v>
      </c>
      <c r="H66" s="122">
        <f t="shared" si="27"/>
        <v>3.1595694575076565</v>
      </c>
      <c r="I66" s="122">
        <f t="shared" si="27"/>
        <v>6.1995842514407009</v>
      </c>
      <c r="J66" s="122">
        <f t="shared" si="27"/>
        <v>3.5176606651717224</v>
      </c>
      <c r="K66" s="122">
        <f t="shared" si="27"/>
        <v>2.7653672712587678</v>
      </c>
      <c r="L66" s="122">
        <f t="shared" si="27"/>
        <v>4.3463913417862603</v>
      </c>
      <c r="M66" s="122">
        <f t="shared" si="27"/>
        <v>3.1216588729306163</v>
      </c>
      <c r="N66" s="122">
        <f t="shared" si="27"/>
        <v>8.192017968938849</v>
      </c>
      <c r="O66" s="122">
        <f t="shared" si="27"/>
        <v>4.5321541879814848</v>
      </c>
      <c r="P66" s="122">
        <f t="shared" si="27"/>
        <v>4.2506480526689421</v>
      </c>
      <c r="Q66" s="122">
        <f t="shared" si="27"/>
        <v>8.4421042107216095</v>
      </c>
      <c r="R66" s="122">
        <f t="shared" si="27"/>
        <v>9.005369229818518</v>
      </c>
      <c r="S66" s="122">
        <f t="shared" si="27"/>
        <v>10.184070002103777</v>
      </c>
      <c r="T66" s="122">
        <f t="shared" si="27"/>
        <v>10.818738509918472</v>
      </c>
      <c r="U66" s="122">
        <f t="shared" si="27"/>
        <v>11.064420954457757</v>
      </c>
      <c r="V66" s="122">
        <f t="shared" si="27"/>
        <v>11.64994104167384</v>
      </c>
      <c r="W66" s="122">
        <f t="shared" si="27"/>
        <v>12.288820205220187</v>
      </c>
      <c r="DA66" s="130" t="s">
        <v>1631</v>
      </c>
    </row>
    <row r="67" spans="1:105" ht="12" customHeight="1" x14ac:dyDescent="0.25">
      <c r="A67" s="97" t="s">
        <v>53</v>
      </c>
      <c r="B67" s="98">
        <v>1.0413151352931225</v>
      </c>
      <c r="C67" s="98">
        <v>1.4477885953566831</v>
      </c>
      <c r="D67" s="98">
        <v>2.0088278249001603</v>
      </c>
      <c r="E67" s="98">
        <v>2.896750366907316</v>
      </c>
      <c r="F67" s="98">
        <v>2.2102225689164152</v>
      </c>
      <c r="G67" s="98">
        <v>2.4388034681412076</v>
      </c>
      <c r="H67" s="98">
        <v>3.1595694575076565</v>
      </c>
      <c r="I67" s="98">
        <v>6.1995842514407009</v>
      </c>
      <c r="J67" s="98">
        <v>3.5176606651717224</v>
      </c>
      <c r="K67" s="98">
        <v>2.7653672712587678</v>
      </c>
      <c r="L67" s="98">
        <v>4.3463913417862603</v>
      </c>
      <c r="M67" s="98">
        <v>3.1216588729306163</v>
      </c>
      <c r="N67" s="98">
        <v>8.192017968938849</v>
      </c>
      <c r="O67" s="98">
        <v>4.5321541879814848</v>
      </c>
      <c r="P67" s="98">
        <v>4.2506480526689421</v>
      </c>
      <c r="Q67" s="98">
        <v>8.4421042107216095</v>
      </c>
      <c r="R67" s="98">
        <v>9.005369229818518</v>
      </c>
      <c r="S67" s="98">
        <v>10.184070002103777</v>
      </c>
      <c r="T67" s="98">
        <v>10.818738509918472</v>
      </c>
      <c r="U67" s="98">
        <v>11.064420954457757</v>
      </c>
      <c r="V67" s="98">
        <v>11.64994104167384</v>
      </c>
      <c r="W67" s="98">
        <v>12.288820205220187</v>
      </c>
      <c r="DA67" s="63" t="s">
        <v>1632</v>
      </c>
    </row>
    <row r="68" spans="1:105" ht="12" customHeight="1" x14ac:dyDescent="0.25">
      <c r="A68" s="121" t="s">
        <v>55</v>
      </c>
      <c r="B68" s="122">
        <v>137.31968612296689</v>
      </c>
      <c r="C68" s="122">
        <v>234.48177662351651</v>
      </c>
      <c r="D68" s="122">
        <v>302.34993696928376</v>
      </c>
      <c r="E68" s="122">
        <v>343.99485773687366</v>
      </c>
      <c r="F68" s="122">
        <v>249.05685286709843</v>
      </c>
      <c r="G68" s="122">
        <v>317.09958897101279</v>
      </c>
      <c r="H68" s="122">
        <v>370.69297912373992</v>
      </c>
      <c r="I68" s="122">
        <v>344.30152740160571</v>
      </c>
      <c r="J68" s="122">
        <v>285.4495709828139</v>
      </c>
      <c r="K68" s="122">
        <v>304.90218920843193</v>
      </c>
      <c r="L68" s="122">
        <v>296.82058462505097</v>
      </c>
      <c r="M68" s="122">
        <v>329.16496011541898</v>
      </c>
      <c r="N68" s="122">
        <v>361.71239678164653</v>
      </c>
      <c r="O68" s="122">
        <v>367.34773514499415</v>
      </c>
      <c r="P68" s="122">
        <v>347.77190311526743</v>
      </c>
      <c r="Q68" s="122">
        <v>366.22852569864199</v>
      </c>
      <c r="R68" s="122">
        <v>367.88068491729871</v>
      </c>
      <c r="S68" s="122">
        <v>405.55034315328481</v>
      </c>
      <c r="T68" s="122">
        <v>400.76050670607623</v>
      </c>
      <c r="U68" s="122">
        <v>391.79901631645316</v>
      </c>
      <c r="V68" s="122">
        <v>417.13119826864647</v>
      </c>
      <c r="W68" s="122">
        <v>482.30119443649926</v>
      </c>
      <c r="DA68" s="130" t="s">
        <v>1633</v>
      </c>
    </row>
    <row r="69" spans="1:105" ht="12" customHeight="1" x14ac:dyDescent="0.25">
      <c r="A69" s="97" t="s">
        <v>134</v>
      </c>
      <c r="B69" s="98">
        <v>134.57002046419476</v>
      </c>
      <c r="C69" s="98">
        <v>231.41730087270895</v>
      </c>
      <c r="D69" s="98">
        <v>298.60659834049375</v>
      </c>
      <c r="E69" s="98">
        <v>337.77590076845064</v>
      </c>
      <c r="F69" s="98">
        <v>246.23739239559188</v>
      </c>
      <c r="G69" s="98">
        <v>314.55253911469896</v>
      </c>
      <c r="H69" s="98">
        <v>364.01042456731869</v>
      </c>
      <c r="I69" s="98">
        <v>337.53071004070972</v>
      </c>
      <c r="J69" s="98">
        <v>280.48586973578256</v>
      </c>
      <c r="K69" s="98">
        <v>298.12513932946138</v>
      </c>
      <c r="L69" s="98">
        <v>291.33927709214765</v>
      </c>
      <c r="M69" s="98">
        <v>323.11897264225996</v>
      </c>
      <c r="N69" s="98">
        <v>353.99465123968412</v>
      </c>
      <c r="O69" s="98">
        <v>359.9962129304746</v>
      </c>
      <c r="P69" s="98">
        <v>340.12356079871677</v>
      </c>
      <c r="Q69" s="98">
        <v>358.25902669958788</v>
      </c>
      <c r="R69" s="98">
        <v>360.61713860298772</v>
      </c>
      <c r="S69" s="98">
        <v>396.09491210464319</v>
      </c>
      <c r="T69" s="98">
        <v>392.51689545403235</v>
      </c>
      <c r="U69" s="98">
        <v>383.69240069021794</v>
      </c>
      <c r="V69" s="98">
        <v>408.16561991891905</v>
      </c>
      <c r="W69" s="98">
        <v>475.17805158012152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2.7496656587721202</v>
      </c>
      <c r="C73" s="101">
        <v>3.0644757508075604</v>
      </c>
      <c r="D73" s="101">
        <v>3.7433386287900214</v>
      </c>
      <c r="E73" s="101">
        <v>6.2189569684230124</v>
      </c>
      <c r="F73" s="101">
        <v>2.8194604715065394</v>
      </c>
      <c r="G73" s="101">
        <v>2.5470498563138277</v>
      </c>
      <c r="H73" s="101">
        <v>6.6825545564212039</v>
      </c>
      <c r="I73" s="101">
        <v>6.7708173608960038</v>
      </c>
      <c r="J73" s="101">
        <v>4.9637012470313424</v>
      </c>
      <c r="K73" s="101">
        <v>6.7770498789705798</v>
      </c>
      <c r="L73" s="101">
        <v>5.481307532903311</v>
      </c>
      <c r="M73" s="101">
        <v>6.0459874731590375</v>
      </c>
      <c r="N73" s="101">
        <v>7.7177455419624277</v>
      </c>
      <c r="O73" s="101">
        <v>7.3515222145195436</v>
      </c>
      <c r="P73" s="101">
        <v>7.6483423165506501</v>
      </c>
      <c r="Q73" s="101">
        <v>7.9694989990541281</v>
      </c>
      <c r="R73" s="101">
        <v>7.2635463143109691</v>
      </c>
      <c r="S73" s="101">
        <v>9.4554310486416178</v>
      </c>
      <c r="T73" s="101">
        <v>8.2436112520438538</v>
      </c>
      <c r="U73" s="101">
        <v>8.1066156262352234</v>
      </c>
      <c r="V73" s="101">
        <v>8.9655783497274317</v>
      </c>
      <c r="W73" s="101">
        <v>7.1231428563777577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87.400626981704974</v>
      </c>
      <c r="C77" s="122">
        <v>97.412798612050025</v>
      </c>
      <c r="D77" s="122">
        <v>135.70025890622418</v>
      </c>
      <c r="E77" s="122">
        <v>168.86648742710267</v>
      </c>
      <c r="F77" s="122">
        <v>110.39625921946471</v>
      </c>
      <c r="G77" s="122">
        <v>210.89868956878252</v>
      </c>
      <c r="H77" s="122">
        <v>151.69888642727142</v>
      </c>
      <c r="I77" s="122">
        <v>165.06238889220762</v>
      </c>
      <c r="J77" s="122">
        <v>86.58257057722254</v>
      </c>
      <c r="K77" s="122">
        <v>115.94120525119368</v>
      </c>
      <c r="L77" s="122">
        <v>97.367395292276214</v>
      </c>
      <c r="M77" s="122">
        <v>109.09578807536775</v>
      </c>
      <c r="N77" s="122">
        <v>109.55036242619146</v>
      </c>
      <c r="O77" s="122">
        <v>111.38517898636718</v>
      </c>
      <c r="P77" s="122">
        <v>106.62938279761789</v>
      </c>
      <c r="Q77" s="122">
        <v>127.42709031491026</v>
      </c>
      <c r="R77" s="122">
        <v>132.19984129078853</v>
      </c>
      <c r="S77" s="122">
        <v>155.0470431248871</v>
      </c>
      <c r="T77" s="122">
        <v>162.92468739321652</v>
      </c>
      <c r="U77" s="122">
        <v>168.14322654531458</v>
      </c>
      <c r="V77" s="122">
        <v>163.96619580163701</v>
      </c>
      <c r="W77" s="122">
        <v>188.65052312836158</v>
      </c>
      <c r="DA77" s="130" t="s">
        <v>1642</v>
      </c>
    </row>
    <row r="78" spans="1:105" ht="12" customHeight="1" x14ac:dyDescent="0.25">
      <c r="A78" s="97" t="s">
        <v>192</v>
      </c>
      <c r="B78" s="98">
        <v>84.85610568189523</v>
      </c>
      <c r="C78" s="98">
        <v>94.694438044947702</v>
      </c>
      <c r="D78" s="98">
        <v>133.88261381831407</v>
      </c>
      <c r="E78" s="98">
        <v>166.38010371616463</v>
      </c>
      <c r="F78" s="98">
        <v>109.31336495014911</v>
      </c>
      <c r="G78" s="98">
        <v>209.74750525612589</v>
      </c>
      <c r="H78" s="98">
        <v>149.44642443920722</v>
      </c>
      <c r="I78" s="98">
        <v>163.60883041704997</v>
      </c>
      <c r="J78" s="98">
        <v>85.74797278616812</v>
      </c>
      <c r="K78" s="98">
        <v>115.0991188127679</v>
      </c>
      <c r="L78" s="98">
        <v>96.514803532441348</v>
      </c>
      <c r="M78" s="98">
        <v>108.10354765198115</v>
      </c>
      <c r="N78" s="98">
        <v>108.06440254747012</v>
      </c>
      <c r="O78" s="98">
        <v>111.2824535343011</v>
      </c>
      <c r="P78" s="98">
        <v>105.91213644782589</v>
      </c>
      <c r="Q78" s="98">
        <v>126.00760808565313</v>
      </c>
      <c r="R78" s="98">
        <v>130.99165810442079</v>
      </c>
      <c r="S78" s="98">
        <v>153.7835342614608</v>
      </c>
      <c r="T78" s="98">
        <v>161.6542189243529</v>
      </c>
      <c r="U78" s="98">
        <v>166.8306627749657</v>
      </c>
      <c r="V78" s="98">
        <v>162.60322251881018</v>
      </c>
      <c r="W78" s="98">
        <v>187.21731732271766</v>
      </c>
      <c r="DA78" s="63" t="s">
        <v>1643</v>
      </c>
    </row>
    <row r="79" spans="1:105" ht="12" customHeight="1" x14ac:dyDescent="0.25">
      <c r="A79" s="109" t="s">
        <v>120</v>
      </c>
      <c r="B79" s="33">
        <v>2.5445212998097504</v>
      </c>
      <c r="C79" s="33">
        <v>2.7183605671023283</v>
      </c>
      <c r="D79" s="33">
        <v>1.8176450879101043</v>
      </c>
      <c r="E79" s="33">
        <v>2.4863837109380391</v>
      </c>
      <c r="F79" s="33">
        <v>1.0828942693155961</v>
      </c>
      <c r="G79" s="33">
        <v>1.1511843126566264</v>
      </c>
      <c r="H79" s="33">
        <v>2.2524619880641881</v>
      </c>
      <c r="I79" s="33">
        <v>1.453558475157654</v>
      </c>
      <c r="J79" s="33">
        <v>0.83459779105442444</v>
      </c>
      <c r="K79" s="33">
        <v>0.84208643842578379</v>
      </c>
      <c r="L79" s="33">
        <v>0.85259175983486091</v>
      </c>
      <c r="M79" s="33">
        <v>0.99224042338660012</v>
      </c>
      <c r="N79" s="33">
        <v>1.4859598787213273</v>
      </c>
      <c r="O79" s="33">
        <v>0.10272545206607568</v>
      </c>
      <c r="P79" s="33">
        <v>0.71724634979200441</v>
      </c>
      <c r="Q79" s="33">
        <v>1.4194822292571281</v>
      </c>
      <c r="R79" s="33">
        <v>1.2081831863677435</v>
      </c>
      <c r="S79" s="33">
        <v>1.2635088634262948</v>
      </c>
      <c r="T79" s="33">
        <v>1.2704684688636168</v>
      </c>
      <c r="U79" s="33">
        <v>1.3125637703488731</v>
      </c>
      <c r="V79" s="33">
        <v>1.3629732828268171</v>
      </c>
      <c r="W79" s="33">
        <v>1.433205805643933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2571.200776149743</v>
      </c>
      <c r="C81" s="117">
        <f t="shared" si="28"/>
        <v>1878.2173092427222</v>
      </c>
      <c r="D81" s="117">
        <f t="shared" si="28"/>
        <v>1924.6226235190902</v>
      </c>
      <c r="E81" s="117">
        <f t="shared" si="28"/>
        <v>2387.6371142379539</v>
      </c>
      <c r="F81" s="117">
        <f t="shared" si="28"/>
        <v>2798.9290335638843</v>
      </c>
      <c r="G81" s="117">
        <f t="shared" si="28"/>
        <v>3053.4229959369254</v>
      </c>
      <c r="H81" s="117">
        <f t="shared" si="28"/>
        <v>2757.0034499559065</v>
      </c>
      <c r="I81" s="117">
        <f t="shared" si="28"/>
        <v>2976.1887795485318</v>
      </c>
      <c r="J81" s="117">
        <f t="shared" si="28"/>
        <v>3583.8454907462265</v>
      </c>
      <c r="K81" s="117">
        <f t="shared" si="28"/>
        <v>3639.8818554411614</v>
      </c>
      <c r="L81" s="117">
        <f t="shared" si="28"/>
        <v>3726.2230226392508</v>
      </c>
      <c r="M81" s="117">
        <f t="shared" si="28"/>
        <v>3344.5679353671012</v>
      </c>
      <c r="N81" s="117">
        <f t="shared" si="28"/>
        <v>3478.9073593516619</v>
      </c>
      <c r="O81" s="117">
        <f t="shared" si="28"/>
        <v>3303.0126190409983</v>
      </c>
      <c r="P81" s="117">
        <f t="shared" si="28"/>
        <v>3321.5012554499685</v>
      </c>
      <c r="Q81" s="117">
        <f t="shared" si="28"/>
        <v>3180.9699539242229</v>
      </c>
      <c r="R81" s="117">
        <f t="shared" ref="R81:V81" si="29">R82+R85+R87+R100</f>
        <v>3200.9318927346894</v>
      </c>
      <c r="S81" s="117">
        <f t="shared" si="29"/>
        <v>3306.9399737650629</v>
      </c>
      <c r="T81" s="117">
        <f t="shared" si="29"/>
        <v>3271.9331051623385</v>
      </c>
      <c r="U81" s="117">
        <f t="shared" si="29"/>
        <v>3289.5946445353379</v>
      </c>
      <c r="V81" s="117">
        <f t="shared" si="29"/>
        <v>3277.6319488948789</v>
      </c>
      <c r="W81" s="117">
        <f t="shared" ref="W81" si="30">W82+W85+W87+W100</f>
        <v>3476.6332162027547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2337.6170996346773</v>
      </c>
      <c r="C82" s="122">
        <f t="shared" si="31"/>
        <v>1572.3420996971695</v>
      </c>
      <c r="D82" s="122">
        <f t="shared" si="31"/>
        <v>1583.8928633857063</v>
      </c>
      <c r="E82" s="122">
        <f t="shared" si="31"/>
        <v>1951.3586307462904</v>
      </c>
      <c r="F82" s="122">
        <f t="shared" si="31"/>
        <v>2408.4944747441632</v>
      </c>
      <c r="G82" s="122">
        <f t="shared" si="31"/>
        <v>2379.1690625548181</v>
      </c>
      <c r="H82" s="122">
        <f t="shared" si="31"/>
        <v>2228.1068930146257</v>
      </c>
      <c r="I82" s="122">
        <f t="shared" si="31"/>
        <v>2262.7203577351952</v>
      </c>
      <c r="J82" s="122">
        <f t="shared" si="31"/>
        <v>3003.8624039324754</v>
      </c>
      <c r="K82" s="122">
        <f t="shared" si="31"/>
        <v>2975.4677695559312</v>
      </c>
      <c r="L82" s="122">
        <f t="shared" si="31"/>
        <v>3097.8861869077141</v>
      </c>
      <c r="M82" s="122">
        <f t="shared" si="31"/>
        <v>2750.1549992213395</v>
      </c>
      <c r="N82" s="122">
        <f t="shared" si="31"/>
        <v>2876.1126744504572</v>
      </c>
      <c r="O82" s="122">
        <f t="shared" si="31"/>
        <v>2699.1217868480549</v>
      </c>
      <c r="P82" s="122">
        <f t="shared" si="31"/>
        <v>2678.7754167503285</v>
      </c>
      <c r="Q82" s="122">
        <f t="shared" si="31"/>
        <v>2529.1745674425119</v>
      </c>
      <c r="R82" s="122">
        <f t="shared" ref="R82:V82" si="32">SUM(R83:R84)</f>
        <v>2549.5888205916772</v>
      </c>
      <c r="S82" s="122">
        <f t="shared" si="32"/>
        <v>2614.5703972538709</v>
      </c>
      <c r="T82" s="122">
        <f t="shared" si="32"/>
        <v>2592.295019275638</v>
      </c>
      <c r="U82" s="122">
        <f t="shared" si="32"/>
        <v>2608.1324446865774</v>
      </c>
      <c r="V82" s="122">
        <f t="shared" si="32"/>
        <v>2623.3756504150188</v>
      </c>
      <c r="W82" s="122">
        <f t="shared" ref="W82" si="33">SUM(W83:W84)</f>
        <v>2787.5152310225153</v>
      </c>
      <c r="DA82" s="130" t="s">
        <v>1646</v>
      </c>
    </row>
    <row r="83" spans="1:105" ht="12" customHeight="1" x14ac:dyDescent="0.25">
      <c r="A83" s="97" t="s">
        <v>204</v>
      </c>
      <c r="B83" s="98">
        <v>2336.007199958945</v>
      </c>
      <c r="C83" s="98">
        <v>1571.2546579109523</v>
      </c>
      <c r="D83" s="98">
        <v>1582.8011574313562</v>
      </c>
      <c r="E83" s="98">
        <v>1949.9855140562524</v>
      </c>
      <c r="F83" s="98">
        <v>2406.5904060994067</v>
      </c>
      <c r="G83" s="98">
        <v>2377.3366778793188</v>
      </c>
      <c r="H83" s="98">
        <v>2226.4596604087205</v>
      </c>
      <c r="I83" s="98">
        <v>2261.1714153112939</v>
      </c>
      <c r="J83" s="98">
        <v>3001.4131071330416</v>
      </c>
      <c r="K83" s="98">
        <v>2972.9844518123009</v>
      </c>
      <c r="L83" s="98">
        <v>3095.4861808868277</v>
      </c>
      <c r="M83" s="98">
        <v>2747.8623405648068</v>
      </c>
      <c r="N83" s="98">
        <v>2874.0570460305139</v>
      </c>
      <c r="O83" s="98">
        <v>2696.8051158714297</v>
      </c>
      <c r="P83" s="98">
        <v>2676.4064520455004</v>
      </c>
      <c r="Q83" s="98">
        <v>2527.1858794305904</v>
      </c>
      <c r="R83" s="98">
        <v>2547.57921085316</v>
      </c>
      <c r="S83" s="98">
        <v>2612.4647081303128</v>
      </c>
      <c r="T83" s="98">
        <v>2590.19557179708</v>
      </c>
      <c r="U83" s="98">
        <v>2605.9860227381264</v>
      </c>
      <c r="V83" s="98">
        <v>2621.2052068405465</v>
      </c>
      <c r="W83" s="98">
        <v>2785.1893761345177</v>
      </c>
      <c r="DA83" s="63" t="s">
        <v>1647</v>
      </c>
    </row>
    <row r="84" spans="1:105" ht="12" customHeight="1" x14ac:dyDescent="0.25">
      <c r="A84" s="97" t="s">
        <v>53</v>
      </c>
      <c r="B84" s="98">
        <v>1.6098996757324493</v>
      </c>
      <c r="C84" s="98">
        <v>1.0874417862172074</v>
      </c>
      <c r="D84" s="98">
        <v>1.0917059543501357</v>
      </c>
      <c r="E84" s="98">
        <v>1.3731166900378851</v>
      </c>
      <c r="F84" s="98">
        <v>1.9040686447564745</v>
      </c>
      <c r="G84" s="98">
        <v>1.832384675499297</v>
      </c>
      <c r="H84" s="98">
        <v>1.6472326059052473</v>
      </c>
      <c r="I84" s="98">
        <v>1.5489424239011977</v>
      </c>
      <c r="J84" s="98">
        <v>2.4492967994336619</v>
      </c>
      <c r="K84" s="98">
        <v>2.4833177436303764</v>
      </c>
      <c r="L84" s="98">
        <v>2.4000060208864045</v>
      </c>
      <c r="M84" s="98">
        <v>2.2926586565326348</v>
      </c>
      <c r="N84" s="98">
        <v>2.055628419943158</v>
      </c>
      <c r="O84" s="98">
        <v>2.31667097662528</v>
      </c>
      <c r="P84" s="98">
        <v>2.3689647048283371</v>
      </c>
      <c r="Q84" s="98">
        <v>1.9886880119217853</v>
      </c>
      <c r="R84" s="98">
        <v>2.0096097385170415</v>
      </c>
      <c r="S84" s="98">
        <v>2.1056891235579585</v>
      </c>
      <c r="T84" s="98">
        <v>2.0994474785578285</v>
      </c>
      <c r="U84" s="98">
        <v>2.1464219484509166</v>
      </c>
      <c r="V84" s="98">
        <v>2.1704435744724746</v>
      </c>
      <c r="W84" s="98">
        <v>2.3258548879975587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1.0065635329037386</v>
      </c>
      <c r="C85" s="122">
        <f t="shared" si="34"/>
        <v>1.1166904276380751</v>
      </c>
      <c r="D85" s="122">
        <f t="shared" si="34"/>
        <v>1.5552937748570135</v>
      </c>
      <c r="E85" s="122">
        <f t="shared" si="34"/>
        <v>2.4481248838686489</v>
      </c>
      <c r="F85" s="122">
        <f t="shared" si="34"/>
        <v>2.1032279037672241</v>
      </c>
      <c r="G85" s="122">
        <f t="shared" si="34"/>
        <v>2.9274654361526733</v>
      </c>
      <c r="H85" s="122">
        <f t="shared" si="34"/>
        <v>4.4394244331772352</v>
      </c>
      <c r="I85" s="122">
        <f t="shared" si="34"/>
        <v>10.633542270613873</v>
      </c>
      <c r="J85" s="122">
        <f t="shared" si="34"/>
        <v>6.9810680772322264</v>
      </c>
      <c r="K85" s="122">
        <f t="shared" si="34"/>
        <v>6.701577511978499</v>
      </c>
      <c r="L85" s="122">
        <f t="shared" si="34"/>
        <v>10.834633477384701</v>
      </c>
      <c r="M85" s="122">
        <f t="shared" si="34"/>
        <v>7.0790225388825752</v>
      </c>
      <c r="N85" s="122">
        <f t="shared" si="34"/>
        <v>14.686753975144651</v>
      </c>
      <c r="O85" s="122">
        <f t="shared" si="34"/>
        <v>6.5843967000861303</v>
      </c>
      <c r="P85" s="122">
        <f t="shared" si="34"/>
        <v>5.4296950033598588</v>
      </c>
      <c r="Q85" s="122">
        <f t="shared" si="34"/>
        <v>9.7807096418277304</v>
      </c>
      <c r="R85" s="122">
        <f t="shared" si="34"/>
        <v>9.7308783133142747</v>
      </c>
      <c r="S85" s="122">
        <f t="shared" si="34"/>
        <v>10.059969443079869</v>
      </c>
      <c r="T85" s="122">
        <f t="shared" si="34"/>
        <v>10.387781987274021</v>
      </c>
      <c r="U85" s="122">
        <f t="shared" si="34"/>
        <v>11.060384338587401</v>
      </c>
      <c r="V85" s="122">
        <f t="shared" si="34"/>
        <v>12.137761591281004</v>
      </c>
      <c r="W85" s="122">
        <f t="shared" si="34"/>
        <v>13.027839822803582</v>
      </c>
      <c r="DA85" s="130" t="s">
        <v>1649</v>
      </c>
    </row>
    <row r="86" spans="1:105" ht="12" customHeight="1" x14ac:dyDescent="0.25">
      <c r="A86" s="97" t="s">
        <v>53</v>
      </c>
      <c r="B86" s="98">
        <v>1.0065635329037386</v>
      </c>
      <c r="C86" s="98">
        <v>1.1166904276380751</v>
      </c>
      <c r="D86" s="98">
        <v>1.5552937748570135</v>
      </c>
      <c r="E86" s="98">
        <v>2.4481248838686489</v>
      </c>
      <c r="F86" s="98">
        <v>2.1032279037672241</v>
      </c>
      <c r="G86" s="98">
        <v>2.9274654361526733</v>
      </c>
      <c r="H86" s="98">
        <v>4.4394244331772352</v>
      </c>
      <c r="I86" s="98">
        <v>10.633542270613873</v>
      </c>
      <c r="J86" s="98">
        <v>6.9810680772322264</v>
      </c>
      <c r="K86" s="98">
        <v>6.701577511978499</v>
      </c>
      <c r="L86" s="98">
        <v>10.834633477384701</v>
      </c>
      <c r="M86" s="98">
        <v>7.0790225388825752</v>
      </c>
      <c r="N86" s="98">
        <v>14.686753975144651</v>
      </c>
      <c r="O86" s="98">
        <v>6.5843967000861303</v>
      </c>
      <c r="P86" s="98">
        <v>5.4296950033598588</v>
      </c>
      <c r="Q86" s="98">
        <v>9.7807096418277304</v>
      </c>
      <c r="R86" s="98">
        <v>9.7308783133142747</v>
      </c>
      <c r="S86" s="98">
        <v>10.059969443079869</v>
      </c>
      <c r="T86" s="98">
        <v>10.387781987274021</v>
      </c>
      <c r="U86" s="98">
        <v>11.060384338587401</v>
      </c>
      <c r="V86" s="98">
        <v>12.137761591281004</v>
      </c>
      <c r="W86" s="98">
        <v>13.027839822803582</v>
      </c>
      <c r="DA86" s="63" t="s">
        <v>1650</v>
      </c>
    </row>
    <row r="87" spans="1:105" ht="12" customHeight="1" x14ac:dyDescent="0.25">
      <c r="A87" s="121" t="s">
        <v>55</v>
      </c>
      <c r="B87" s="122">
        <v>144.74534291540945</v>
      </c>
      <c r="C87" s="122">
        <v>218.96358411294145</v>
      </c>
      <c r="D87" s="122">
        <v>234.67597650484868</v>
      </c>
      <c r="E87" s="122">
        <v>293.89467170231836</v>
      </c>
      <c r="F87" s="122">
        <v>278.8376160937936</v>
      </c>
      <c r="G87" s="122">
        <v>411.38300625299286</v>
      </c>
      <c r="H87" s="122">
        <v>363.57249292962933</v>
      </c>
      <c r="I87" s="122">
        <v>468.4317147128898</v>
      </c>
      <c r="J87" s="122">
        <v>434.0518146780334</v>
      </c>
      <c r="K87" s="122">
        <v>465.60401887569526</v>
      </c>
      <c r="L87" s="122">
        <v>456.57150817596909</v>
      </c>
      <c r="M87" s="122">
        <v>431.27069087503833</v>
      </c>
      <c r="N87" s="122">
        <v>445.80116454005906</v>
      </c>
      <c r="O87" s="122">
        <v>449.25996986994357</v>
      </c>
      <c r="P87" s="122">
        <v>480.4636591227046</v>
      </c>
      <c r="Q87" s="122">
        <v>469.42782558381703</v>
      </c>
      <c r="R87" s="122">
        <v>465.41410082236212</v>
      </c>
      <c r="S87" s="122">
        <v>487.35564738637743</v>
      </c>
      <c r="T87" s="122">
        <v>470.48832735145288</v>
      </c>
      <c r="U87" s="122">
        <v>465.36528817631182</v>
      </c>
      <c r="V87" s="122">
        <v>455.35782433451755</v>
      </c>
      <c r="W87" s="122">
        <v>482.36825351537561</v>
      </c>
      <c r="DA87" s="130" t="s">
        <v>1651</v>
      </c>
    </row>
    <row r="88" spans="1:105" ht="12" customHeight="1" x14ac:dyDescent="0.25">
      <c r="A88" s="97" t="s">
        <v>132</v>
      </c>
      <c r="B88" s="98">
        <v>94.666173810631307</v>
      </c>
      <c r="C88" s="98">
        <v>160.05450637033124</v>
      </c>
      <c r="D88" s="98">
        <v>170.05033099309773</v>
      </c>
      <c r="E88" s="98">
        <v>214.7685784062665</v>
      </c>
      <c r="F88" s="98">
        <v>227.56749653407738</v>
      </c>
      <c r="G88" s="98">
        <v>297.9396060241134</v>
      </c>
      <c r="H88" s="98">
        <v>301.55006255962923</v>
      </c>
      <c r="I88" s="98">
        <v>371.23697066841794</v>
      </c>
      <c r="J88" s="98">
        <v>378.47395833487724</v>
      </c>
      <c r="K88" s="98">
        <v>374.87636701233936</v>
      </c>
      <c r="L88" s="98">
        <v>383.32607577856862</v>
      </c>
      <c r="M88" s="98">
        <v>354.88842722231038</v>
      </c>
      <c r="N88" s="98">
        <v>365.12122801946305</v>
      </c>
      <c r="O88" s="98">
        <v>367.23185399773746</v>
      </c>
      <c r="P88" s="98">
        <v>394.59091396407183</v>
      </c>
      <c r="Q88" s="98">
        <v>377.42536065730428</v>
      </c>
      <c r="R88" s="98">
        <v>380.47114741568822</v>
      </c>
      <c r="S88" s="98">
        <v>390.16141205694095</v>
      </c>
      <c r="T88" s="98">
        <v>386.83560236935097</v>
      </c>
      <c r="U88" s="98">
        <v>389.1938473297036</v>
      </c>
      <c r="V88" s="98">
        <v>391.46677653577967</v>
      </c>
      <c r="W88" s="98">
        <v>415.95717493073516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48.141402221934918</v>
      </c>
      <c r="C92" s="101">
        <v>57.647684800108649</v>
      </c>
      <c r="D92" s="101">
        <v>63.677068485753871</v>
      </c>
      <c r="E92" s="101">
        <v>77.858317261920547</v>
      </c>
      <c r="F92" s="101">
        <v>50.803044910851369</v>
      </c>
      <c r="G92" s="101">
        <v>112.94553525309412</v>
      </c>
      <c r="H92" s="101">
        <v>59.011563840959305</v>
      </c>
      <c r="I92" s="101">
        <v>89.327987206292917</v>
      </c>
      <c r="J92" s="101">
        <v>42.593967086847982</v>
      </c>
      <c r="K92" s="101">
        <v>61.903704048048475</v>
      </c>
      <c r="L92" s="101">
        <v>46.84762510796179</v>
      </c>
      <c r="M92" s="101">
        <v>45.639620428017679</v>
      </c>
      <c r="N92" s="101">
        <v>38.365377881268017</v>
      </c>
      <c r="O92" s="101">
        <v>40.382489718536462</v>
      </c>
      <c r="P92" s="101">
        <v>41.280874942544024</v>
      </c>
      <c r="Q92" s="101">
        <v>47.149825159982974</v>
      </c>
      <c r="R92" s="101">
        <v>47.5500795192185</v>
      </c>
      <c r="S92" s="101">
        <v>52.473251382597496</v>
      </c>
      <c r="T92" s="101">
        <v>50.696294376640765</v>
      </c>
      <c r="U92" s="101">
        <v>49.52354175569473</v>
      </c>
      <c r="V92" s="101">
        <v>40.901243294487635</v>
      </c>
      <c r="W92" s="101">
        <v>40.832976288093533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1.9377668828432135</v>
      </c>
      <c r="C96" s="101">
        <v>1.2613929425015413</v>
      </c>
      <c r="D96" s="101">
        <v>0.94857702599707949</v>
      </c>
      <c r="E96" s="101">
        <v>1.2677760341312938</v>
      </c>
      <c r="F96" s="101">
        <v>0.46707464886487149</v>
      </c>
      <c r="G96" s="101">
        <v>0.49786497578530919</v>
      </c>
      <c r="H96" s="101">
        <v>3.010866529040797</v>
      </c>
      <c r="I96" s="101">
        <v>7.8667568381789792</v>
      </c>
      <c r="J96" s="101">
        <v>12.983889256308167</v>
      </c>
      <c r="K96" s="101">
        <v>28.823947815307431</v>
      </c>
      <c r="L96" s="101">
        <v>26.397807289438649</v>
      </c>
      <c r="M96" s="101">
        <v>30.742643224710267</v>
      </c>
      <c r="N96" s="101">
        <v>42.314558639327998</v>
      </c>
      <c r="O96" s="101">
        <v>41.645626153669632</v>
      </c>
      <c r="P96" s="101">
        <v>44.591870216088779</v>
      </c>
      <c r="Q96" s="101">
        <v>44.852639766529791</v>
      </c>
      <c r="R96" s="101">
        <v>37.392873887455394</v>
      </c>
      <c r="S96" s="101">
        <v>44.720983946838992</v>
      </c>
      <c r="T96" s="101">
        <v>32.956430605461122</v>
      </c>
      <c r="U96" s="101">
        <v>26.647899090913498</v>
      </c>
      <c r="V96" s="101">
        <v>22.989804504250216</v>
      </c>
      <c r="W96" s="101">
        <v>25.578102296546966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1663</v>
      </c>
    </row>
    <row r="100" spans="1:105" ht="12" customHeight="1" x14ac:dyDescent="0.25">
      <c r="A100" s="121" t="s">
        <v>54</v>
      </c>
      <c r="B100" s="122">
        <v>87.831770066752739</v>
      </c>
      <c r="C100" s="122">
        <v>85.794935004973325</v>
      </c>
      <c r="D100" s="122">
        <v>104.49848985367814</v>
      </c>
      <c r="E100" s="122">
        <v>139.9356869054769</v>
      </c>
      <c r="F100" s="122">
        <v>109.49371482216002</v>
      </c>
      <c r="G100" s="122">
        <v>259.94346169296193</v>
      </c>
      <c r="H100" s="122">
        <v>160.88463957847429</v>
      </c>
      <c r="I100" s="122">
        <v>234.4031648298326</v>
      </c>
      <c r="J100" s="122">
        <v>138.95020405848581</v>
      </c>
      <c r="K100" s="122">
        <v>192.10848949755669</v>
      </c>
      <c r="L100" s="122">
        <v>160.93069407818317</v>
      </c>
      <c r="M100" s="122">
        <v>156.06322273184048</v>
      </c>
      <c r="N100" s="122">
        <v>142.30676638600062</v>
      </c>
      <c r="O100" s="122">
        <v>148.04646562291356</v>
      </c>
      <c r="P100" s="122">
        <v>156.83248457357561</v>
      </c>
      <c r="Q100" s="122">
        <v>172.58685125606604</v>
      </c>
      <c r="R100" s="122">
        <v>176.1980930073361</v>
      </c>
      <c r="S100" s="122">
        <v>194.95395968173472</v>
      </c>
      <c r="T100" s="122">
        <v>198.76197654797329</v>
      </c>
      <c r="U100" s="122">
        <v>205.03652733386113</v>
      </c>
      <c r="V100" s="122">
        <v>186.76071255406123</v>
      </c>
      <c r="W100" s="122">
        <v>193.72189184205968</v>
      </c>
      <c r="DA100" s="130" t="s">
        <v>1664</v>
      </c>
    </row>
    <row r="101" spans="1:105" ht="12" customHeight="1" x14ac:dyDescent="0.25">
      <c r="A101" s="97" t="s">
        <v>207</v>
      </c>
      <c r="B101" s="98">
        <v>22.871080228703775</v>
      </c>
      <c r="C101" s="98">
        <v>19.574584643909329</v>
      </c>
      <c r="D101" s="98">
        <v>23.254358523094393</v>
      </c>
      <c r="E101" s="98">
        <v>28.376689996638021</v>
      </c>
      <c r="F101" s="98">
        <v>26.394289971846682</v>
      </c>
      <c r="G101" s="98">
        <v>57.001360120642659</v>
      </c>
      <c r="H101" s="98">
        <v>42.903604632682466</v>
      </c>
      <c r="I101" s="98">
        <v>48.732370684087257</v>
      </c>
      <c r="J101" s="98">
        <v>43.515084145150439</v>
      </c>
      <c r="K101" s="98">
        <v>46.712611957818197</v>
      </c>
      <c r="L101" s="98">
        <v>47.389119086968044</v>
      </c>
      <c r="M101" s="98">
        <v>43.92446867031925</v>
      </c>
      <c r="N101" s="98">
        <v>44.522843748820762</v>
      </c>
      <c r="O101" s="98">
        <v>44.996220156628887</v>
      </c>
      <c r="P101" s="98">
        <v>48.04339065422748</v>
      </c>
      <c r="Q101" s="98">
        <v>46.329774529473447</v>
      </c>
      <c r="R101" s="98">
        <v>46.703640011464564</v>
      </c>
      <c r="S101" s="98">
        <v>47.893140345848991</v>
      </c>
      <c r="T101" s="98">
        <v>47.484904939332935</v>
      </c>
      <c r="U101" s="98">
        <v>47.774386166045581</v>
      </c>
      <c r="V101" s="98">
        <v>48.053382057896229</v>
      </c>
      <c r="W101" s="98">
        <v>51.059639820387872</v>
      </c>
      <c r="DA101" s="63" t="s">
        <v>1665</v>
      </c>
    </row>
    <row r="102" spans="1:105" ht="12" customHeight="1" x14ac:dyDescent="0.25">
      <c r="A102" s="97" t="s">
        <v>50</v>
      </c>
      <c r="B102" s="98">
        <v>64.237015266141199</v>
      </c>
      <c r="C102" s="98">
        <v>65.097083352013072</v>
      </c>
      <c r="D102" s="98">
        <v>79.828066795342721</v>
      </c>
      <c r="E102" s="98">
        <v>107.36883506867443</v>
      </c>
      <c r="F102" s="98">
        <v>80.810146067170649</v>
      </c>
      <c r="G102" s="98">
        <v>199.9689981867823</v>
      </c>
      <c r="H102" s="98">
        <v>110.69662243416775</v>
      </c>
      <c r="I102" s="98">
        <v>181.8764313447428</v>
      </c>
      <c r="J102" s="98">
        <v>93.437656960034388</v>
      </c>
      <c r="K102" s="98">
        <v>143.86677931287866</v>
      </c>
      <c r="L102" s="98">
        <v>111.72908387430307</v>
      </c>
      <c r="M102" s="98">
        <v>110.25184937901095</v>
      </c>
      <c r="N102" s="98">
        <v>95.008038666350103</v>
      </c>
      <c r="O102" s="98">
        <v>102.94600444722971</v>
      </c>
      <c r="P102" s="98">
        <v>108.18652042645662</v>
      </c>
      <c r="Q102" s="98">
        <v>124.83292527563898</v>
      </c>
      <c r="R102" s="98">
        <v>128.07275499377448</v>
      </c>
      <c r="S102" s="98">
        <v>145.44629611849402</v>
      </c>
      <c r="T102" s="98">
        <v>149.88368776957589</v>
      </c>
      <c r="U102" s="98">
        <v>155.98265879703581</v>
      </c>
      <c r="V102" s="98">
        <v>137.476818928585</v>
      </c>
      <c r="W102" s="98">
        <v>141.44969411947685</v>
      </c>
      <c r="DA102" s="63" t="s">
        <v>1666</v>
      </c>
    </row>
    <row r="103" spans="1:105" ht="12" customHeight="1" x14ac:dyDescent="0.25">
      <c r="A103" s="109" t="s">
        <v>120</v>
      </c>
      <c r="B103" s="33">
        <v>0.72367457190775941</v>
      </c>
      <c r="C103" s="33">
        <v>1.1232670090509271</v>
      </c>
      <c r="D103" s="33">
        <v>1.4160645352410246</v>
      </c>
      <c r="E103" s="33">
        <v>4.1901618401644543</v>
      </c>
      <c r="F103" s="33">
        <v>2.2892787831426769</v>
      </c>
      <c r="G103" s="33">
        <v>2.9731033855370059</v>
      </c>
      <c r="H103" s="33">
        <v>7.2844125116240717</v>
      </c>
      <c r="I103" s="33">
        <v>3.794362801002551</v>
      </c>
      <c r="J103" s="33">
        <v>1.9974629533009722</v>
      </c>
      <c r="K103" s="33">
        <v>1.5290982268598161</v>
      </c>
      <c r="L103" s="33">
        <v>1.8124911169120559</v>
      </c>
      <c r="M103" s="33">
        <v>1.8869046825102902</v>
      </c>
      <c r="N103" s="33">
        <v>2.7758839708297298</v>
      </c>
      <c r="O103" s="33">
        <v>0.10424101905495836</v>
      </c>
      <c r="P103" s="33">
        <v>0.60257349289150075</v>
      </c>
      <c r="Q103" s="33">
        <v>1.4241514509536068</v>
      </c>
      <c r="R103" s="33">
        <v>1.4216980020970502</v>
      </c>
      <c r="S103" s="33">
        <v>1.6145232173917148</v>
      </c>
      <c r="T103" s="33">
        <v>1.3933838390644921</v>
      </c>
      <c r="U103" s="33">
        <v>1.2794823707797456</v>
      </c>
      <c r="V103" s="33">
        <v>1.2305115675799898</v>
      </c>
      <c r="W103" s="33">
        <v>1.2125579021949702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2.0664170609946884</v>
      </c>
      <c r="C105" s="117">
        <f t="shared" si="35"/>
        <v>2.3378339941034936</v>
      </c>
      <c r="D105" s="117">
        <f t="shared" si="35"/>
        <v>7.1235149037340211</v>
      </c>
      <c r="E105" s="117">
        <f t="shared" si="35"/>
        <v>7.1492699521669536</v>
      </c>
      <c r="F105" s="117">
        <f t="shared" si="35"/>
        <v>6.4655273863964373</v>
      </c>
      <c r="G105" s="117">
        <f t="shared" si="35"/>
        <v>6.4634145007480956</v>
      </c>
      <c r="H105" s="117">
        <f t="shared" si="35"/>
        <v>6.7868583253020924</v>
      </c>
      <c r="I105" s="117">
        <f t="shared" si="35"/>
        <v>7.7425763911025394</v>
      </c>
      <c r="J105" s="117">
        <f t="shared" si="35"/>
        <v>8.8004073613326828</v>
      </c>
      <c r="K105" s="117">
        <f t="shared" si="35"/>
        <v>11.692090964703526</v>
      </c>
      <c r="L105" s="117">
        <f t="shared" si="35"/>
        <v>15.903858167599086</v>
      </c>
      <c r="M105" s="117">
        <f t="shared" si="35"/>
        <v>12.920932933291912</v>
      </c>
      <c r="N105" s="117">
        <f t="shared" si="35"/>
        <v>12.497023754313265</v>
      </c>
      <c r="O105" s="117">
        <f t="shared" si="35"/>
        <v>10.915420545729402</v>
      </c>
      <c r="P105" s="117">
        <f t="shared" si="35"/>
        <v>4.5293007954099851</v>
      </c>
      <c r="Q105" s="117">
        <f t="shared" si="35"/>
        <v>4.4111451874328154</v>
      </c>
      <c r="R105" s="117">
        <f t="shared" ref="R105:V105" si="36">R106+R109+R111+R120</f>
        <v>3.8611647482288793</v>
      </c>
      <c r="S105" s="117">
        <f t="shared" si="36"/>
        <v>3.8128485459728347</v>
      </c>
      <c r="T105" s="117">
        <f t="shared" si="36"/>
        <v>3.8490428162592161</v>
      </c>
      <c r="U105" s="117">
        <f t="shared" si="36"/>
        <v>3.8071197853989336</v>
      </c>
      <c r="V105" s="117">
        <f t="shared" si="36"/>
        <v>0.47540628874491891</v>
      </c>
      <c r="W105" s="117">
        <f t="shared" ref="W105" si="37">W106+W109+W111+W120</f>
        <v>3.3460973093595379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1.8301297924379907</v>
      </c>
      <c r="C106" s="122">
        <f t="shared" si="38"/>
        <v>1.8597721101916134</v>
      </c>
      <c r="D106" s="122">
        <f t="shared" si="38"/>
        <v>5.8947825179065854</v>
      </c>
      <c r="E106" s="122">
        <f t="shared" si="38"/>
        <v>5.7353436295739479</v>
      </c>
      <c r="F106" s="122">
        <f t="shared" si="38"/>
        <v>5.5280882055974159</v>
      </c>
      <c r="G106" s="122">
        <f t="shared" si="38"/>
        <v>4.854104040087746</v>
      </c>
      <c r="H106" s="122">
        <f t="shared" si="38"/>
        <v>5.4120903314298703</v>
      </c>
      <c r="I106" s="122">
        <f t="shared" si="38"/>
        <v>5.7809530296656213</v>
      </c>
      <c r="J106" s="122">
        <f t="shared" si="38"/>
        <v>7.3155215480018825</v>
      </c>
      <c r="K106" s="122">
        <f t="shared" si="38"/>
        <v>9.4195623446592087</v>
      </c>
      <c r="L106" s="122">
        <f t="shared" si="38"/>
        <v>13.282445932932818</v>
      </c>
      <c r="M106" s="122">
        <f t="shared" si="38"/>
        <v>10.594639081586061</v>
      </c>
      <c r="N106" s="122">
        <f t="shared" si="38"/>
        <v>10.325579012241372</v>
      </c>
      <c r="O106" s="122">
        <f t="shared" si="38"/>
        <v>8.9946413313294471</v>
      </c>
      <c r="P106" s="122">
        <f t="shared" si="38"/>
        <v>3.5491191341702986</v>
      </c>
      <c r="Q106" s="122">
        <f t="shared" si="38"/>
        <v>3.4716395657556669</v>
      </c>
      <c r="R106" s="122">
        <f t="shared" ref="R106:V106" si="39">SUM(R107:R108)</f>
        <v>3.0658616640456668</v>
      </c>
      <c r="S106" s="122">
        <f t="shared" si="39"/>
        <v>2.9973268909743922</v>
      </c>
      <c r="T106" s="122">
        <f t="shared" si="39"/>
        <v>3.0738055475209545</v>
      </c>
      <c r="U106" s="122">
        <f t="shared" si="39"/>
        <v>3.0685087681740364</v>
      </c>
      <c r="V106" s="122">
        <f t="shared" si="39"/>
        <v>6.2434677546816822E-2</v>
      </c>
      <c r="W106" s="122">
        <f t="shared" ref="W106" si="40">SUM(W107:W108)</f>
        <v>2.7638227114943033</v>
      </c>
      <c r="DA106" s="130" t="s">
        <v>1669</v>
      </c>
    </row>
    <row r="107" spans="1:105" ht="12" customHeight="1" x14ac:dyDescent="0.25">
      <c r="A107" s="97" t="s">
        <v>202</v>
      </c>
      <c r="B107" s="98">
        <v>1.8291131115501562</v>
      </c>
      <c r="C107" s="98">
        <v>1.8587025431021702</v>
      </c>
      <c r="D107" s="98">
        <v>5.8914622603299485</v>
      </c>
      <c r="E107" s="98">
        <v>5.7321691128188341</v>
      </c>
      <c r="F107" s="98">
        <v>5.5247846556810911</v>
      </c>
      <c r="G107" s="98">
        <v>4.8513728160778982</v>
      </c>
      <c r="H107" s="98">
        <v>5.4092261214156556</v>
      </c>
      <c r="I107" s="98">
        <v>5.7781789751101602</v>
      </c>
      <c r="J107" s="98">
        <v>7.3114110381925626</v>
      </c>
      <c r="K107" s="98">
        <v>9.4142186424325445</v>
      </c>
      <c r="L107" s="98">
        <v>13.275529825088075</v>
      </c>
      <c r="M107" s="98">
        <v>10.588797538752111</v>
      </c>
      <c r="N107" s="98">
        <v>10.320795721218154</v>
      </c>
      <c r="O107" s="98">
        <v>8.9897388406827474</v>
      </c>
      <c r="P107" s="98">
        <v>3.5471452761447755</v>
      </c>
      <c r="Q107" s="98">
        <v>3.4699379394338825</v>
      </c>
      <c r="R107" s="98">
        <v>3.0643717268820292</v>
      </c>
      <c r="S107" s="98">
        <v>2.9958471582327255</v>
      </c>
      <c r="T107" s="98">
        <v>3.0722981539481822</v>
      </c>
      <c r="U107" s="98">
        <v>3.0670064868365436</v>
      </c>
      <c r="V107" s="98">
        <v>6.24045492925017E-2</v>
      </c>
      <c r="W107" s="98">
        <v>2.762486350070477</v>
      </c>
      <c r="DA107" s="63" t="s">
        <v>1670</v>
      </c>
    </row>
    <row r="108" spans="1:105" ht="12" customHeight="1" x14ac:dyDescent="0.25">
      <c r="A108" s="97" t="s">
        <v>53</v>
      </c>
      <c r="B108" s="98">
        <v>1.0166808878344902E-3</v>
      </c>
      <c r="C108" s="98">
        <v>1.0695670894430623E-3</v>
      </c>
      <c r="D108" s="98">
        <v>3.3202575766365875E-3</v>
      </c>
      <c r="E108" s="98">
        <v>3.1745167551140044E-3</v>
      </c>
      <c r="F108" s="98">
        <v>3.3035499163245833E-3</v>
      </c>
      <c r="G108" s="98">
        <v>2.7312240098474922E-3</v>
      </c>
      <c r="H108" s="98">
        <v>2.8642100142142507E-3</v>
      </c>
      <c r="I108" s="98">
        <v>2.7740545554614925E-3</v>
      </c>
      <c r="J108" s="98">
        <v>4.1105098093198447E-3</v>
      </c>
      <c r="K108" s="98">
        <v>5.3437022266633778E-3</v>
      </c>
      <c r="L108" s="98">
        <v>6.9161078447434838E-3</v>
      </c>
      <c r="M108" s="98">
        <v>5.8415428339499255E-3</v>
      </c>
      <c r="N108" s="98">
        <v>4.7832910232171906E-3</v>
      </c>
      <c r="O108" s="98">
        <v>4.9024906466998454E-3</v>
      </c>
      <c r="P108" s="98">
        <v>1.9738580255228696E-3</v>
      </c>
      <c r="Q108" s="98">
        <v>1.701626321784397E-3</v>
      </c>
      <c r="R108" s="98">
        <v>1.4899371636375837E-3</v>
      </c>
      <c r="S108" s="98">
        <v>1.4797327416665369E-3</v>
      </c>
      <c r="T108" s="98">
        <v>1.507393572772226E-3</v>
      </c>
      <c r="U108" s="98">
        <v>1.5022813374926693E-3</v>
      </c>
      <c r="V108" s="98">
        <v>3.0128254315120825E-5</v>
      </c>
      <c r="W108" s="98">
        <v>1.3363614238260373E-3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1.4623199025235909E-3</v>
      </c>
      <c r="C109" s="122">
        <f t="shared" si="41"/>
        <v>4.2428974103755571E-3</v>
      </c>
      <c r="D109" s="122">
        <f t="shared" si="41"/>
        <v>8.8622714751518152E-3</v>
      </c>
      <c r="E109" s="122">
        <f t="shared" si="41"/>
        <v>1.5456592656271998E-2</v>
      </c>
      <c r="F109" s="122">
        <f t="shared" si="41"/>
        <v>1.2204123614692874E-2</v>
      </c>
      <c r="G109" s="122">
        <f t="shared" si="41"/>
        <v>1.2998418692006547E-2</v>
      </c>
      <c r="H109" s="122">
        <f t="shared" si="41"/>
        <v>1.6572332661035947E-2</v>
      </c>
      <c r="I109" s="122">
        <f t="shared" si="41"/>
        <v>3.5929579695804903E-2</v>
      </c>
      <c r="J109" s="122">
        <f t="shared" si="41"/>
        <v>2.3320698353820616E-2</v>
      </c>
      <c r="K109" s="122">
        <f t="shared" si="41"/>
        <v>2.4178555539958627E-2</v>
      </c>
      <c r="L109" s="122">
        <f t="shared" si="41"/>
        <v>4.7084827347202589E-2</v>
      </c>
      <c r="M109" s="122">
        <f t="shared" si="41"/>
        <v>3.5046004933277843E-2</v>
      </c>
      <c r="N109" s="122">
        <f t="shared" si="41"/>
        <v>7.6370565616454278E-2</v>
      </c>
      <c r="O109" s="122">
        <f t="shared" si="41"/>
        <v>3.4802543327923458E-2</v>
      </c>
      <c r="P109" s="122">
        <f t="shared" si="41"/>
        <v>2.3980029008516611E-2</v>
      </c>
      <c r="Q109" s="122">
        <f t="shared" si="41"/>
        <v>2.9543247257443808E-2</v>
      </c>
      <c r="R109" s="122">
        <f t="shared" si="41"/>
        <v>2.0496710653687671E-2</v>
      </c>
      <c r="S109" s="122">
        <f t="shared" si="41"/>
        <v>1.3661741224099851E-2</v>
      </c>
      <c r="T109" s="122">
        <f t="shared" si="41"/>
        <v>6.9207036988483198E-3</v>
      </c>
      <c r="U109" s="122">
        <f t="shared" si="41"/>
        <v>3.0064901092018009E-3</v>
      </c>
      <c r="V109" s="122">
        <f t="shared" si="41"/>
        <v>1.2597437333048149E-3</v>
      </c>
      <c r="W109" s="122">
        <f t="shared" si="41"/>
        <v>1.3441088585996899E-3</v>
      </c>
      <c r="DA109" s="130" t="s">
        <v>1672</v>
      </c>
    </row>
    <row r="110" spans="1:105" ht="12" customHeight="1" x14ac:dyDescent="0.25">
      <c r="A110" s="97" t="s">
        <v>53</v>
      </c>
      <c r="B110" s="98">
        <v>1.4623199025235909E-3</v>
      </c>
      <c r="C110" s="98">
        <v>4.2428974103755571E-3</v>
      </c>
      <c r="D110" s="98">
        <v>8.8622714751518152E-3</v>
      </c>
      <c r="E110" s="98">
        <v>1.5456592656271998E-2</v>
      </c>
      <c r="F110" s="98">
        <v>1.2204123614692874E-2</v>
      </c>
      <c r="G110" s="98">
        <v>1.2998418692006547E-2</v>
      </c>
      <c r="H110" s="98">
        <v>1.6572332661035947E-2</v>
      </c>
      <c r="I110" s="98">
        <v>3.5929579695804903E-2</v>
      </c>
      <c r="J110" s="98">
        <v>2.3320698353820616E-2</v>
      </c>
      <c r="K110" s="98">
        <v>2.4178555539958627E-2</v>
      </c>
      <c r="L110" s="98">
        <v>4.7084827347202589E-2</v>
      </c>
      <c r="M110" s="98">
        <v>3.5046004933277843E-2</v>
      </c>
      <c r="N110" s="98">
        <v>7.6370565616454278E-2</v>
      </c>
      <c r="O110" s="98">
        <v>3.4802543327923458E-2</v>
      </c>
      <c r="P110" s="98">
        <v>2.3980029008516611E-2</v>
      </c>
      <c r="Q110" s="98">
        <v>2.9543247257443808E-2</v>
      </c>
      <c r="R110" s="98">
        <v>2.0496710653687671E-2</v>
      </c>
      <c r="S110" s="98">
        <v>1.3661741224099851E-2</v>
      </c>
      <c r="T110" s="98">
        <v>6.9207036988483198E-3</v>
      </c>
      <c r="U110" s="98">
        <v>3.0064901092018009E-3</v>
      </c>
      <c r="V110" s="98">
        <v>1.2597437333048149E-3</v>
      </c>
      <c r="W110" s="98">
        <v>1.3441088585996899E-3</v>
      </c>
      <c r="DA110" s="63" t="s">
        <v>1673</v>
      </c>
    </row>
    <row r="111" spans="1:105" ht="12" customHeight="1" x14ac:dyDescent="0.25">
      <c r="A111" s="121" t="s">
        <v>55</v>
      </c>
      <c r="B111" s="122">
        <v>0.10875960020305703</v>
      </c>
      <c r="C111" s="122">
        <v>0.23191412802087016</v>
      </c>
      <c r="D111" s="122">
        <v>0.7832910979080816</v>
      </c>
      <c r="E111" s="122">
        <v>0.80797199154040567</v>
      </c>
      <c r="F111" s="122">
        <v>0.52703604005842242</v>
      </c>
      <c r="G111" s="122">
        <v>0.72904142810136441</v>
      </c>
      <c r="H111" s="122">
        <v>0.82891562853103906</v>
      </c>
      <c r="I111" s="122">
        <v>1.0578080195818629</v>
      </c>
      <c r="J111" s="122">
        <v>0.95408669606990448</v>
      </c>
      <c r="K111" s="122">
        <v>1.37531455302247</v>
      </c>
      <c r="L111" s="122">
        <v>1.7850480426089792</v>
      </c>
      <c r="M111" s="122">
        <v>1.5105720609623701</v>
      </c>
      <c r="N111" s="122">
        <v>1.4719509299802327</v>
      </c>
      <c r="O111" s="122">
        <v>1.3599069773309385</v>
      </c>
      <c r="P111" s="122">
        <v>0.58408195930627183</v>
      </c>
      <c r="Q111" s="122">
        <v>0.58484242230342209</v>
      </c>
      <c r="R111" s="122">
        <v>0.50781249017899499</v>
      </c>
      <c r="S111" s="122">
        <v>0.51815912467195124</v>
      </c>
      <c r="T111" s="122">
        <v>0.51338322960519089</v>
      </c>
      <c r="U111" s="122">
        <v>0.50446290549538575</v>
      </c>
      <c r="V111" s="122">
        <v>0.29136603322213522</v>
      </c>
      <c r="W111" s="122">
        <v>0.43479126573380589</v>
      </c>
      <c r="DA111" s="130" t="s">
        <v>1674</v>
      </c>
    </row>
    <row r="112" spans="1:105" ht="12" customHeight="1" x14ac:dyDescent="0.25">
      <c r="A112" s="97" t="s">
        <v>130</v>
      </c>
      <c r="B112" s="98">
        <v>0.10553865113256096</v>
      </c>
      <c r="C112" s="98">
        <v>0.21928541906463989</v>
      </c>
      <c r="D112" s="98">
        <v>0.7723382555771876</v>
      </c>
      <c r="E112" s="98">
        <v>0.78829520360421124</v>
      </c>
      <c r="F112" s="98">
        <v>0.51803563666628494</v>
      </c>
      <c r="G112" s="98">
        <v>0.71371746767102706</v>
      </c>
      <c r="H112" s="98">
        <v>0.80074808322750624</v>
      </c>
      <c r="I112" s="98">
        <v>1.0289577402810706</v>
      </c>
      <c r="J112" s="98">
        <v>0.92874373394844967</v>
      </c>
      <c r="K112" s="98">
        <v>1.3338467058047758</v>
      </c>
      <c r="L112" s="98">
        <v>1.7478579651096784</v>
      </c>
      <c r="M112" s="98">
        <v>1.4729393486081563</v>
      </c>
      <c r="N112" s="98">
        <v>1.4304510543622297</v>
      </c>
      <c r="O112" s="98">
        <v>1.3284038936250731</v>
      </c>
      <c r="P112" s="98">
        <v>0.56102325351988425</v>
      </c>
      <c r="Q112" s="98">
        <v>0.56651949822733882</v>
      </c>
      <c r="R112" s="98">
        <v>0.49444168670352667</v>
      </c>
      <c r="S112" s="98">
        <v>0.50320701201663365</v>
      </c>
      <c r="T112" s="98">
        <v>0.50233641182997779</v>
      </c>
      <c r="U112" s="98">
        <v>0.49507433861487482</v>
      </c>
      <c r="V112" s="98">
        <v>9.6504808020812204E-3</v>
      </c>
      <c r="W112" s="98">
        <v>0.42796936790028806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3.2209490704960667E-3</v>
      </c>
      <c r="C116" s="101">
        <v>1.2628708956230278E-2</v>
      </c>
      <c r="D116" s="101">
        <v>1.0952842330894014E-2</v>
      </c>
      <c r="E116" s="101">
        <v>1.9676787936194387E-2</v>
      </c>
      <c r="F116" s="101">
        <v>9.0004033921374672E-3</v>
      </c>
      <c r="G116" s="101">
        <v>1.5323960430337303E-2</v>
      </c>
      <c r="H116" s="101">
        <v>2.8167545303532816E-2</v>
      </c>
      <c r="I116" s="101">
        <v>2.8850279300792377E-2</v>
      </c>
      <c r="J116" s="101">
        <v>2.5342962121454829E-2</v>
      </c>
      <c r="K116" s="101">
        <v>4.1467847217694247E-2</v>
      </c>
      <c r="L116" s="101">
        <v>3.7190077499300839E-2</v>
      </c>
      <c r="M116" s="101">
        <v>3.7632712354213636E-2</v>
      </c>
      <c r="N116" s="101">
        <v>4.1499875618002967E-2</v>
      </c>
      <c r="O116" s="101">
        <v>3.1503083705865388E-2</v>
      </c>
      <c r="P116" s="101">
        <v>2.3058705786387582E-2</v>
      </c>
      <c r="Q116" s="101">
        <v>1.8322924076083269E-2</v>
      </c>
      <c r="R116" s="101">
        <v>1.3370803475468273E-2</v>
      </c>
      <c r="S116" s="101">
        <v>1.4952112655317575E-2</v>
      </c>
      <c r="T116" s="101">
        <v>1.1046817775213092E-2</v>
      </c>
      <c r="U116" s="101">
        <v>9.388566880510903E-3</v>
      </c>
      <c r="V116" s="101">
        <v>0.28171555242005403</v>
      </c>
      <c r="W116" s="101">
        <v>6.8218978335178055E-3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0.12606534845111678</v>
      </c>
      <c r="C120" s="122">
        <v>0.24190485848063448</v>
      </c>
      <c r="D120" s="122">
        <v>0.43657901644420211</v>
      </c>
      <c r="E120" s="122">
        <v>0.59049773839632813</v>
      </c>
      <c r="F120" s="122">
        <v>0.39819901712590605</v>
      </c>
      <c r="G120" s="122">
        <v>0.8672706138669779</v>
      </c>
      <c r="H120" s="122">
        <v>0.52928003268014767</v>
      </c>
      <c r="I120" s="122">
        <v>0.86788576215925095</v>
      </c>
      <c r="J120" s="122">
        <v>0.50747841890707435</v>
      </c>
      <c r="K120" s="122">
        <v>0.8730355114818894</v>
      </c>
      <c r="L120" s="122">
        <v>0.78927936471008753</v>
      </c>
      <c r="M120" s="122">
        <v>0.78067578581020391</v>
      </c>
      <c r="N120" s="122">
        <v>0.62312324647520601</v>
      </c>
      <c r="O120" s="122">
        <v>0.52606969374109325</v>
      </c>
      <c r="P120" s="122">
        <v>0.37211967292489778</v>
      </c>
      <c r="Q120" s="122">
        <v>0.32511995211628308</v>
      </c>
      <c r="R120" s="122">
        <v>0.26699388335052965</v>
      </c>
      <c r="S120" s="122">
        <v>0.28370078910239166</v>
      </c>
      <c r="T120" s="122">
        <v>0.25493333543422259</v>
      </c>
      <c r="U120" s="122">
        <v>0.23114162162031013</v>
      </c>
      <c r="V120" s="122">
        <v>0.12034583424266203</v>
      </c>
      <c r="W120" s="122">
        <v>0.1461392232728293</v>
      </c>
      <c r="DA120" s="130" t="s">
        <v>1683</v>
      </c>
    </row>
    <row r="121" spans="1:105" ht="12" customHeight="1" x14ac:dyDescent="0.25">
      <c r="A121" s="97" t="s">
        <v>50</v>
      </c>
      <c r="B121" s="98">
        <v>0.12466009013958478</v>
      </c>
      <c r="C121" s="98">
        <v>0.23429928748600892</v>
      </c>
      <c r="D121" s="98">
        <v>0.42462593481487809</v>
      </c>
      <c r="E121" s="98">
        <v>0.56324866151529152</v>
      </c>
      <c r="F121" s="98">
        <v>0.38449313774339872</v>
      </c>
      <c r="G121" s="98">
        <v>0.8516969424971147</v>
      </c>
      <c r="H121" s="98">
        <v>0.49205067891313631</v>
      </c>
      <c r="I121" s="98">
        <v>0.84894302926746756</v>
      </c>
      <c r="J121" s="98">
        <v>0.49751874868475821</v>
      </c>
      <c r="K121" s="98">
        <v>0.86626487366381166</v>
      </c>
      <c r="L121" s="98">
        <v>0.77801729529041874</v>
      </c>
      <c r="M121" s="98">
        <v>0.76869631158299223</v>
      </c>
      <c r="N121" s="98">
        <v>0.60687639632973212</v>
      </c>
      <c r="O121" s="98">
        <v>0.52541742024169291</v>
      </c>
      <c r="P121" s="98">
        <v>0.36907122529736797</v>
      </c>
      <c r="Q121" s="98">
        <v>0.31984830108472467</v>
      </c>
      <c r="R121" s="98">
        <v>0.26266491330247682</v>
      </c>
      <c r="S121" s="98">
        <v>0.2786808621318585</v>
      </c>
      <c r="T121" s="98">
        <v>0.2522061821127049</v>
      </c>
      <c r="U121" s="98">
        <v>0.22903138219166314</v>
      </c>
      <c r="V121" s="98">
        <v>0.1191353953526911</v>
      </c>
      <c r="W121" s="98">
        <v>0.14485827512726654</v>
      </c>
      <c r="DA121" s="63" t="s">
        <v>1684</v>
      </c>
    </row>
    <row r="122" spans="1:105" ht="12" customHeight="1" x14ac:dyDescent="0.25">
      <c r="A122" s="109" t="s">
        <v>120</v>
      </c>
      <c r="B122" s="33">
        <v>1.4052583115320119E-3</v>
      </c>
      <c r="C122" s="33">
        <v>7.6055709946255597E-3</v>
      </c>
      <c r="D122" s="33">
        <v>1.1953081629324014E-2</v>
      </c>
      <c r="E122" s="33">
        <v>2.7249076881036668E-2</v>
      </c>
      <c r="F122" s="33">
        <v>1.3705879382507356E-2</v>
      </c>
      <c r="G122" s="33">
        <v>1.5573671369863214E-2</v>
      </c>
      <c r="H122" s="33">
        <v>3.722935376701135E-2</v>
      </c>
      <c r="I122" s="33">
        <v>1.8942732891783352E-2</v>
      </c>
      <c r="J122" s="33">
        <v>9.9596702223161797E-3</v>
      </c>
      <c r="K122" s="33">
        <v>6.7706378180777734E-3</v>
      </c>
      <c r="L122" s="33">
        <v>1.1262069419668777E-2</v>
      </c>
      <c r="M122" s="33">
        <v>1.1979474227211687E-2</v>
      </c>
      <c r="N122" s="33">
        <v>1.6246850145473942E-2</v>
      </c>
      <c r="O122" s="33">
        <v>6.5227349940029595E-4</v>
      </c>
      <c r="P122" s="33">
        <v>3.0484476275297935E-3</v>
      </c>
      <c r="Q122" s="33">
        <v>5.2716510315584273E-3</v>
      </c>
      <c r="R122" s="33">
        <v>4.3289700480528461E-3</v>
      </c>
      <c r="S122" s="33">
        <v>5.0199269705331843E-3</v>
      </c>
      <c r="T122" s="33">
        <v>2.7271533215176775E-3</v>
      </c>
      <c r="U122" s="33">
        <v>2.1102394286469811E-3</v>
      </c>
      <c r="V122" s="33">
        <v>1.210438889970928E-3</v>
      </c>
      <c r="W122" s="33">
        <v>1.2809481455627715E-3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2776.1567283269665</v>
      </c>
      <c r="C124" s="117">
        <f t="shared" si="42"/>
        <v>2694.7071833756113</v>
      </c>
      <c r="D124" s="117">
        <f t="shared" si="42"/>
        <v>2253.3026354683539</v>
      </c>
      <c r="E124" s="117">
        <f t="shared" si="42"/>
        <v>2092.0269545018273</v>
      </c>
      <c r="F124" s="117">
        <f t="shared" si="42"/>
        <v>1703.0680557133358</v>
      </c>
      <c r="G124" s="117">
        <f t="shared" si="42"/>
        <v>1684.7154759533184</v>
      </c>
      <c r="H124" s="117">
        <f t="shared" si="42"/>
        <v>1511.5885875070753</v>
      </c>
      <c r="I124" s="117">
        <f t="shared" si="42"/>
        <v>1412.705422570742</v>
      </c>
      <c r="J124" s="117">
        <f t="shared" si="42"/>
        <v>1278.7926831317113</v>
      </c>
      <c r="K124" s="117">
        <f t="shared" si="42"/>
        <v>1280.50086211914</v>
      </c>
      <c r="L124" s="117">
        <f t="shared" si="42"/>
        <v>1210.1835487605858</v>
      </c>
      <c r="M124" s="117">
        <f t="shared" si="42"/>
        <v>1194.0234540519066</v>
      </c>
      <c r="N124" s="117">
        <f t="shared" si="42"/>
        <v>1024.7261678931782</v>
      </c>
      <c r="O124" s="117">
        <f t="shared" si="42"/>
        <v>966.98603361409118</v>
      </c>
      <c r="P124" s="117">
        <f t="shared" si="42"/>
        <v>859.18565536811923</v>
      </c>
      <c r="Q124" s="117">
        <f t="shared" si="42"/>
        <v>870.21769335463307</v>
      </c>
      <c r="R124" s="117">
        <f t="shared" ref="R124:V124" si="43">R125+R128+R130+R139</f>
        <v>870.94629053623692</v>
      </c>
      <c r="S124" s="117">
        <f t="shared" si="43"/>
        <v>876.98604720561775</v>
      </c>
      <c r="T124" s="117">
        <f t="shared" si="43"/>
        <v>850.42673718584024</v>
      </c>
      <c r="U124" s="117">
        <f t="shared" si="43"/>
        <v>770.55132901730781</v>
      </c>
      <c r="V124" s="117">
        <f t="shared" si="43"/>
        <v>767.33335035886819</v>
      </c>
      <c r="W124" s="117">
        <f t="shared" ref="W124" si="44">W125+W128+W130+W139</f>
        <v>782.69965100868808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2444.3348604472712</v>
      </c>
      <c r="C125" s="122">
        <f t="shared" si="45"/>
        <v>2213.9282199633758</v>
      </c>
      <c r="D125" s="122">
        <f t="shared" si="45"/>
        <v>1807.1734971989742</v>
      </c>
      <c r="E125" s="122">
        <f t="shared" si="45"/>
        <v>1646.9282605595292</v>
      </c>
      <c r="F125" s="122">
        <f t="shared" si="45"/>
        <v>1443.8919516834703</v>
      </c>
      <c r="G125" s="122">
        <f t="shared" si="45"/>
        <v>1263.3148203819526</v>
      </c>
      <c r="H125" s="122">
        <f t="shared" si="45"/>
        <v>1199.9323273603345</v>
      </c>
      <c r="I125" s="122">
        <f t="shared" si="45"/>
        <v>1052.1246595085311</v>
      </c>
      <c r="J125" s="122">
        <f t="shared" si="45"/>
        <v>1060.3093925235314</v>
      </c>
      <c r="K125" s="122">
        <f t="shared" si="45"/>
        <v>1024.8889886311026</v>
      </c>
      <c r="L125" s="122">
        <f t="shared" si="45"/>
        <v>992.92776479817542</v>
      </c>
      <c r="M125" s="122">
        <f t="shared" si="45"/>
        <v>973.00479181323863</v>
      </c>
      <c r="N125" s="122">
        <f t="shared" si="45"/>
        <v>832.83160133109163</v>
      </c>
      <c r="O125" s="122">
        <f t="shared" si="45"/>
        <v>777.22561122021591</v>
      </c>
      <c r="P125" s="122">
        <f t="shared" si="45"/>
        <v>678.54907869797114</v>
      </c>
      <c r="Q125" s="122">
        <f t="shared" si="45"/>
        <v>676.56235887148841</v>
      </c>
      <c r="R125" s="122">
        <f t="shared" ref="R125:V125" si="46">SUM(R126:R127)</f>
        <v>679.3552639271162</v>
      </c>
      <c r="S125" s="122">
        <f t="shared" si="46"/>
        <v>676.38017927995406</v>
      </c>
      <c r="T125" s="122">
        <f t="shared" si="46"/>
        <v>660.47401935794289</v>
      </c>
      <c r="U125" s="122">
        <f t="shared" si="46"/>
        <v>596.58208457789146</v>
      </c>
      <c r="V125" s="122">
        <f t="shared" si="46"/>
        <v>605.23396410419491</v>
      </c>
      <c r="W125" s="122">
        <f t="shared" ref="W125" si="47">SUM(W126:W127)</f>
        <v>618.81333466312242</v>
      </c>
      <c r="DA125" s="130" t="s">
        <v>1687</v>
      </c>
    </row>
    <row r="126" spans="1:105" ht="12" customHeight="1" x14ac:dyDescent="0.25">
      <c r="A126" s="97" t="s">
        <v>203</v>
      </c>
      <c r="B126" s="98">
        <v>2442.9055480284578</v>
      </c>
      <c r="C126" s="98">
        <v>2212.6284349407965</v>
      </c>
      <c r="D126" s="98">
        <v>1806.1547189510784</v>
      </c>
      <c r="E126" s="98">
        <v>1646.021348681156</v>
      </c>
      <c r="F126" s="98">
        <v>1443.036269614144</v>
      </c>
      <c r="G126" s="98">
        <v>1262.6118483710457</v>
      </c>
      <c r="H126" s="98">
        <v>1199.3081393296159</v>
      </c>
      <c r="I126" s="98">
        <v>1051.6308719761714</v>
      </c>
      <c r="J126" s="98">
        <v>1059.728923934141</v>
      </c>
      <c r="K126" s="98">
        <v>1024.3213574104579</v>
      </c>
      <c r="L126" s="98">
        <v>992.41973302642816</v>
      </c>
      <c r="M126" s="98">
        <v>972.4684292061329</v>
      </c>
      <c r="N126" s="98">
        <v>832.43844096387045</v>
      </c>
      <c r="O126" s="98">
        <v>776.7833190055735</v>
      </c>
      <c r="P126" s="98">
        <v>678.1543503172652</v>
      </c>
      <c r="Q126" s="98">
        <v>676.21403954556638</v>
      </c>
      <c r="R126" s="98">
        <v>679.00650226366542</v>
      </c>
      <c r="S126" s="98">
        <v>676.0278883144864</v>
      </c>
      <c r="T126" s="98">
        <v>660.13493728260005</v>
      </c>
      <c r="U126" s="98">
        <v>596.27690624919001</v>
      </c>
      <c r="V126" s="98">
        <v>604.9287357822227</v>
      </c>
      <c r="W126" s="98">
        <v>618.50226436399316</v>
      </c>
      <c r="DA126" s="63" t="s">
        <v>1688</v>
      </c>
    </row>
    <row r="127" spans="1:105" ht="12" customHeight="1" x14ac:dyDescent="0.25">
      <c r="A127" s="97" t="s">
        <v>53</v>
      </c>
      <c r="B127" s="98">
        <v>1.4293124188133828</v>
      </c>
      <c r="C127" s="98">
        <v>1.2997850225792604</v>
      </c>
      <c r="D127" s="98">
        <v>1.0187782478959646</v>
      </c>
      <c r="E127" s="98">
        <v>0.90691187837320852</v>
      </c>
      <c r="F127" s="98">
        <v>0.85568206932641933</v>
      </c>
      <c r="G127" s="98">
        <v>0.70297201090698569</v>
      </c>
      <c r="H127" s="98">
        <v>0.62418803071863826</v>
      </c>
      <c r="I127" s="98">
        <v>0.49378753235955841</v>
      </c>
      <c r="J127" s="98">
        <v>0.5804685893905247</v>
      </c>
      <c r="K127" s="98">
        <v>0.56763122064471028</v>
      </c>
      <c r="L127" s="98">
        <v>0.508031771747262</v>
      </c>
      <c r="M127" s="98">
        <v>0.53636260710576611</v>
      </c>
      <c r="N127" s="98">
        <v>0.39316036722117337</v>
      </c>
      <c r="O127" s="98">
        <v>0.44229221464237189</v>
      </c>
      <c r="P127" s="98">
        <v>0.39472838070590832</v>
      </c>
      <c r="Q127" s="98">
        <v>0.34831932592205217</v>
      </c>
      <c r="R127" s="98">
        <v>0.34876166345072723</v>
      </c>
      <c r="S127" s="98">
        <v>0.35229096546764099</v>
      </c>
      <c r="T127" s="98">
        <v>0.33908207534284202</v>
      </c>
      <c r="U127" s="98">
        <v>0.3051783287015119</v>
      </c>
      <c r="V127" s="98">
        <v>0.30522832197217098</v>
      </c>
      <c r="W127" s="98">
        <v>0.31107029912921336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1.9642683772996297</v>
      </c>
      <c r="C128" s="122">
        <f t="shared" si="48"/>
        <v>2.4629310778934701</v>
      </c>
      <c r="D128" s="122">
        <f t="shared" si="48"/>
        <v>2.5175059967475946</v>
      </c>
      <c r="E128" s="122">
        <f t="shared" si="48"/>
        <v>2.5234930045353758</v>
      </c>
      <c r="F128" s="122">
        <f t="shared" si="48"/>
        <v>1.5053587873839895</v>
      </c>
      <c r="G128" s="122">
        <f t="shared" si="48"/>
        <v>1.2830537076428217</v>
      </c>
      <c r="H128" s="122">
        <f t="shared" si="48"/>
        <v>1.2001390354304529</v>
      </c>
      <c r="I128" s="122">
        <f t="shared" si="48"/>
        <v>2.0097286158424046</v>
      </c>
      <c r="J128" s="122">
        <f t="shared" si="48"/>
        <v>1.0650906071527655</v>
      </c>
      <c r="K128" s="122">
        <f t="shared" si="48"/>
        <v>0.96247969567326419</v>
      </c>
      <c r="L128" s="122">
        <f t="shared" si="48"/>
        <v>2.1535693304190722</v>
      </c>
      <c r="M128" s="122">
        <f t="shared" si="48"/>
        <v>1.9338201216203859</v>
      </c>
      <c r="N128" s="122">
        <f t="shared" si="48"/>
        <v>5.4362376727856558</v>
      </c>
      <c r="O128" s="122">
        <f t="shared" si="48"/>
        <v>3.0718751335185845</v>
      </c>
      <c r="P128" s="122">
        <f t="shared" si="48"/>
        <v>2.7638972289179735</v>
      </c>
      <c r="Q128" s="122">
        <f t="shared" si="48"/>
        <v>4.6896394342654419</v>
      </c>
      <c r="R128" s="122">
        <f t="shared" si="48"/>
        <v>4.0869531225824636</v>
      </c>
      <c r="S128" s="122">
        <f t="shared" si="48"/>
        <v>3.6050389230578808</v>
      </c>
      <c r="T128" s="122">
        <f t="shared" si="48"/>
        <v>2.9027878815990347</v>
      </c>
      <c r="U128" s="122">
        <f t="shared" si="48"/>
        <v>2.1891591396657675</v>
      </c>
      <c r="V128" s="122">
        <f t="shared" si="48"/>
        <v>1.6518623232467027</v>
      </c>
      <c r="W128" s="122">
        <f t="shared" si="48"/>
        <v>1.2361429829616539</v>
      </c>
      <c r="DA128" s="130" t="s">
        <v>1690</v>
      </c>
    </row>
    <row r="129" spans="1:105" ht="12" customHeight="1" x14ac:dyDescent="0.25">
      <c r="A129" s="97" t="s">
        <v>53</v>
      </c>
      <c r="B129" s="98">
        <v>1.9642683772996297</v>
      </c>
      <c r="C129" s="98">
        <v>2.4629310778934701</v>
      </c>
      <c r="D129" s="98">
        <v>2.5175059967475946</v>
      </c>
      <c r="E129" s="98">
        <v>2.5234930045353758</v>
      </c>
      <c r="F129" s="98">
        <v>1.5053587873839895</v>
      </c>
      <c r="G129" s="98">
        <v>1.2830537076428217</v>
      </c>
      <c r="H129" s="98">
        <v>1.2001390354304529</v>
      </c>
      <c r="I129" s="98">
        <v>2.0097286158424046</v>
      </c>
      <c r="J129" s="98">
        <v>1.0650906071527655</v>
      </c>
      <c r="K129" s="98">
        <v>0.96247969567326419</v>
      </c>
      <c r="L129" s="98">
        <v>2.1535693304190722</v>
      </c>
      <c r="M129" s="98">
        <v>1.9338201216203859</v>
      </c>
      <c r="N129" s="98">
        <v>5.4362376727856558</v>
      </c>
      <c r="O129" s="98">
        <v>3.0718751335185845</v>
      </c>
      <c r="P129" s="98">
        <v>2.7638972289179735</v>
      </c>
      <c r="Q129" s="98">
        <v>4.6896394342654419</v>
      </c>
      <c r="R129" s="98">
        <v>4.0869531225824636</v>
      </c>
      <c r="S129" s="98">
        <v>3.6050389230578808</v>
      </c>
      <c r="T129" s="98">
        <v>2.9027878815990347</v>
      </c>
      <c r="U129" s="98">
        <v>2.1891591396657675</v>
      </c>
      <c r="V129" s="98">
        <v>1.6518623232467027</v>
      </c>
      <c r="W129" s="98">
        <v>1.2361429829616539</v>
      </c>
      <c r="DA129" s="63" t="s">
        <v>1691</v>
      </c>
    </row>
    <row r="130" spans="1:105" ht="12" customHeight="1" x14ac:dyDescent="0.25">
      <c r="A130" s="121" t="s">
        <v>55</v>
      </c>
      <c r="B130" s="122">
        <v>161.98155736631725</v>
      </c>
      <c r="C130" s="122">
        <v>295.75009267057936</v>
      </c>
      <c r="D130" s="122">
        <v>267.68978232120679</v>
      </c>
      <c r="E130" s="122">
        <v>256.56341421427169</v>
      </c>
      <c r="F130" s="122">
        <v>150.81242196924205</v>
      </c>
      <c r="G130" s="122">
        <v>207.04794318353075</v>
      </c>
      <c r="H130" s="122">
        <v>199.31880569928185</v>
      </c>
      <c r="I130" s="122">
        <v>208.77758347857213</v>
      </c>
      <c r="J130" s="122">
        <v>149.73781903999875</v>
      </c>
      <c r="K130" s="122">
        <v>162.29698671374885</v>
      </c>
      <c r="L130" s="122">
        <v>145.63946439402605</v>
      </c>
      <c r="M130" s="122">
        <v>151.38568041713398</v>
      </c>
      <c r="N130" s="122">
        <v>130.83415656920167</v>
      </c>
      <c r="O130" s="122">
        <v>131.5672012244334</v>
      </c>
      <c r="P130" s="122">
        <v>124.22377606502059</v>
      </c>
      <c r="Q130" s="122">
        <v>128.63086318422285</v>
      </c>
      <c r="R130" s="122">
        <v>127.8340318964238</v>
      </c>
      <c r="S130" s="122">
        <v>132.34501501900675</v>
      </c>
      <c r="T130" s="122">
        <v>124.43059139475389</v>
      </c>
      <c r="U130" s="122">
        <v>110.46840111794521</v>
      </c>
      <c r="V130" s="122">
        <v>109.1361554954035</v>
      </c>
      <c r="W130" s="122">
        <v>110.91939953763774</v>
      </c>
      <c r="DA130" s="130" t="s">
        <v>1692</v>
      </c>
    </row>
    <row r="131" spans="1:105" ht="12" customHeight="1" x14ac:dyDescent="0.25">
      <c r="A131" s="97" t="s">
        <v>128</v>
      </c>
      <c r="B131" s="98">
        <v>157.67243993370926</v>
      </c>
      <c r="C131" s="98">
        <v>291.21696488723444</v>
      </c>
      <c r="D131" s="98">
        <v>263.22997580386544</v>
      </c>
      <c r="E131" s="98">
        <v>250.24786885968709</v>
      </c>
      <c r="F131" s="98">
        <v>148.70440106513442</v>
      </c>
      <c r="G131" s="98">
        <v>203.30483262637426</v>
      </c>
      <c r="H131" s="98">
        <v>193.40226479764132</v>
      </c>
      <c r="I131" s="98">
        <v>203.79096809261651</v>
      </c>
      <c r="J131" s="98">
        <v>146.32344064023525</v>
      </c>
      <c r="K131" s="98">
        <v>157.87030209083173</v>
      </c>
      <c r="L131" s="98">
        <v>142.36100644046743</v>
      </c>
      <c r="M131" s="98">
        <v>148.10096030375504</v>
      </c>
      <c r="N131" s="98">
        <v>127.12492962942248</v>
      </c>
      <c r="O131" s="98">
        <v>128.29931212082317</v>
      </c>
      <c r="P131" s="98">
        <v>120.95235647551198</v>
      </c>
      <c r="Q131" s="98">
        <v>125.32886673130339</v>
      </c>
      <c r="R131" s="98">
        <v>124.97268948182061</v>
      </c>
      <c r="S131" s="98">
        <v>128.90891306126667</v>
      </c>
      <c r="T131" s="98">
        <v>121.63995523674596</v>
      </c>
      <c r="U131" s="98">
        <v>107.96230269320029</v>
      </c>
      <c r="V131" s="98">
        <v>106.65578700367526</v>
      </c>
      <c r="W131" s="98">
        <v>108.34322144856009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4.3091174326079775</v>
      </c>
      <c r="C135" s="101">
        <v>4.5331277833449075</v>
      </c>
      <c r="D135" s="101">
        <v>4.4598065173413266</v>
      </c>
      <c r="E135" s="101">
        <v>6.3155453545845965</v>
      </c>
      <c r="F135" s="101">
        <v>2.1080209041076414</v>
      </c>
      <c r="G135" s="101">
        <v>3.7431105571564713</v>
      </c>
      <c r="H135" s="101">
        <v>5.9165409016405235</v>
      </c>
      <c r="I135" s="101">
        <v>4.9866153859556244</v>
      </c>
      <c r="J135" s="101">
        <v>3.4143783997635184</v>
      </c>
      <c r="K135" s="101">
        <v>4.4266846229171151</v>
      </c>
      <c r="L135" s="101">
        <v>3.278457953558624</v>
      </c>
      <c r="M135" s="101">
        <v>3.2847201133789246</v>
      </c>
      <c r="N135" s="101">
        <v>3.7092269397791924</v>
      </c>
      <c r="O135" s="101">
        <v>3.2678891036102158</v>
      </c>
      <c r="P135" s="101">
        <v>3.2714195895086067</v>
      </c>
      <c r="Q135" s="101">
        <v>3.3019964529194663</v>
      </c>
      <c r="R135" s="101">
        <v>2.8613424146031834</v>
      </c>
      <c r="S135" s="101">
        <v>3.4361019577400849</v>
      </c>
      <c r="T135" s="101">
        <v>2.7906361580079277</v>
      </c>
      <c r="U135" s="101">
        <v>2.5060984247449225</v>
      </c>
      <c r="V135" s="101">
        <v>2.4803684917282496</v>
      </c>
      <c r="W135" s="101">
        <v>2.5761780890776524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167.87604213607864</v>
      </c>
      <c r="C139" s="122">
        <v>182.565939663763</v>
      </c>
      <c r="D139" s="122">
        <v>175.92184995142523</v>
      </c>
      <c r="E139" s="122">
        <v>186.01178672349093</v>
      </c>
      <c r="F139" s="122">
        <v>106.85832327323939</v>
      </c>
      <c r="G139" s="122">
        <v>213.06965868019202</v>
      </c>
      <c r="H139" s="122">
        <v>111.13731541202841</v>
      </c>
      <c r="I139" s="122">
        <v>149.79345096779636</v>
      </c>
      <c r="J139" s="122">
        <v>67.680380961028206</v>
      </c>
      <c r="K139" s="122">
        <v>92.352407078615343</v>
      </c>
      <c r="L139" s="122">
        <v>69.462750237965423</v>
      </c>
      <c r="M139" s="122">
        <v>67.699161699913518</v>
      </c>
      <c r="N139" s="122">
        <v>55.624172320099184</v>
      </c>
      <c r="O139" s="122">
        <v>55.121346035923331</v>
      </c>
      <c r="P139" s="122">
        <v>53.648903376209525</v>
      </c>
      <c r="Q139" s="122">
        <v>60.334831864656387</v>
      </c>
      <c r="R139" s="122">
        <v>59.670041590114501</v>
      </c>
      <c r="S139" s="122">
        <v>64.655813983599003</v>
      </c>
      <c r="T139" s="122">
        <v>62.619338551544352</v>
      </c>
      <c r="U139" s="122">
        <v>61.311684181805447</v>
      </c>
      <c r="V139" s="122">
        <v>51.311368436023017</v>
      </c>
      <c r="W139" s="122">
        <v>51.730773824966249</v>
      </c>
      <c r="DA139" s="130" t="s">
        <v>1701</v>
      </c>
    </row>
    <row r="140" spans="1:105" ht="12" customHeight="1" x14ac:dyDescent="0.25">
      <c r="A140" s="97" t="s">
        <v>50</v>
      </c>
      <c r="B140" s="98">
        <v>166.00587753314812</v>
      </c>
      <c r="C140" s="98">
        <v>179.11209400174948</v>
      </c>
      <c r="D140" s="98">
        <v>173.21499568785833</v>
      </c>
      <c r="E140" s="98">
        <v>180.79749690421758</v>
      </c>
      <c r="F140" s="98">
        <v>104.43553899781944</v>
      </c>
      <c r="G140" s="98">
        <v>210.27180781476363</v>
      </c>
      <c r="H140" s="98">
        <v>103.92547777849299</v>
      </c>
      <c r="I140" s="98">
        <v>146.15838511966155</v>
      </c>
      <c r="J140" s="98">
        <v>65.991883734818742</v>
      </c>
      <c r="K140" s="98">
        <v>91.286420280604247</v>
      </c>
      <c r="L140" s="98">
        <v>68.331445458993329</v>
      </c>
      <c r="M140" s="98">
        <v>66.575716246807289</v>
      </c>
      <c r="N140" s="98">
        <v>54.145646876977175</v>
      </c>
      <c r="O140" s="98">
        <v>55.070246408017788</v>
      </c>
      <c r="P140" s="98">
        <v>53.299255798701793</v>
      </c>
      <c r="Q140" s="98">
        <v>59.561531495020979</v>
      </c>
      <c r="R140" s="98">
        <v>58.92634299105071</v>
      </c>
      <c r="S140" s="98">
        <v>63.855120423906698</v>
      </c>
      <c r="T140" s="98">
        <v>61.976421419266593</v>
      </c>
      <c r="U140" s="98">
        <v>60.761130909313223</v>
      </c>
      <c r="V140" s="98">
        <v>50.806263703222882</v>
      </c>
      <c r="W140" s="98">
        <v>51.233299898962123</v>
      </c>
      <c r="DA140" s="63" t="s">
        <v>1702</v>
      </c>
    </row>
    <row r="141" spans="1:105" ht="12" customHeight="1" x14ac:dyDescent="0.25">
      <c r="A141" s="109" t="s">
        <v>120</v>
      </c>
      <c r="B141" s="33">
        <v>1.8701646029305194</v>
      </c>
      <c r="C141" s="33">
        <v>3.4538456620135243</v>
      </c>
      <c r="D141" s="33">
        <v>2.7068542635668948</v>
      </c>
      <c r="E141" s="33">
        <v>5.2142898192733336</v>
      </c>
      <c r="F141" s="33">
        <v>2.422784275419962</v>
      </c>
      <c r="G141" s="33">
        <v>2.7978508654283751</v>
      </c>
      <c r="H141" s="33">
        <v>7.2118376335354286</v>
      </c>
      <c r="I141" s="33">
        <v>3.635065848134821</v>
      </c>
      <c r="J141" s="33">
        <v>1.688497226209462</v>
      </c>
      <c r="K141" s="33">
        <v>1.0659867980110997</v>
      </c>
      <c r="L141" s="33">
        <v>1.1313047789720987</v>
      </c>
      <c r="M141" s="33">
        <v>1.1234454531062319</v>
      </c>
      <c r="N141" s="33">
        <v>1.4785254431220074</v>
      </c>
      <c r="O141" s="33">
        <v>5.1099627905545141E-2</v>
      </c>
      <c r="P141" s="33">
        <v>0.34964757750772874</v>
      </c>
      <c r="Q141" s="33">
        <v>0.77330036963540916</v>
      </c>
      <c r="R141" s="33">
        <v>0.74369859906379032</v>
      </c>
      <c r="S141" s="33">
        <v>0.80069355969230671</v>
      </c>
      <c r="T141" s="33">
        <v>0.64291713227776259</v>
      </c>
      <c r="U141" s="33">
        <v>0.55055327249222241</v>
      </c>
      <c r="V141" s="33">
        <v>0.50510473280013768</v>
      </c>
      <c r="W141" s="33">
        <v>0.4974739260041271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5.8600120046140223</v>
      </c>
      <c r="C161" s="117">
        <f t="shared" si="54"/>
        <v>3.3695169527071402</v>
      </c>
      <c r="D161" s="117">
        <f t="shared" si="54"/>
        <v>4.82476012026489</v>
      </c>
      <c r="E161" s="117">
        <f t="shared" si="54"/>
        <v>5.7684754501583946</v>
      </c>
      <c r="F161" s="117">
        <f t="shared" si="54"/>
        <v>5.2645927187365977</v>
      </c>
      <c r="G161" s="117">
        <f t="shared" si="54"/>
        <v>8.8889886573589774</v>
      </c>
      <c r="H161" s="117">
        <f t="shared" si="54"/>
        <v>7.3154025821190896</v>
      </c>
      <c r="I161" s="117">
        <f t="shared" si="54"/>
        <v>12.936786132859865</v>
      </c>
      <c r="J161" s="117">
        <f t="shared" si="54"/>
        <v>15.731630472588952</v>
      </c>
      <c r="K161" s="117">
        <f t="shared" si="54"/>
        <v>26.790842657863006</v>
      </c>
      <c r="L161" s="117">
        <f t="shared" si="54"/>
        <v>27.621042802104569</v>
      </c>
      <c r="M161" s="117">
        <f t="shared" si="54"/>
        <v>29.46527920178265</v>
      </c>
      <c r="N161" s="117">
        <f t="shared" si="54"/>
        <v>27.634072659301793</v>
      </c>
      <c r="O161" s="117">
        <f t="shared" si="54"/>
        <v>30.715264581698065</v>
      </c>
      <c r="P161" s="117">
        <f t="shared" si="54"/>
        <v>29.142858346109552</v>
      </c>
      <c r="Q161" s="117">
        <f t="shared" si="54"/>
        <v>30.653132678872243</v>
      </c>
      <c r="R161" s="117">
        <f t="shared" ref="R161:V161" si="55">R162+R164+R166+R175</f>
        <v>27.593811358490957</v>
      </c>
      <c r="S161" s="117">
        <f t="shared" si="55"/>
        <v>37.667330037105508</v>
      </c>
      <c r="T161" s="117">
        <f t="shared" si="55"/>
        <v>64.952922424302059</v>
      </c>
      <c r="U161" s="117">
        <f t="shared" si="55"/>
        <v>86.072022366124457</v>
      </c>
      <c r="V161" s="117">
        <f t="shared" si="55"/>
        <v>102.22895118672055</v>
      </c>
      <c r="W161" s="117">
        <f t="shared" ref="W161" si="56">W162+W164+W166+W175</f>
        <v>119.38760519457911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5.1525970262123177</v>
      </c>
      <c r="C162" s="122">
        <f t="shared" si="57"/>
        <v>2.5343722110609561</v>
      </c>
      <c r="D162" s="122">
        <f t="shared" si="57"/>
        <v>3.7745284769822138</v>
      </c>
      <c r="E162" s="122">
        <f t="shared" si="57"/>
        <v>4.3627731535238761</v>
      </c>
      <c r="F162" s="122">
        <f t="shared" si="57"/>
        <v>4.1998363526801565</v>
      </c>
      <c r="G162" s="122">
        <f t="shared" si="57"/>
        <v>6.2481462370861642</v>
      </c>
      <c r="H162" s="122">
        <f t="shared" si="57"/>
        <v>5.3982749173343523</v>
      </c>
      <c r="I162" s="122">
        <f t="shared" si="57"/>
        <v>8.8622288376841443</v>
      </c>
      <c r="J162" s="122">
        <f t="shared" si="57"/>
        <v>12.587914441316748</v>
      </c>
      <c r="K162" s="122">
        <f t="shared" si="57"/>
        <v>20.883631260757454</v>
      </c>
      <c r="L162" s="122">
        <f t="shared" si="57"/>
        <v>22.168348322380648</v>
      </c>
      <c r="M162" s="122">
        <f t="shared" si="57"/>
        <v>23.496136743807302</v>
      </c>
      <c r="N162" s="122">
        <f t="shared" si="57"/>
        <v>21.228569169479428</v>
      </c>
      <c r="O162" s="122">
        <f t="shared" si="57"/>
        <v>24.224413103390368</v>
      </c>
      <c r="P162" s="122">
        <f t="shared" si="57"/>
        <v>22.509912780201024</v>
      </c>
      <c r="Q162" s="122">
        <f t="shared" si="57"/>
        <v>23.376785167404101</v>
      </c>
      <c r="R162" s="122">
        <f t="shared" si="57"/>
        <v>20.141777086015018</v>
      </c>
      <c r="S162" s="122">
        <f t="shared" si="57"/>
        <v>26.69088081134095</v>
      </c>
      <c r="T162" s="122">
        <f t="shared" si="57"/>
        <v>50.322714108390649</v>
      </c>
      <c r="U162" s="122">
        <f t="shared" si="57"/>
        <v>66.627908132005203</v>
      </c>
      <c r="V162" s="122">
        <f t="shared" si="57"/>
        <v>80.423169637180749</v>
      </c>
      <c r="W162" s="122">
        <f t="shared" si="57"/>
        <v>94.185153496689296</v>
      </c>
      <c r="DA162" s="130" t="s">
        <v>1722</v>
      </c>
    </row>
    <row r="163" spans="1:105" ht="12" customHeight="1" x14ac:dyDescent="0.25">
      <c r="A163" s="97" t="s">
        <v>53</v>
      </c>
      <c r="B163" s="33">
        <v>5.1525970262123177</v>
      </c>
      <c r="C163" s="33">
        <v>2.5343722110609561</v>
      </c>
      <c r="D163" s="33">
        <v>3.7745284769822138</v>
      </c>
      <c r="E163" s="33">
        <v>4.3627731535238761</v>
      </c>
      <c r="F163" s="33">
        <v>4.1998363526801565</v>
      </c>
      <c r="G163" s="33">
        <v>6.2481462370861642</v>
      </c>
      <c r="H163" s="33">
        <v>5.3982749173343523</v>
      </c>
      <c r="I163" s="33">
        <v>8.8622288376841443</v>
      </c>
      <c r="J163" s="33">
        <v>12.587914441316748</v>
      </c>
      <c r="K163" s="33">
        <v>20.883631260757454</v>
      </c>
      <c r="L163" s="33">
        <v>22.168348322380648</v>
      </c>
      <c r="M163" s="33">
        <v>23.496136743807302</v>
      </c>
      <c r="N163" s="33">
        <v>21.228569169479428</v>
      </c>
      <c r="O163" s="33">
        <v>24.224413103390368</v>
      </c>
      <c r="P163" s="33">
        <v>22.509912780201024</v>
      </c>
      <c r="Q163" s="33">
        <v>23.376785167404101</v>
      </c>
      <c r="R163" s="33">
        <v>20.141777086015018</v>
      </c>
      <c r="S163" s="33">
        <v>26.69088081134095</v>
      </c>
      <c r="T163" s="33">
        <v>50.322714108390649</v>
      </c>
      <c r="U163" s="33">
        <v>66.627908132005203</v>
      </c>
      <c r="V163" s="33">
        <v>80.423169637180749</v>
      </c>
      <c r="W163" s="33">
        <v>94.185153496689296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1.5540733081721299E-2</v>
      </c>
      <c r="C164" s="122">
        <f t="shared" si="58"/>
        <v>1.6352826528267073E-2</v>
      </c>
      <c r="D164" s="122">
        <f t="shared" si="58"/>
        <v>1.8450914775975744E-2</v>
      </c>
      <c r="E164" s="122">
        <f t="shared" si="58"/>
        <v>2.0686968308695874E-2</v>
      </c>
      <c r="F164" s="122">
        <f t="shared" si="58"/>
        <v>1.697345435968628E-2</v>
      </c>
      <c r="G164" s="122">
        <f t="shared" si="58"/>
        <v>2.4472169133133995E-2</v>
      </c>
      <c r="H164" s="122">
        <f t="shared" si="58"/>
        <v>4.2747371674311634E-2</v>
      </c>
      <c r="I164" s="122">
        <f t="shared" si="58"/>
        <v>0.13051271525103006</v>
      </c>
      <c r="J164" s="122">
        <f t="shared" si="58"/>
        <v>0.11054806661045989</v>
      </c>
      <c r="K164" s="122">
        <f t="shared" si="58"/>
        <v>0.13065028123781541</v>
      </c>
      <c r="L164" s="122">
        <f t="shared" si="58"/>
        <v>0.23562999098343054</v>
      </c>
      <c r="M164" s="122">
        <f t="shared" si="58"/>
        <v>0.16936028596527439</v>
      </c>
      <c r="N164" s="122">
        <f t="shared" si="58"/>
        <v>0.36588790167840352</v>
      </c>
      <c r="O164" s="122">
        <f t="shared" si="58"/>
        <v>0.16885343363111111</v>
      </c>
      <c r="P164" s="122">
        <f t="shared" si="58"/>
        <v>0.13133759860595115</v>
      </c>
      <c r="Q164" s="122">
        <f t="shared" si="58"/>
        <v>0.2166158385474323</v>
      </c>
      <c r="R164" s="122">
        <f t="shared" si="58"/>
        <v>0.20460002463946744</v>
      </c>
      <c r="S164" s="122">
        <f t="shared" si="58"/>
        <v>0.2628727568150297</v>
      </c>
      <c r="T164" s="122">
        <f t="shared" si="58"/>
        <v>0.4195892493304974</v>
      </c>
      <c r="U164" s="122">
        <f t="shared" si="58"/>
        <v>0.60957196430266436</v>
      </c>
      <c r="V164" s="122">
        <f t="shared" si="58"/>
        <v>0.69868847401588385</v>
      </c>
      <c r="W164" s="122">
        <f t="shared" si="58"/>
        <v>0.79885909104448105</v>
      </c>
      <c r="DA164" s="130" t="s">
        <v>1724</v>
      </c>
    </row>
    <row r="165" spans="1:105" ht="12" customHeight="1" x14ac:dyDescent="0.25">
      <c r="A165" s="97" t="s">
        <v>53</v>
      </c>
      <c r="B165" s="98">
        <v>1.5540733081721299E-2</v>
      </c>
      <c r="C165" s="98">
        <v>1.6352826528267073E-2</v>
      </c>
      <c r="D165" s="98">
        <v>1.8450914775975744E-2</v>
      </c>
      <c r="E165" s="98">
        <v>2.0686968308695874E-2</v>
      </c>
      <c r="F165" s="98">
        <v>1.697345435968628E-2</v>
      </c>
      <c r="G165" s="98">
        <v>2.4472169133133995E-2</v>
      </c>
      <c r="H165" s="98">
        <v>4.2747371674311634E-2</v>
      </c>
      <c r="I165" s="98">
        <v>0.13051271525103006</v>
      </c>
      <c r="J165" s="98">
        <v>0.11054806661045989</v>
      </c>
      <c r="K165" s="98">
        <v>0.13065028123781541</v>
      </c>
      <c r="L165" s="98">
        <v>0.23562999098343054</v>
      </c>
      <c r="M165" s="98">
        <v>0.16936028596527439</v>
      </c>
      <c r="N165" s="98">
        <v>0.36588790167840352</v>
      </c>
      <c r="O165" s="98">
        <v>0.16885343363111111</v>
      </c>
      <c r="P165" s="98">
        <v>0.13133759860595115</v>
      </c>
      <c r="Q165" s="98">
        <v>0.2166158385474323</v>
      </c>
      <c r="R165" s="98">
        <v>0.20460002463946744</v>
      </c>
      <c r="S165" s="98">
        <v>0.2628727568150297</v>
      </c>
      <c r="T165" s="98">
        <v>0.4195892493304974</v>
      </c>
      <c r="U165" s="98">
        <v>0.60957196430266436</v>
      </c>
      <c r="V165" s="98">
        <v>0.69868847401588385</v>
      </c>
      <c r="W165" s="98">
        <v>0.79885909104448105</v>
      </c>
      <c r="DA165" s="63" t="s">
        <v>1725</v>
      </c>
    </row>
    <row r="166" spans="1:105" ht="12" customHeight="1" x14ac:dyDescent="0.25">
      <c r="A166" s="121" t="s">
        <v>55</v>
      </c>
      <c r="B166" s="122">
        <v>0.42634698751947608</v>
      </c>
      <c r="C166" s="122">
        <v>0.55979625826997381</v>
      </c>
      <c r="D166" s="122">
        <v>0.70646566459695714</v>
      </c>
      <c r="E166" s="122">
        <v>0.95062850060962611</v>
      </c>
      <c r="F166" s="122">
        <v>0.7281667396451631</v>
      </c>
      <c r="G166" s="122">
        <v>1.7237286038550841</v>
      </c>
      <c r="H166" s="122">
        <v>1.2625822200077181</v>
      </c>
      <c r="I166" s="122">
        <v>2.6664668645121514</v>
      </c>
      <c r="J166" s="122">
        <v>2.1962065083222901</v>
      </c>
      <c r="K166" s="122">
        <v>4.1721851195072492</v>
      </c>
      <c r="L166" s="122">
        <v>3.793720104781209</v>
      </c>
      <c r="M166" s="122">
        <v>4.2551588429586165</v>
      </c>
      <c r="N166" s="122">
        <v>4.6677731478550104</v>
      </c>
      <c r="O166" s="122">
        <v>4.8128051998594081</v>
      </c>
      <c r="P166" s="122">
        <v>4.9403140249331301</v>
      </c>
      <c r="Q166" s="122">
        <v>5.2124924918433058</v>
      </c>
      <c r="R166" s="122">
        <v>5.1755185499847229</v>
      </c>
      <c r="S166" s="122">
        <v>7.6075193378713859</v>
      </c>
      <c r="T166" s="122">
        <v>9.6356716749711211</v>
      </c>
      <c r="U166" s="122">
        <v>12.543408431411649</v>
      </c>
      <c r="V166" s="122">
        <v>14.317540873858258</v>
      </c>
      <c r="W166" s="122">
        <v>16.833189205325809</v>
      </c>
      <c r="DA166" s="130" t="s">
        <v>1726</v>
      </c>
    </row>
    <row r="167" spans="1:105" ht="12" customHeight="1" x14ac:dyDescent="0.25">
      <c r="A167" s="97" t="s">
        <v>124</v>
      </c>
      <c r="B167" s="98">
        <v>0.40987622522716666</v>
      </c>
      <c r="C167" s="98">
        <v>0.54865717270628112</v>
      </c>
      <c r="D167" s="98">
        <v>0.69808586921770133</v>
      </c>
      <c r="E167" s="98">
        <v>0.9395021750956053</v>
      </c>
      <c r="F167" s="98">
        <v>0.72419568227845177</v>
      </c>
      <c r="G167" s="98">
        <v>1.7194579359346993</v>
      </c>
      <c r="H167" s="98">
        <v>1.1293016958497974</v>
      </c>
      <c r="I167" s="98">
        <v>2.1451665777818691</v>
      </c>
      <c r="J167" s="98">
        <v>1.270700988098493</v>
      </c>
      <c r="K167" s="98">
        <v>1.845279345346871</v>
      </c>
      <c r="L167" s="98">
        <v>1.586324970051735</v>
      </c>
      <c r="M167" s="98">
        <v>1.8387537083826471</v>
      </c>
      <c r="N167" s="98">
        <v>1.6783987774966267</v>
      </c>
      <c r="O167" s="98">
        <v>2.0324921679506454</v>
      </c>
      <c r="P167" s="98">
        <v>2.0741988996303355</v>
      </c>
      <c r="Q167" s="98">
        <v>2.413564740128824</v>
      </c>
      <c r="R167" s="98">
        <v>2.7508994828433928</v>
      </c>
      <c r="S167" s="98">
        <v>4.0255496741453598</v>
      </c>
      <c r="T167" s="98">
        <v>6.8919858788911039</v>
      </c>
      <c r="U167" s="98">
        <v>9.8898122495762557</v>
      </c>
      <c r="V167" s="98">
        <v>11.060665595851509</v>
      </c>
      <c r="W167" s="98">
        <v>12.497579074701457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1.6470762292309434E-2</v>
      </c>
      <c r="C171" s="101">
        <v>1.1139085563692721E-2</v>
      </c>
      <c r="D171" s="101">
        <v>8.379795379255808E-3</v>
      </c>
      <c r="E171" s="101">
        <v>1.1126325514020824E-2</v>
      </c>
      <c r="F171" s="101">
        <v>3.9710573667112769E-3</v>
      </c>
      <c r="G171" s="101">
        <v>4.2706679203848488E-3</v>
      </c>
      <c r="H171" s="101">
        <v>0.13328052415792072</v>
      </c>
      <c r="I171" s="101">
        <v>0.52130028673028228</v>
      </c>
      <c r="J171" s="101">
        <v>0.92550552022379728</v>
      </c>
      <c r="K171" s="101">
        <v>2.326905774160378</v>
      </c>
      <c r="L171" s="101">
        <v>2.2073951347294738</v>
      </c>
      <c r="M171" s="101">
        <v>2.4164051345759696</v>
      </c>
      <c r="N171" s="101">
        <v>2.9893743703583842</v>
      </c>
      <c r="O171" s="101">
        <v>2.7803130319087628</v>
      </c>
      <c r="P171" s="101">
        <v>2.866115125302795</v>
      </c>
      <c r="Q171" s="101">
        <v>2.7989277517144817</v>
      </c>
      <c r="R171" s="101">
        <v>2.4246190671413301</v>
      </c>
      <c r="S171" s="101">
        <v>3.5819696637260257</v>
      </c>
      <c r="T171" s="101">
        <v>2.7436857960800163</v>
      </c>
      <c r="U171" s="101">
        <v>2.6535961818353937</v>
      </c>
      <c r="V171" s="101">
        <v>3.2568752780067487</v>
      </c>
      <c r="W171" s="101">
        <v>4.3356101306243531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1734</v>
      </c>
    </row>
    <row r="175" spans="1:105" ht="12" customHeight="1" x14ac:dyDescent="0.25">
      <c r="A175" s="121" t="s">
        <v>54</v>
      </c>
      <c r="B175" s="122">
        <v>0.26552725780050712</v>
      </c>
      <c r="C175" s="122">
        <v>0.25899565684794329</v>
      </c>
      <c r="D175" s="122">
        <v>0.32531506390974291</v>
      </c>
      <c r="E175" s="122">
        <v>0.43438682771619658</v>
      </c>
      <c r="F175" s="122">
        <v>0.31961617205159204</v>
      </c>
      <c r="G175" s="122">
        <v>0.89264164728459561</v>
      </c>
      <c r="H175" s="122">
        <v>0.61179807310270851</v>
      </c>
      <c r="I175" s="122">
        <v>1.2775777154125409</v>
      </c>
      <c r="J175" s="122">
        <v>0.83696145633945418</v>
      </c>
      <c r="K175" s="122">
        <v>1.604375996360484</v>
      </c>
      <c r="L175" s="122">
        <v>1.4233443839592834</v>
      </c>
      <c r="M175" s="122">
        <v>1.5446233290514535</v>
      </c>
      <c r="N175" s="122">
        <v>1.3718424402889513</v>
      </c>
      <c r="O175" s="122">
        <v>1.5091928448171776</v>
      </c>
      <c r="P175" s="122">
        <v>1.5612939423694441</v>
      </c>
      <c r="Q175" s="122">
        <v>1.8472391810774009</v>
      </c>
      <c r="R175" s="122">
        <v>2.0719156978517477</v>
      </c>
      <c r="S175" s="122">
        <v>3.1060571310781473</v>
      </c>
      <c r="T175" s="122">
        <v>4.5749473916097916</v>
      </c>
      <c r="U175" s="122">
        <v>6.2911338384049502</v>
      </c>
      <c r="V175" s="122">
        <v>6.7895522016656544</v>
      </c>
      <c r="W175" s="122">
        <v>7.5704034015195232</v>
      </c>
      <c r="DA175" s="130" t="s">
        <v>1735</v>
      </c>
    </row>
    <row r="176" spans="1:105" ht="12" customHeight="1" x14ac:dyDescent="0.25">
      <c r="A176" s="97" t="s">
        <v>50</v>
      </c>
      <c r="B176" s="98">
        <v>0.26258290705253529</v>
      </c>
      <c r="C176" s="98">
        <v>0.25499661029731036</v>
      </c>
      <c r="D176" s="98">
        <v>0.31986185031759601</v>
      </c>
      <c r="E176" s="98">
        <v>0.41874504938298457</v>
      </c>
      <c r="F176" s="98">
        <v>0.31112558674793567</v>
      </c>
      <c r="G176" s="98">
        <v>0.88014912342252638</v>
      </c>
      <c r="H176" s="98">
        <v>0.57142335689434431</v>
      </c>
      <c r="I176" s="98">
        <v>1.2557901916794405</v>
      </c>
      <c r="J176" s="98">
        <v>0.82414749221806938</v>
      </c>
      <c r="K176" s="98">
        <v>1.5937686468201337</v>
      </c>
      <c r="L176" s="98">
        <v>1.4057240160300848</v>
      </c>
      <c r="M176" s="98">
        <v>1.5225968803331487</v>
      </c>
      <c r="N176" s="98">
        <v>1.3383628766983358</v>
      </c>
      <c r="O176" s="98">
        <v>1.5078178605744497</v>
      </c>
      <c r="P176" s="98">
        <v>1.5529101602630599</v>
      </c>
      <c r="Q176" s="98">
        <v>1.8267649634749643</v>
      </c>
      <c r="R176" s="98">
        <v>2.0484351990769083</v>
      </c>
      <c r="S176" s="98">
        <v>3.068042629536087</v>
      </c>
      <c r="T176" s="98">
        <v>4.5313956210796178</v>
      </c>
      <c r="U176" s="98">
        <v>6.239906534089287</v>
      </c>
      <c r="V176" s="98">
        <v>6.730672348371237</v>
      </c>
      <c r="W176" s="98">
        <v>7.5109661565963242</v>
      </c>
      <c r="DA176" s="63" t="s">
        <v>1736</v>
      </c>
    </row>
    <row r="177" spans="1:105" ht="12" customHeight="1" x14ac:dyDescent="0.25">
      <c r="A177" s="109" t="s">
        <v>120</v>
      </c>
      <c r="B177" s="33">
        <v>2.9443507479718352E-3</v>
      </c>
      <c r="C177" s="33">
        <v>3.999046550632936E-3</v>
      </c>
      <c r="D177" s="33">
        <v>5.4532135921469159E-3</v>
      </c>
      <c r="E177" s="33">
        <v>1.5641778333212033E-2</v>
      </c>
      <c r="F177" s="33">
        <v>8.4905853036563901E-3</v>
      </c>
      <c r="G177" s="33">
        <v>1.2492523862069213E-2</v>
      </c>
      <c r="H177" s="33">
        <v>4.037471620836422E-2</v>
      </c>
      <c r="I177" s="33">
        <v>2.1787523733100347E-2</v>
      </c>
      <c r="J177" s="33">
        <v>1.281396412138475E-2</v>
      </c>
      <c r="K177" s="33">
        <v>1.0607349540350182E-2</v>
      </c>
      <c r="L177" s="33">
        <v>1.7620367929198723E-2</v>
      </c>
      <c r="M177" s="33">
        <v>2.2026448718304892E-2</v>
      </c>
      <c r="N177" s="33">
        <v>3.3479563590615581E-2</v>
      </c>
      <c r="O177" s="33">
        <v>1.3749842427279338E-3</v>
      </c>
      <c r="P177" s="33">
        <v>8.3837821063840624E-3</v>
      </c>
      <c r="Q177" s="33">
        <v>2.047421760243652E-2</v>
      </c>
      <c r="R177" s="33">
        <v>2.3480498774839296E-2</v>
      </c>
      <c r="S177" s="33">
        <v>3.8014501542060465E-2</v>
      </c>
      <c r="T177" s="33">
        <v>4.3551770530174193E-2</v>
      </c>
      <c r="U177" s="33">
        <v>5.1227304315662858E-2</v>
      </c>
      <c r="V177" s="33">
        <v>5.8879853294417264E-2</v>
      </c>
      <c r="W177" s="33">
        <v>5.9437244923199246E-2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22.901768097022547</v>
      </c>
      <c r="C3" s="117">
        <f t="shared" si="0"/>
        <v>4.1176297903649752</v>
      </c>
      <c r="D3" s="117">
        <f t="shared" si="0"/>
        <v>13.199941500878245</v>
      </c>
      <c r="E3" s="117">
        <f t="shared" si="0"/>
        <v>9.0164366832603307</v>
      </c>
      <c r="F3" s="117">
        <f t="shared" si="0"/>
        <v>20.300738625761337</v>
      </c>
      <c r="G3" s="117">
        <f t="shared" si="0"/>
        <v>7.9522193979462354</v>
      </c>
      <c r="H3" s="117">
        <f t="shared" si="0"/>
        <v>5.7618173611450043</v>
      </c>
      <c r="I3" s="117">
        <f t="shared" si="0"/>
        <v>6.262198882984122</v>
      </c>
      <c r="J3" s="117">
        <f t="shared" si="0"/>
        <v>27.192705371164813</v>
      </c>
      <c r="K3" s="117">
        <f t="shared" si="0"/>
        <v>8.2785701393693625</v>
      </c>
      <c r="L3" s="117">
        <f t="shared" si="0"/>
        <v>6.0425989212915576</v>
      </c>
      <c r="M3" s="117">
        <f t="shared" si="0"/>
        <v>11.670353332301588</v>
      </c>
      <c r="N3" s="117">
        <f t="shared" si="0"/>
        <v>17.499781182894932</v>
      </c>
      <c r="O3" s="117">
        <f t="shared" si="0"/>
        <v>16.294849400505694</v>
      </c>
      <c r="P3" s="117">
        <f t="shared" si="0"/>
        <v>45.007142006876741</v>
      </c>
      <c r="Q3" s="117">
        <f t="shared" si="0"/>
        <v>52.761155830055287</v>
      </c>
      <c r="R3" s="117">
        <f t="shared" ref="R3:V3" si="1">R4+R7+R9+R19</f>
        <v>37.885012792049793</v>
      </c>
      <c r="S3" s="117">
        <f t="shared" si="1"/>
        <v>23.52513413626324</v>
      </c>
      <c r="T3" s="117">
        <f t="shared" si="1"/>
        <v>22.765209489440494</v>
      </c>
      <c r="U3" s="117">
        <f t="shared" si="1"/>
        <v>27.209604568386084</v>
      </c>
      <c r="V3" s="117">
        <f t="shared" si="1"/>
        <v>30.194324999426961</v>
      </c>
      <c r="W3" s="117">
        <f t="shared" ref="W3" si="2">W4+W7+W9+W19</f>
        <v>31.109030974373841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20.388043988527922</v>
      </c>
      <c r="C4" s="122">
        <f t="shared" si="3"/>
        <v>3.2141642033906104</v>
      </c>
      <c r="D4" s="122">
        <f t="shared" si="3"/>
        <v>10.582637521703639</v>
      </c>
      <c r="E4" s="122">
        <f t="shared" si="3"/>
        <v>7.0399570737836124</v>
      </c>
      <c r="F4" s="122">
        <f t="shared" si="3"/>
        <v>17.363416772072441</v>
      </c>
      <c r="G4" s="122">
        <f t="shared" si="3"/>
        <v>5.9307565387647427</v>
      </c>
      <c r="H4" s="122">
        <f t="shared" si="3"/>
        <v>4.4422087982348435</v>
      </c>
      <c r="I4" s="122">
        <f t="shared" si="3"/>
        <v>4.6106263642642382</v>
      </c>
      <c r="J4" s="122">
        <f t="shared" si="3"/>
        <v>22.499873926028986</v>
      </c>
      <c r="K4" s="122">
        <f t="shared" si="3"/>
        <v>6.579121049452846</v>
      </c>
      <c r="L4" s="122">
        <f t="shared" si="3"/>
        <v>4.8028322561592018</v>
      </c>
      <c r="M4" s="122">
        <f t="shared" si="3"/>
        <v>9.4287118167948609</v>
      </c>
      <c r="N4" s="122">
        <f t="shared" si="3"/>
        <v>14.079407924745311</v>
      </c>
      <c r="O4" s="122">
        <f t="shared" si="3"/>
        <v>12.938314431307838</v>
      </c>
      <c r="P4" s="122">
        <f t="shared" si="3"/>
        <v>35.518756026672413</v>
      </c>
      <c r="Q4" s="122">
        <f t="shared" si="3"/>
        <v>40.668756727088379</v>
      </c>
      <c r="R4" s="122">
        <f t="shared" ref="R4:V4" si="4">SUM(R5:R6)</f>
        <v>28.908824265872656</v>
      </c>
      <c r="S4" s="122">
        <f t="shared" si="4"/>
        <v>17.246383547664681</v>
      </c>
      <c r="T4" s="122">
        <f t="shared" si="4"/>
        <v>16.956135640512574</v>
      </c>
      <c r="U4" s="122">
        <f t="shared" si="4"/>
        <v>20.548143827262276</v>
      </c>
      <c r="V4" s="122">
        <f t="shared" si="4"/>
        <v>23.19708732690604</v>
      </c>
      <c r="W4" s="122">
        <f t="shared" ref="W4" si="5">SUM(W5:W6)</f>
        <v>24.081948760612413</v>
      </c>
      <c r="DA4" s="130" t="s">
        <v>1740</v>
      </c>
    </row>
    <row r="5" spans="1:105" ht="12" customHeight="1" x14ac:dyDescent="0.25">
      <c r="A5" s="97" t="s">
        <v>51</v>
      </c>
      <c r="B5" s="98">
        <v>20.352365153913698</v>
      </c>
      <c r="C5" s="98">
        <v>3.2085347964158455</v>
      </c>
      <c r="D5" s="98">
        <v>10.564843890870794</v>
      </c>
      <c r="E5" s="98">
        <v>7.0283956166368924</v>
      </c>
      <c r="F5" s="98">
        <v>17.332733608711681</v>
      </c>
      <c r="G5" s="98">
        <v>5.9209151964086368</v>
      </c>
      <c r="H5" s="98">
        <v>4.4353185616637454</v>
      </c>
      <c r="I5" s="98">
        <v>4.6042037642858213</v>
      </c>
      <c r="J5" s="98">
        <v>22.463589359378517</v>
      </c>
      <c r="K5" s="98">
        <v>6.5685298620045121</v>
      </c>
      <c r="L5" s="98">
        <v>4.795797938781428</v>
      </c>
      <c r="M5" s="98">
        <v>9.4141291186020357</v>
      </c>
      <c r="N5" s="98">
        <v>14.06115401837434</v>
      </c>
      <c r="O5" s="98">
        <v>12.918617631783926</v>
      </c>
      <c r="P5" s="98">
        <v>35.463592628729927</v>
      </c>
      <c r="Q5" s="98">
        <v>40.613083998920992</v>
      </c>
      <c r="R5" s="98">
        <v>28.869632566719865</v>
      </c>
      <c r="S5" s="98">
        <v>17.222856089652133</v>
      </c>
      <c r="T5" s="98">
        <v>16.933356276495751</v>
      </c>
      <c r="U5" s="98">
        <v>20.520669242589982</v>
      </c>
      <c r="V5" s="98">
        <v>23.166551415784472</v>
      </c>
      <c r="W5" s="98">
        <v>24.050558366957425</v>
      </c>
      <c r="DA5" s="63" t="s">
        <v>1741</v>
      </c>
    </row>
    <row r="6" spans="1:105" ht="12" customHeight="1" x14ac:dyDescent="0.25">
      <c r="A6" s="97" t="s">
        <v>53</v>
      </c>
      <c r="B6" s="98">
        <v>3.5678834614222228E-2</v>
      </c>
      <c r="C6" s="98">
        <v>5.6294069747646874E-3</v>
      </c>
      <c r="D6" s="98">
        <v>1.7793630832845204E-2</v>
      </c>
      <c r="E6" s="98">
        <v>1.1561457146719906E-2</v>
      </c>
      <c r="F6" s="98">
        <v>3.0683163360760952E-2</v>
      </c>
      <c r="G6" s="98">
        <v>9.8413423561061787E-3</v>
      </c>
      <c r="H6" s="98">
        <v>6.8902365710983094E-3</v>
      </c>
      <c r="I6" s="98">
        <v>6.4225999784171426E-3</v>
      </c>
      <c r="J6" s="98">
        <v>3.6284566650470473E-2</v>
      </c>
      <c r="K6" s="98">
        <v>1.0591187448333844E-2</v>
      </c>
      <c r="L6" s="98">
        <v>7.0343173777739909E-3</v>
      </c>
      <c r="M6" s="98">
        <v>1.4582698192825106E-2</v>
      </c>
      <c r="N6" s="98">
        <v>1.8253906370970966E-2</v>
      </c>
      <c r="O6" s="98">
        <v>1.9696799523912095E-2</v>
      </c>
      <c r="P6" s="98">
        <v>5.5163397942487258E-2</v>
      </c>
      <c r="Q6" s="98">
        <v>5.567272816739003E-2</v>
      </c>
      <c r="R6" s="98">
        <v>3.9191699152789972E-2</v>
      </c>
      <c r="S6" s="98">
        <v>2.3527458012547641E-2</v>
      </c>
      <c r="T6" s="98">
        <v>2.277936401682203E-2</v>
      </c>
      <c r="U6" s="98">
        <v>2.7474584672294217E-2</v>
      </c>
      <c r="V6" s="98">
        <v>3.0535911121568903E-2</v>
      </c>
      <c r="W6" s="98">
        <v>3.1390393654987483E-2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2.8202890367055346E-2</v>
      </c>
      <c r="C7" s="122">
        <f t="shared" si="6"/>
        <v>3.0059496086066211E-2</v>
      </c>
      <c r="D7" s="122">
        <f t="shared" si="6"/>
        <v>3.9724432937113342E-2</v>
      </c>
      <c r="E7" s="122">
        <f t="shared" si="6"/>
        <v>4.1191727036972083E-2</v>
      </c>
      <c r="F7" s="122">
        <f t="shared" si="6"/>
        <v>3.1801334040969853E-2</v>
      </c>
      <c r="G7" s="122">
        <f t="shared" si="6"/>
        <v>3.2510864951085246E-2</v>
      </c>
      <c r="H7" s="122">
        <f t="shared" si="6"/>
        <v>3.8368767109605018E-2</v>
      </c>
      <c r="I7" s="122">
        <f t="shared" si="6"/>
        <v>7.749062745025434E-2</v>
      </c>
      <c r="J7" s="122">
        <f t="shared" si="6"/>
        <v>6.3292302759428265E-2</v>
      </c>
      <c r="K7" s="122">
        <f t="shared" si="6"/>
        <v>8.5117722721458469E-2</v>
      </c>
      <c r="L7" s="122">
        <f t="shared" si="6"/>
        <v>0.15019781338154659</v>
      </c>
      <c r="M7" s="122">
        <f t="shared" si="6"/>
        <v>9.9653155445819805E-2</v>
      </c>
      <c r="N7" s="122">
        <f t="shared" si="6"/>
        <v>0.29878738304806229</v>
      </c>
      <c r="O7" s="122">
        <f t="shared" si="6"/>
        <v>0.21278578468817347</v>
      </c>
      <c r="P7" s="122">
        <f t="shared" si="6"/>
        <v>0.40682607851818753</v>
      </c>
      <c r="Q7" s="122">
        <f t="shared" si="6"/>
        <v>1.2145825794094049</v>
      </c>
      <c r="R7" s="122">
        <f t="shared" si="6"/>
        <v>1.3956538490516019</v>
      </c>
      <c r="S7" s="122">
        <f t="shared" si="6"/>
        <v>1.2480698219902606</v>
      </c>
      <c r="T7" s="122">
        <f t="shared" si="6"/>
        <v>1.039345525750196</v>
      </c>
      <c r="U7" s="122">
        <f t="shared" si="6"/>
        <v>0.99431292714143493</v>
      </c>
      <c r="V7" s="122">
        <f t="shared" si="6"/>
        <v>0.93377129222889399</v>
      </c>
      <c r="W7" s="122">
        <f t="shared" si="6"/>
        <v>0.79774332036277951</v>
      </c>
      <c r="DA7" s="130" t="s">
        <v>1743</v>
      </c>
    </row>
    <row r="8" spans="1:105" ht="12" customHeight="1" x14ac:dyDescent="0.25">
      <c r="A8" s="97" t="s">
        <v>53</v>
      </c>
      <c r="B8" s="98">
        <v>2.8202890367055346E-2</v>
      </c>
      <c r="C8" s="98">
        <v>3.0059496086066211E-2</v>
      </c>
      <c r="D8" s="98">
        <v>3.9724432937113342E-2</v>
      </c>
      <c r="E8" s="98">
        <v>4.1191727036972083E-2</v>
      </c>
      <c r="F8" s="98">
        <v>3.1801334040969853E-2</v>
      </c>
      <c r="G8" s="98">
        <v>3.2510864951085246E-2</v>
      </c>
      <c r="H8" s="98">
        <v>3.8368767109605018E-2</v>
      </c>
      <c r="I8" s="98">
        <v>7.749062745025434E-2</v>
      </c>
      <c r="J8" s="98">
        <v>6.3292302759428265E-2</v>
      </c>
      <c r="K8" s="98">
        <v>8.5117722721458469E-2</v>
      </c>
      <c r="L8" s="98">
        <v>0.15019781338154659</v>
      </c>
      <c r="M8" s="98">
        <v>9.9653155445819805E-2</v>
      </c>
      <c r="N8" s="98">
        <v>0.29878738304806229</v>
      </c>
      <c r="O8" s="98">
        <v>0.21278578468817347</v>
      </c>
      <c r="P8" s="98">
        <v>0.40682607851818753</v>
      </c>
      <c r="Q8" s="98">
        <v>1.2145825794094049</v>
      </c>
      <c r="R8" s="98">
        <v>1.3956538490516019</v>
      </c>
      <c r="S8" s="98">
        <v>1.2480698219902606</v>
      </c>
      <c r="T8" s="98">
        <v>1.039345525750196</v>
      </c>
      <c r="U8" s="98">
        <v>0.99431292714143493</v>
      </c>
      <c r="V8" s="98">
        <v>0.93377129222889399</v>
      </c>
      <c r="W8" s="98">
        <v>0.79774332036277951</v>
      </c>
      <c r="DA8" s="63" t="s">
        <v>1744</v>
      </c>
    </row>
    <row r="9" spans="1:105" ht="12" customHeight="1" x14ac:dyDescent="0.25">
      <c r="A9" s="121" t="s">
        <v>55</v>
      </c>
      <c r="B9" s="122">
        <v>1.4461767560495684</v>
      </c>
      <c r="C9" s="122">
        <v>0.47969737230659976</v>
      </c>
      <c r="D9" s="122">
        <v>1.7037400105680411</v>
      </c>
      <c r="E9" s="122">
        <v>1.2011860151599005</v>
      </c>
      <c r="F9" s="122">
        <v>1.9890070554494341</v>
      </c>
      <c r="G9" s="122">
        <v>1.0878799288528991</v>
      </c>
      <c r="H9" s="122">
        <v>0.8134442526592145</v>
      </c>
      <c r="I9" s="122">
        <v>1.0214350168031396</v>
      </c>
      <c r="J9" s="122">
        <v>3.4457378510247039</v>
      </c>
      <c r="K9" s="122">
        <v>1.144776311888537</v>
      </c>
      <c r="L9" s="122">
        <v>0.77695896572338152</v>
      </c>
      <c r="M9" s="122">
        <v>1.5856718796173705</v>
      </c>
      <c r="N9" s="122">
        <v>2.3683888385632046</v>
      </c>
      <c r="O9" s="122">
        <v>2.3576846297337175</v>
      </c>
      <c r="P9" s="122">
        <v>6.8941668113276329</v>
      </c>
      <c r="Q9" s="122">
        <v>8.204136436578338</v>
      </c>
      <c r="R9" s="122">
        <v>5.8030338004144166</v>
      </c>
      <c r="S9" s="122">
        <v>3.6127436161320201</v>
      </c>
      <c r="T9" s="122">
        <v>3.4337819912058554</v>
      </c>
      <c r="U9" s="122">
        <v>4.1029649803402766</v>
      </c>
      <c r="V9" s="122">
        <v>4.5323925854351232</v>
      </c>
      <c r="W9" s="122">
        <v>4.6842753579601188</v>
      </c>
      <c r="DA9" s="130" t="s">
        <v>1745</v>
      </c>
    </row>
    <row r="10" spans="1:105" ht="12" customHeight="1" x14ac:dyDescent="0.25">
      <c r="A10" s="97" t="s">
        <v>143</v>
      </c>
      <c r="B10" s="98">
        <v>1.4266763327463039</v>
      </c>
      <c r="C10" s="98">
        <v>0.45830168171166941</v>
      </c>
      <c r="D10" s="98">
        <v>1.6751447494995846</v>
      </c>
      <c r="E10" s="98">
        <v>1.1680558443898452</v>
      </c>
      <c r="F10" s="98">
        <v>1.9626750869833549</v>
      </c>
      <c r="G10" s="98">
        <v>1.051803699780107</v>
      </c>
      <c r="H10" s="98">
        <v>0.79170558793617307</v>
      </c>
      <c r="I10" s="98">
        <v>0.9854789403525519</v>
      </c>
      <c r="J10" s="98">
        <v>3.4145944016066658</v>
      </c>
      <c r="K10" s="98">
        <v>1.1098852028314328</v>
      </c>
      <c r="L10" s="98">
        <v>0.75092551988842626</v>
      </c>
      <c r="M10" s="98">
        <v>1.5561449808699608</v>
      </c>
      <c r="N10" s="98">
        <v>2.3205478593737277</v>
      </c>
      <c r="O10" s="98">
        <v>2.2864626552063734</v>
      </c>
      <c r="P10" s="98">
        <v>6.785588400720532</v>
      </c>
      <c r="Q10" s="98">
        <v>8.075843040184683</v>
      </c>
      <c r="R10" s="98">
        <v>5.6965038748468153</v>
      </c>
      <c r="S10" s="98">
        <v>3.5186697924224219</v>
      </c>
      <c r="T10" s="98">
        <v>3.3580122097708056</v>
      </c>
      <c r="U10" s="98">
        <v>4.0249709724427918</v>
      </c>
      <c r="V10" s="98">
        <v>4.4500460330721214</v>
      </c>
      <c r="W10" s="98">
        <v>4.5927812863343043</v>
      </c>
      <c r="DA10" s="63" t="s">
        <v>1746</v>
      </c>
    </row>
    <row r="11" spans="1:105" ht="12" customHeight="1" x14ac:dyDescent="0.25">
      <c r="A11" s="97" t="s">
        <v>124</v>
      </c>
      <c r="B11" s="98">
        <v>1.8653994392656366E-2</v>
      </c>
      <c r="C11" s="98">
        <v>2.0877950040985627E-2</v>
      </c>
      <c r="D11" s="98">
        <v>2.8203510107188426E-2</v>
      </c>
      <c r="E11" s="98">
        <v>3.2648334145712055E-2</v>
      </c>
      <c r="F11" s="98">
        <v>2.6147195225624517E-2</v>
      </c>
      <c r="G11" s="98">
        <v>3.5919465715340479E-2</v>
      </c>
      <c r="H11" s="98">
        <v>2.0659507153299297E-2</v>
      </c>
      <c r="I11" s="98">
        <v>3.1538329769308641E-2</v>
      </c>
      <c r="J11" s="98">
        <v>1.8529774394188275E-2</v>
      </c>
      <c r="K11" s="98">
        <v>1.7531559834465374E-2</v>
      </c>
      <c r="L11" s="98">
        <v>1.2689438309469666E-2</v>
      </c>
      <c r="M11" s="98">
        <v>1.5094828110742415E-2</v>
      </c>
      <c r="N11" s="98">
        <v>2.1934089886092051E-2</v>
      </c>
      <c r="O11" s="98">
        <v>4.0711349787686216E-2</v>
      </c>
      <c r="P11" s="98">
        <v>5.9528093818057917E-2</v>
      </c>
      <c r="Q11" s="98">
        <v>7.3523469280162346E-2</v>
      </c>
      <c r="R11" s="98">
        <v>6.3857859669197423E-2</v>
      </c>
      <c r="S11" s="98">
        <v>5.1912786097688901E-2</v>
      </c>
      <c r="T11" s="98">
        <v>4.3770589403394143E-2</v>
      </c>
      <c r="U11" s="98">
        <v>4.9735702965515667E-2</v>
      </c>
      <c r="V11" s="98">
        <v>5.383352356059834E-2</v>
      </c>
      <c r="W11" s="98">
        <v>5.6506709258896469E-2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8.4642891060797561E-4</v>
      </c>
      <c r="C15" s="101">
        <v>5.1774055394469116E-4</v>
      </c>
      <c r="D15" s="101">
        <v>3.9175096126818469E-4</v>
      </c>
      <c r="E15" s="101">
        <v>4.8183662434337423E-4</v>
      </c>
      <c r="F15" s="101">
        <v>1.8477324045472688E-4</v>
      </c>
      <c r="G15" s="101">
        <v>1.5676335745152549E-4</v>
      </c>
      <c r="H15" s="101">
        <v>1.0791575697420624E-3</v>
      </c>
      <c r="I15" s="101">
        <v>4.417746681279075E-3</v>
      </c>
      <c r="J15" s="101">
        <v>1.2613675023849628E-2</v>
      </c>
      <c r="K15" s="101">
        <v>1.7359549222638763E-2</v>
      </c>
      <c r="L15" s="101">
        <v>1.334400752548561E-2</v>
      </c>
      <c r="M15" s="101">
        <v>1.4432070636667363E-2</v>
      </c>
      <c r="N15" s="101">
        <v>2.5906889303384611E-2</v>
      </c>
      <c r="O15" s="101">
        <v>3.0510624739658019E-2</v>
      </c>
      <c r="P15" s="101">
        <v>4.9050316789043355E-2</v>
      </c>
      <c r="Q15" s="101">
        <v>5.4769927113491927E-2</v>
      </c>
      <c r="R15" s="101">
        <v>4.2672065898403257E-2</v>
      </c>
      <c r="S15" s="101">
        <v>4.2161037611909355E-2</v>
      </c>
      <c r="T15" s="101">
        <v>3.1999192031655625E-2</v>
      </c>
      <c r="U15" s="101">
        <v>2.825830493196909E-2</v>
      </c>
      <c r="V15" s="101">
        <v>2.8513028802403376E-2</v>
      </c>
      <c r="W15" s="101">
        <v>3.4987362366917643E-2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1.0393444620780008</v>
      </c>
      <c r="C19" s="122">
        <v>0.39370871858169915</v>
      </c>
      <c r="D19" s="122">
        <v>0.87383953566945194</v>
      </c>
      <c r="E19" s="122">
        <v>0.73410186727984528</v>
      </c>
      <c r="F19" s="122">
        <v>0.916513464198492</v>
      </c>
      <c r="G19" s="122">
        <v>0.90107206537750928</v>
      </c>
      <c r="H19" s="122">
        <v>0.46779554314134009</v>
      </c>
      <c r="I19" s="122">
        <v>0.55264687446648963</v>
      </c>
      <c r="J19" s="122">
        <v>1.1838012913516951</v>
      </c>
      <c r="K19" s="122">
        <v>0.46955505530652242</v>
      </c>
      <c r="L19" s="122">
        <v>0.31260988602742767</v>
      </c>
      <c r="M19" s="122">
        <v>0.55631648044353599</v>
      </c>
      <c r="N19" s="122">
        <v>0.75319703653835346</v>
      </c>
      <c r="O19" s="122">
        <v>0.78606455477596526</v>
      </c>
      <c r="P19" s="122">
        <v>2.1873930903585026</v>
      </c>
      <c r="Q19" s="122">
        <v>2.6736800869791661</v>
      </c>
      <c r="R19" s="122">
        <v>1.7775008767111176</v>
      </c>
      <c r="S19" s="122">
        <v>1.417937150476277</v>
      </c>
      <c r="T19" s="122">
        <v>1.335946331971867</v>
      </c>
      <c r="U19" s="122">
        <v>1.564182833642094</v>
      </c>
      <c r="V19" s="122">
        <v>1.5310737948569058</v>
      </c>
      <c r="W19" s="122">
        <v>1.5450635354385314</v>
      </c>
      <c r="DA19" s="130" t="s">
        <v>1755</v>
      </c>
    </row>
    <row r="20" spans="1:105" ht="12" customHeight="1" x14ac:dyDescent="0.25">
      <c r="A20" s="97" t="s">
        <v>51</v>
      </c>
      <c r="B20" s="98">
        <v>0.71130710764764082</v>
      </c>
      <c r="C20" s="98">
        <v>0.14309151310434942</v>
      </c>
      <c r="D20" s="98">
        <v>0.55631484677867871</v>
      </c>
      <c r="E20" s="98">
        <v>0.36812031620929564</v>
      </c>
      <c r="F20" s="98">
        <v>0.66057514570972109</v>
      </c>
      <c r="G20" s="98">
        <v>0.50539055249907727</v>
      </c>
      <c r="H20" s="98">
        <v>0.30278264203642064</v>
      </c>
      <c r="I20" s="98">
        <v>0.34991438909753886</v>
      </c>
      <c r="J20" s="98">
        <v>1.0897800154195136</v>
      </c>
      <c r="K20" s="98">
        <v>0.34768722363012505</v>
      </c>
      <c r="L20" s="98">
        <v>0.24455068140953781</v>
      </c>
      <c r="M20" s="98">
        <v>0.49242690296078423</v>
      </c>
      <c r="N20" s="98">
        <v>0.68934003539223843</v>
      </c>
      <c r="O20" s="98">
        <v>0.66914549269345835</v>
      </c>
      <c r="P20" s="98">
        <v>1.9578622571055528</v>
      </c>
      <c r="Q20" s="98">
        <v>2.2904029958761263</v>
      </c>
      <c r="R20" s="98">
        <v>1.3874192058601573</v>
      </c>
      <c r="S20" s="98">
        <v>1.1693162410055884</v>
      </c>
      <c r="T20" s="98">
        <v>1.2188867124303657</v>
      </c>
      <c r="U20" s="98">
        <v>1.517298978065988</v>
      </c>
      <c r="V20" s="98">
        <v>1.491678095893189</v>
      </c>
      <c r="W20" s="98">
        <v>1.5068295045625728</v>
      </c>
      <c r="DA20" s="63" t="s">
        <v>1756</v>
      </c>
    </row>
    <row r="21" spans="1:105" ht="12" customHeight="1" x14ac:dyDescent="0.25">
      <c r="A21" s="97" t="s">
        <v>50</v>
      </c>
      <c r="B21" s="98">
        <v>0.32338000119574989</v>
      </c>
      <c r="C21" s="98">
        <v>0.23525978144214182</v>
      </c>
      <c r="D21" s="98">
        <v>0.30305852424862989</v>
      </c>
      <c r="E21" s="98">
        <v>0.33761096757669484</v>
      </c>
      <c r="F21" s="98">
        <v>0.24138014368724403</v>
      </c>
      <c r="G21" s="98">
        <v>0.38955805091462109</v>
      </c>
      <c r="H21" s="98">
        <v>0.14327469208349605</v>
      </c>
      <c r="I21" s="98">
        <v>0.20258825879728209</v>
      </c>
      <c r="J21" s="98">
        <v>9.3888025892124555E-2</v>
      </c>
      <c r="K21" s="98">
        <v>0.12175164520598052</v>
      </c>
      <c r="L21" s="98">
        <v>6.5501606446723606E-2</v>
      </c>
      <c r="M21" s="98">
        <v>6.1363295082588053E-2</v>
      </c>
      <c r="N21" s="98">
        <v>6.0318542319179116E-2</v>
      </c>
      <c r="O21" s="98">
        <v>0.1167860233351297</v>
      </c>
      <c r="P21" s="98">
        <v>0.22859687728143663</v>
      </c>
      <c r="Q21" s="98">
        <v>0.37917088775146579</v>
      </c>
      <c r="R21" s="98">
        <v>0.38619876589574154</v>
      </c>
      <c r="S21" s="98">
        <v>0.24429356926850712</v>
      </c>
      <c r="T21" s="98">
        <v>0.11502066951547434</v>
      </c>
      <c r="U21" s="98">
        <v>4.6597083771779714E-2</v>
      </c>
      <c r="V21" s="98">
        <v>3.9104770820154053E-2</v>
      </c>
      <c r="W21" s="98">
        <v>3.8001840379522422E-2</v>
      </c>
      <c r="DA21" s="63" t="s">
        <v>1757</v>
      </c>
    </row>
    <row r="22" spans="1:105" ht="12" customHeight="1" x14ac:dyDescent="0.25">
      <c r="A22" s="109" t="s">
        <v>120</v>
      </c>
      <c r="B22" s="33">
        <v>4.6573532346101919E-3</v>
      </c>
      <c r="C22" s="33">
        <v>1.5357424035207925E-2</v>
      </c>
      <c r="D22" s="33">
        <v>1.4466164642143333E-2</v>
      </c>
      <c r="E22" s="33">
        <v>2.8370583493854774E-2</v>
      </c>
      <c r="F22" s="33">
        <v>1.4558174801526895E-2</v>
      </c>
      <c r="G22" s="33">
        <v>6.1234619638109028E-3</v>
      </c>
      <c r="H22" s="33">
        <v>2.1738209021423417E-2</v>
      </c>
      <c r="I22" s="33">
        <v>1.4422657166866481E-4</v>
      </c>
      <c r="J22" s="33">
        <v>1.3325004005676909E-4</v>
      </c>
      <c r="K22" s="33">
        <v>1.1618647041683881E-4</v>
      </c>
      <c r="L22" s="33">
        <v>2.5575981711662599E-3</v>
      </c>
      <c r="M22" s="33">
        <v>2.5262824001637436E-3</v>
      </c>
      <c r="N22" s="33">
        <v>3.5384588269359429E-3</v>
      </c>
      <c r="O22" s="33">
        <v>1.330387473772542E-4</v>
      </c>
      <c r="P22" s="33">
        <v>9.3395597151282276E-4</v>
      </c>
      <c r="Q22" s="33">
        <v>4.1062033515737737E-3</v>
      </c>
      <c r="R22" s="33">
        <v>3.8829049552186641E-3</v>
      </c>
      <c r="S22" s="33">
        <v>4.3273402021814112E-3</v>
      </c>
      <c r="T22" s="33">
        <v>2.0389500260269084E-3</v>
      </c>
      <c r="U22" s="33">
        <v>2.8677180432633341E-4</v>
      </c>
      <c r="V22" s="33">
        <v>2.909281435628924E-4</v>
      </c>
      <c r="W22" s="33">
        <v>2.3219049643625732E-4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0.3888420450619714</v>
      </c>
      <c r="C24" s="117">
        <f t="shared" si="7"/>
        <v>0.35005383881287616</v>
      </c>
      <c r="D24" s="117">
        <f t="shared" si="7"/>
        <v>0.35280029495465764</v>
      </c>
      <c r="E24" s="117">
        <f t="shared" si="7"/>
        <v>0.39566558096288124</v>
      </c>
      <c r="F24" s="117">
        <f t="shared" si="7"/>
        <v>0.39512761266060908</v>
      </c>
      <c r="G24" s="117">
        <f t="shared" si="7"/>
        <v>0.41717625515948437</v>
      </c>
      <c r="H24" s="117">
        <f t="shared" si="7"/>
        <v>0.37069532253494347</v>
      </c>
      <c r="I24" s="117">
        <f t="shared" si="7"/>
        <v>0.3852689161503759</v>
      </c>
      <c r="J24" s="117">
        <f t="shared" si="7"/>
        <v>0.39222438423141515</v>
      </c>
      <c r="K24" s="117">
        <f t="shared" si="7"/>
        <v>0.41579483530207012</v>
      </c>
      <c r="L24" s="117">
        <f t="shared" si="7"/>
        <v>0.41180713398105212</v>
      </c>
      <c r="M24" s="117">
        <f t="shared" si="7"/>
        <v>0.40534231923011643</v>
      </c>
      <c r="N24" s="117">
        <f t="shared" si="7"/>
        <v>0.43083327939555921</v>
      </c>
      <c r="O24" s="117">
        <f t="shared" si="7"/>
        <v>0.41502617139971032</v>
      </c>
      <c r="P24" s="117">
        <f t="shared" si="7"/>
        <v>0.39946892119028399</v>
      </c>
      <c r="Q24" s="117">
        <f t="shared" si="7"/>
        <v>0.40653317163681774</v>
      </c>
      <c r="R24" s="117">
        <f t="shared" ref="R24:V24" si="8">R25+R28+R30+R39</f>
        <v>0.40024712904851345</v>
      </c>
      <c r="S24" s="117">
        <f t="shared" si="8"/>
        <v>0.31455591678176537</v>
      </c>
      <c r="T24" s="117">
        <f t="shared" si="8"/>
        <v>0.31021164624584813</v>
      </c>
      <c r="U24" s="117">
        <f t="shared" si="8"/>
        <v>0.31846204769707998</v>
      </c>
      <c r="V24" s="117">
        <f t="shared" si="8"/>
        <v>0.28205576661500986</v>
      </c>
      <c r="W24" s="117">
        <f t="shared" ref="W24" si="9">W25+W28+W30+W39</f>
        <v>0.29292416593706955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0.3414722671455066</v>
      </c>
      <c r="C25" s="122">
        <f t="shared" si="10"/>
        <v>0.28768725938086914</v>
      </c>
      <c r="D25" s="122">
        <f t="shared" si="10"/>
        <v>0.28171722513645603</v>
      </c>
      <c r="E25" s="122">
        <f t="shared" si="10"/>
        <v>0.30809998259645727</v>
      </c>
      <c r="F25" s="122">
        <f t="shared" si="10"/>
        <v>0.3349844916501995</v>
      </c>
      <c r="G25" s="122">
        <f t="shared" si="10"/>
        <v>0.29927653137798244</v>
      </c>
      <c r="H25" s="122">
        <f t="shared" si="10"/>
        <v>0.2993452904335524</v>
      </c>
      <c r="I25" s="122">
        <f t="shared" si="10"/>
        <v>0.2774920221172722</v>
      </c>
      <c r="J25" s="122">
        <f t="shared" si="10"/>
        <v>0.329813594798331</v>
      </c>
      <c r="K25" s="122">
        <f t="shared" si="10"/>
        <v>0.32683266710176084</v>
      </c>
      <c r="L25" s="122">
        <f t="shared" si="10"/>
        <v>0.33675536072838652</v>
      </c>
      <c r="M25" s="122">
        <f t="shared" si="10"/>
        <v>0.32868521838588222</v>
      </c>
      <c r="N25" s="122">
        <f t="shared" si="10"/>
        <v>0.34721052295608895</v>
      </c>
      <c r="O25" s="122">
        <f t="shared" si="10"/>
        <v>0.33322900159797209</v>
      </c>
      <c r="P25" s="122">
        <f t="shared" si="10"/>
        <v>0.31522001245909964</v>
      </c>
      <c r="Q25" s="122">
        <f t="shared" si="10"/>
        <v>0.31504813771116902</v>
      </c>
      <c r="R25" s="122">
        <f t="shared" ref="R25:V25" si="11">SUM(R26:R27)</f>
        <v>0.31737124481022488</v>
      </c>
      <c r="S25" s="122">
        <f t="shared" si="11"/>
        <v>0.23232694700222969</v>
      </c>
      <c r="T25" s="122">
        <f t="shared" si="11"/>
        <v>0.23743770217262122</v>
      </c>
      <c r="U25" s="122">
        <f t="shared" si="11"/>
        <v>0.24827094205458985</v>
      </c>
      <c r="V25" s="122">
        <f t="shared" si="11"/>
        <v>0.21995963797669973</v>
      </c>
      <c r="W25" s="122">
        <f t="shared" ref="W25" si="12">SUM(W26:W27)</f>
        <v>0.22979927489150068</v>
      </c>
      <c r="DA25" s="130" t="s">
        <v>1760</v>
      </c>
    </row>
    <row r="26" spans="1:105" ht="12" customHeight="1" x14ac:dyDescent="0.25">
      <c r="A26" s="97" t="s">
        <v>74</v>
      </c>
      <c r="B26" s="98">
        <v>0.33998224740025446</v>
      </c>
      <c r="C26" s="98">
        <v>0.28643089457728133</v>
      </c>
      <c r="D26" s="98">
        <v>0.28053600698614684</v>
      </c>
      <c r="E26" s="98">
        <v>0.30683813843528712</v>
      </c>
      <c r="F26" s="98">
        <v>0.33350851324639474</v>
      </c>
      <c r="G26" s="98">
        <v>0.29803808481586558</v>
      </c>
      <c r="H26" s="98">
        <v>0.29818721103185841</v>
      </c>
      <c r="I26" s="98">
        <v>0.27652767154320468</v>
      </c>
      <c r="J26" s="98">
        <v>0.32848711348978349</v>
      </c>
      <c r="K26" s="98">
        <v>0.32552048289727847</v>
      </c>
      <c r="L26" s="98">
        <v>0.33552501830307213</v>
      </c>
      <c r="M26" s="98">
        <v>0.32741727653309721</v>
      </c>
      <c r="N26" s="98">
        <v>0.34608731403980653</v>
      </c>
      <c r="O26" s="98">
        <v>0.33196365306957193</v>
      </c>
      <c r="P26" s="98">
        <v>0.31399895390553229</v>
      </c>
      <c r="Q26" s="98">
        <v>0.31397214911410598</v>
      </c>
      <c r="R26" s="98">
        <v>0.31629777710205165</v>
      </c>
      <c r="S26" s="98">
        <v>0.23153621598589361</v>
      </c>
      <c r="T26" s="98">
        <v>0.23664185419506945</v>
      </c>
      <c r="U26" s="98">
        <v>0.24744270571767837</v>
      </c>
      <c r="V26" s="98">
        <v>0.21923719472516465</v>
      </c>
      <c r="W26" s="98">
        <v>0.22905188798870202</v>
      </c>
      <c r="DA26" s="63" t="s">
        <v>1761</v>
      </c>
    </row>
    <row r="27" spans="1:105" ht="12" customHeight="1" x14ac:dyDescent="0.25">
      <c r="A27" s="97" t="s">
        <v>53</v>
      </c>
      <c r="B27" s="98">
        <v>1.4900197452521466E-3</v>
      </c>
      <c r="C27" s="98">
        <v>1.2563648035877923E-3</v>
      </c>
      <c r="D27" s="98">
        <v>1.1812181503092092E-3</v>
      </c>
      <c r="E27" s="98">
        <v>1.2618441611701599E-3</v>
      </c>
      <c r="F27" s="98">
        <v>1.4759784038047435E-3</v>
      </c>
      <c r="G27" s="98">
        <v>1.2384465621168787E-3</v>
      </c>
      <c r="H27" s="98">
        <v>1.1580794016939904E-3</v>
      </c>
      <c r="I27" s="98">
        <v>9.6435057406750999E-4</v>
      </c>
      <c r="J27" s="98">
        <v>1.3264813085474858E-3</v>
      </c>
      <c r="K27" s="98">
        <v>1.3121842044823671E-3</v>
      </c>
      <c r="L27" s="98">
        <v>1.2303424253143895E-3</v>
      </c>
      <c r="M27" s="98">
        <v>1.267941852784979E-3</v>
      </c>
      <c r="N27" s="98">
        <v>1.1232089162824337E-3</v>
      </c>
      <c r="O27" s="98">
        <v>1.265348528400161E-3</v>
      </c>
      <c r="P27" s="98">
        <v>1.2210585535673592E-3</v>
      </c>
      <c r="Q27" s="98">
        <v>1.0759885970630346E-3</v>
      </c>
      <c r="R27" s="98">
        <v>1.0734677081732148E-3</v>
      </c>
      <c r="S27" s="98">
        <v>7.9073101633608128E-4</v>
      </c>
      <c r="T27" s="98">
        <v>7.9584797755178867E-4</v>
      </c>
      <c r="U27" s="98">
        <v>8.2823633691148275E-4</v>
      </c>
      <c r="V27" s="98">
        <v>7.2244325153509627E-4</v>
      </c>
      <c r="W27" s="98">
        <v>7.4738690279865783E-4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6.5262886799797508E-4</v>
      </c>
      <c r="C28" s="122">
        <f t="shared" si="13"/>
        <v>9.0899217702134166E-4</v>
      </c>
      <c r="D28" s="122">
        <f t="shared" si="13"/>
        <v>1.1807222263834312E-3</v>
      </c>
      <c r="E28" s="122">
        <f t="shared" si="13"/>
        <v>1.5752572831031846E-3</v>
      </c>
      <c r="F28" s="122">
        <f t="shared" si="13"/>
        <v>1.2186897389442162E-3</v>
      </c>
      <c r="G28" s="122">
        <f t="shared" si="13"/>
        <v>1.438896537103436E-3</v>
      </c>
      <c r="H28" s="122">
        <f t="shared" si="13"/>
        <v>2.0094759941785109E-3</v>
      </c>
      <c r="I28" s="122">
        <f t="shared" si="13"/>
        <v>4.4549851930845742E-3</v>
      </c>
      <c r="J28" s="122">
        <f t="shared" si="13"/>
        <v>2.8573905974500057E-3</v>
      </c>
      <c r="K28" s="122">
        <f t="shared" si="13"/>
        <v>2.5912691663055438E-3</v>
      </c>
      <c r="L28" s="122">
        <f t="shared" si="13"/>
        <v>4.4028629890065559E-3</v>
      </c>
      <c r="M28" s="122">
        <f t="shared" si="13"/>
        <v>3.1000457415797295E-3</v>
      </c>
      <c r="N28" s="122">
        <f t="shared" si="13"/>
        <v>7.2545066096890778E-3</v>
      </c>
      <c r="O28" s="122">
        <f t="shared" si="13"/>
        <v>3.8064456885118897E-3</v>
      </c>
      <c r="P28" s="122">
        <f t="shared" si="13"/>
        <v>3.4881573917453887E-3</v>
      </c>
      <c r="Q28" s="122">
        <f t="shared" si="13"/>
        <v>6.3631231625150822E-3</v>
      </c>
      <c r="R28" s="122">
        <f t="shared" si="13"/>
        <v>6.0496341372958213E-3</v>
      </c>
      <c r="S28" s="122">
        <f t="shared" si="13"/>
        <v>5.284541928715099E-3</v>
      </c>
      <c r="T28" s="122">
        <f t="shared" si="13"/>
        <v>4.4762525565192344E-3</v>
      </c>
      <c r="U28" s="122">
        <f t="shared" si="13"/>
        <v>3.5825389891870059E-3</v>
      </c>
      <c r="V28" s="122">
        <f t="shared" si="13"/>
        <v>3.0500143758010636E-3</v>
      </c>
      <c r="W28" s="122">
        <f t="shared" si="13"/>
        <v>2.5937129858775321E-3</v>
      </c>
      <c r="DA28" s="130" t="s">
        <v>1763</v>
      </c>
    </row>
    <row r="29" spans="1:105" ht="12" customHeight="1" x14ac:dyDescent="0.25">
      <c r="A29" s="97" t="s">
        <v>53</v>
      </c>
      <c r="B29" s="98">
        <v>6.5262886799797508E-4</v>
      </c>
      <c r="C29" s="98">
        <v>9.0899217702134166E-4</v>
      </c>
      <c r="D29" s="98">
        <v>1.1807222263834312E-3</v>
      </c>
      <c r="E29" s="98">
        <v>1.5752572831031846E-3</v>
      </c>
      <c r="F29" s="98">
        <v>1.2186897389442162E-3</v>
      </c>
      <c r="G29" s="98">
        <v>1.438896537103436E-3</v>
      </c>
      <c r="H29" s="98">
        <v>2.0094759941785109E-3</v>
      </c>
      <c r="I29" s="98">
        <v>4.4549851930845742E-3</v>
      </c>
      <c r="J29" s="98">
        <v>2.8573905974500057E-3</v>
      </c>
      <c r="K29" s="98">
        <v>2.5912691663055438E-3</v>
      </c>
      <c r="L29" s="98">
        <v>4.4028629890065559E-3</v>
      </c>
      <c r="M29" s="98">
        <v>3.1000457415797295E-3</v>
      </c>
      <c r="N29" s="98">
        <v>7.2545066096890778E-3</v>
      </c>
      <c r="O29" s="98">
        <v>3.8064456885118897E-3</v>
      </c>
      <c r="P29" s="98">
        <v>3.4881573917453887E-3</v>
      </c>
      <c r="Q29" s="98">
        <v>6.3631231625150822E-3</v>
      </c>
      <c r="R29" s="98">
        <v>6.0496341372958213E-3</v>
      </c>
      <c r="S29" s="98">
        <v>5.284541928715099E-3</v>
      </c>
      <c r="T29" s="98">
        <v>4.4762525565192344E-3</v>
      </c>
      <c r="U29" s="98">
        <v>3.5825389891870059E-3</v>
      </c>
      <c r="V29" s="98">
        <v>3.0500143758010636E-3</v>
      </c>
      <c r="W29" s="98">
        <v>2.5937129858775321E-3</v>
      </c>
      <c r="DA29" s="63" t="s">
        <v>1764</v>
      </c>
    </row>
    <row r="30" spans="1:105" ht="12" customHeight="1" x14ac:dyDescent="0.25">
      <c r="A30" s="121" t="s">
        <v>55</v>
      </c>
      <c r="B30" s="122">
        <v>2.7141844055061325E-2</v>
      </c>
      <c r="C30" s="122">
        <v>4.0002877422292277E-2</v>
      </c>
      <c r="D30" s="122">
        <v>4.5679273783451449E-2</v>
      </c>
      <c r="E30" s="122">
        <v>5.6385705280276074E-2</v>
      </c>
      <c r="F30" s="122">
        <v>3.9288728468339779E-2</v>
      </c>
      <c r="G30" s="122">
        <v>7.3655590798653303E-2</v>
      </c>
      <c r="H30" s="122">
        <v>4.4804710429827178E-2</v>
      </c>
      <c r="I30" s="122">
        <v>6.8421501946276858E-2</v>
      </c>
      <c r="J30" s="122">
        <v>4.2331795712258584E-2</v>
      </c>
      <c r="K30" s="122">
        <v>6.1758145258360098E-2</v>
      </c>
      <c r="L30" s="122">
        <v>5.1087964606830974E-2</v>
      </c>
      <c r="M30" s="122">
        <v>5.3725148795736317E-2</v>
      </c>
      <c r="N30" s="122">
        <v>5.8646400034114976E-2</v>
      </c>
      <c r="O30" s="122">
        <v>5.9509336542304697E-2</v>
      </c>
      <c r="P30" s="122">
        <v>6.1818920969958488E-2</v>
      </c>
      <c r="Q30" s="122">
        <v>6.4072630590895269E-2</v>
      </c>
      <c r="R30" s="122">
        <v>5.6882104079899187E-2</v>
      </c>
      <c r="S30" s="122">
        <v>5.7416796894955671E-2</v>
      </c>
      <c r="T30" s="122">
        <v>5.0075134587483347E-2</v>
      </c>
      <c r="U30" s="122">
        <v>4.8623727302791714E-2</v>
      </c>
      <c r="V30" s="122">
        <v>4.4082064594616888E-2</v>
      </c>
      <c r="W30" s="122">
        <v>4.5824060119217823E-2</v>
      </c>
      <c r="DA30" s="130" t="s">
        <v>1765</v>
      </c>
    </row>
    <row r="31" spans="1:105" ht="12" customHeight="1" x14ac:dyDescent="0.25">
      <c r="A31" s="97" t="s">
        <v>141</v>
      </c>
      <c r="B31" s="98">
        <v>2.5972966035650313E-2</v>
      </c>
      <c r="C31" s="98">
        <v>3.9206353493146599E-2</v>
      </c>
      <c r="D31" s="98">
        <v>4.5069883399256494E-2</v>
      </c>
      <c r="E31" s="98">
        <v>5.5559699638544575E-2</v>
      </c>
      <c r="F31" s="98">
        <v>3.9011568607657691E-2</v>
      </c>
      <c r="G31" s="98">
        <v>7.3342064083750255E-2</v>
      </c>
      <c r="H31" s="98">
        <v>4.1214785207063183E-2</v>
      </c>
      <c r="I31" s="98">
        <v>6.1016772917006044E-2</v>
      </c>
      <c r="J31" s="98">
        <v>2.9497131219446148E-2</v>
      </c>
      <c r="K31" s="98">
        <v>3.7892625751098225E-2</v>
      </c>
      <c r="L31" s="98">
        <v>2.7741788042244982E-2</v>
      </c>
      <c r="M31" s="98">
        <v>2.7670669574521793E-2</v>
      </c>
      <c r="N31" s="98">
        <v>2.4953550860853227E-2</v>
      </c>
      <c r="O31" s="98">
        <v>2.8636829685036246E-2</v>
      </c>
      <c r="P31" s="98">
        <v>2.981549565520631E-2</v>
      </c>
      <c r="Q31" s="98">
        <v>3.3709296162859795E-2</v>
      </c>
      <c r="R31" s="98">
        <v>3.3328884423593864E-2</v>
      </c>
      <c r="S31" s="98">
        <v>3.2885203955726167E-2</v>
      </c>
      <c r="T31" s="98">
        <v>3.4019134403400923E-2</v>
      </c>
      <c r="U31" s="98">
        <v>3.5794571182910705E-2</v>
      </c>
      <c r="V31" s="98">
        <v>3.3371578584780195E-2</v>
      </c>
      <c r="W31" s="98">
        <v>3.3229182023329355E-2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1.1688780194110142E-3</v>
      </c>
      <c r="C35" s="101">
        <v>7.9652392914567852E-4</v>
      </c>
      <c r="D35" s="101">
        <v>6.0939038419495408E-4</v>
      </c>
      <c r="E35" s="101">
        <v>8.2600564173149866E-4</v>
      </c>
      <c r="F35" s="101">
        <v>2.7715986068209029E-4</v>
      </c>
      <c r="G35" s="101">
        <v>3.1352671490305099E-4</v>
      </c>
      <c r="H35" s="101">
        <v>3.5899252227639938E-3</v>
      </c>
      <c r="I35" s="101">
        <v>7.4047290292708198E-3</v>
      </c>
      <c r="J35" s="101">
        <v>1.2834664492812438E-2</v>
      </c>
      <c r="K35" s="101">
        <v>2.3865519507261873E-2</v>
      </c>
      <c r="L35" s="101">
        <v>2.3346176564585992E-2</v>
      </c>
      <c r="M35" s="101">
        <v>2.6054479221214524E-2</v>
      </c>
      <c r="N35" s="101">
        <v>3.3692849173261749E-2</v>
      </c>
      <c r="O35" s="101">
        <v>3.0872506857268455E-2</v>
      </c>
      <c r="P35" s="101">
        <v>3.2003425314752178E-2</v>
      </c>
      <c r="Q35" s="101">
        <v>3.0363334428035474E-2</v>
      </c>
      <c r="R35" s="101">
        <v>2.3553219656305326E-2</v>
      </c>
      <c r="S35" s="101">
        <v>2.4531592939229508E-2</v>
      </c>
      <c r="T35" s="101">
        <v>1.6056000184082427E-2</v>
      </c>
      <c r="U35" s="101">
        <v>1.2829156119881013E-2</v>
      </c>
      <c r="V35" s="101">
        <v>1.0710486009836692E-2</v>
      </c>
      <c r="W35" s="101">
        <v>1.2594878095888468E-2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1.9575304993405512E-2</v>
      </c>
      <c r="C39" s="122">
        <v>2.1454709832693406E-2</v>
      </c>
      <c r="D39" s="122">
        <v>2.4223073808366725E-2</v>
      </c>
      <c r="E39" s="122">
        <v>2.9604635803044677E-2</v>
      </c>
      <c r="F39" s="122">
        <v>1.9635702803125602E-2</v>
      </c>
      <c r="G39" s="122">
        <v>4.2805236445745208E-2</v>
      </c>
      <c r="H39" s="122">
        <v>2.4535845677385381E-2</v>
      </c>
      <c r="I39" s="122">
        <v>3.4900406893742263E-2</v>
      </c>
      <c r="J39" s="122">
        <v>1.7221603123375583E-2</v>
      </c>
      <c r="K39" s="122">
        <v>2.4612753775643644E-2</v>
      </c>
      <c r="L39" s="122">
        <v>1.9560945656828109E-2</v>
      </c>
      <c r="M39" s="122">
        <v>1.9831906306918196E-2</v>
      </c>
      <c r="N39" s="122">
        <v>1.7721849795666187E-2</v>
      </c>
      <c r="O39" s="122">
        <v>1.8481387570921669E-2</v>
      </c>
      <c r="P39" s="122">
        <v>1.8941830369480425E-2</v>
      </c>
      <c r="Q39" s="122">
        <v>2.1049280172238317E-2</v>
      </c>
      <c r="R39" s="122">
        <v>1.9944146021093564E-2</v>
      </c>
      <c r="S39" s="122">
        <v>1.9527630955864905E-2</v>
      </c>
      <c r="T39" s="122">
        <v>1.8222556929224313E-2</v>
      </c>
      <c r="U39" s="122">
        <v>1.7984839350511456E-2</v>
      </c>
      <c r="V39" s="122">
        <v>1.4964049667892169E-2</v>
      </c>
      <c r="W39" s="122">
        <v>1.4707117940473542E-2</v>
      </c>
      <c r="DA39" s="130" t="s">
        <v>1774</v>
      </c>
    </row>
    <row r="40" spans="1:105" ht="12" customHeight="1" x14ac:dyDescent="0.25">
      <c r="A40" s="97" t="s">
        <v>50</v>
      </c>
      <c r="B40" s="98">
        <v>1.9307080461569322E-2</v>
      </c>
      <c r="C40" s="98">
        <v>2.0945975289084033E-2</v>
      </c>
      <c r="D40" s="98">
        <v>2.3663608877455104E-2</v>
      </c>
      <c r="E40" s="98">
        <v>2.8299685625303488E-2</v>
      </c>
      <c r="F40" s="98">
        <v>1.8980584937056892E-2</v>
      </c>
      <c r="G40" s="98">
        <v>4.2008911795742891E-2</v>
      </c>
      <c r="H40" s="98">
        <v>2.2544970098690661E-2</v>
      </c>
      <c r="I40" s="98">
        <v>3.3710537677475776E-2</v>
      </c>
      <c r="J40" s="98">
        <v>1.6621977943120123E-2</v>
      </c>
      <c r="K40" s="98">
        <v>2.4148007893976288E-2</v>
      </c>
      <c r="L40" s="98">
        <v>1.9106792710546251E-2</v>
      </c>
      <c r="M40" s="98">
        <v>1.9433019612155499E-2</v>
      </c>
      <c r="N40" s="98">
        <v>1.7260311687804977E-2</v>
      </c>
      <c r="O40" s="98">
        <v>1.8463127350693418E-2</v>
      </c>
      <c r="P40" s="98">
        <v>1.8850266058547796E-2</v>
      </c>
      <c r="Q40" s="98">
        <v>2.0869183534011397E-2</v>
      </c>
      <c r="R40" s="98">
        <v>1.9792470046280333E-2</v>
      </c>
      <c r="S40" s="98">
        <v>1.9433558342774004E-2</v>
      </c>
      <c r="T40" s="98">
        <v>1.8191188467285437E-2</v>
      </c>
      <c r="U40" s="98">
        <v>1.7984839350511456E-2</v>
      </c>
      <c r="V40" s="98">
        <v>1.4964049667892169E-2</v>
      </c>
      <c r="W40" s="98">
        <v>1.4707117940473542E-2</v>
      </c>
      <c r="DA40" s="63" t="s">
        <v>1775</v>
      </c>
    </row>
    <row r="41" spans="1:105" ht="12" customHeight="1" x14ac:dyDescent="0.25">
      <c r="A41" s="109" t="s">
        <v>120</v>
      </c>
      <c r="B41" s="33">
        <v>2.6822453183618909E-4</v>
      </c>
      <c r="C41" s="33">
        <v>5.087345436093723E-4</v>
      </c>
      <c r="D41" s="33">
        <v>5.5946493091162065E-4</v>
      </c>
      <c r="E41" s="33">
        <v>1.3049501777411907E-3</v>
      </c>
      <c r="F41" s="33">
        <v>6.5511786606871033E-4</v>
      </c>
      <c r="G41" s="33">
        <v>7.9632465000231472E-4</v>
      </c>
      <c r="H41" s="33">
        <v>1.9908755786947193E-3</v>
      </c>
      <c r="I41" s="33">
        <v>1.1898692162664846E-3</v>
      </c>
      <c r="J41" s="33">
        <v>5.9962518025546074E-4</v>
      </c>
      <c r="K41" s="33">
        <v>4.6474588166735525E-4</v>
      </c>
      <c r="L41" s="33">
        <v>4.5415294628185917E-4</v>
      </c>
      <c r="M41" s="33">
        <v>3.9888669476269636E-4</v>
      </c>
      <c r="N41" s="33">
        <v>4.6153810786120982E-4</v>
      </c>
      <c r="O41" s="33">
        <v>1.8260220228250575E-5</v>
      </c>
      <c r="P41" s="33">
        <v>9.1564310932629666E-5</v>
      </c>
      <c r="Q41" s="33">
        <v>1.8009663822691989E-4</v>
      </c>
      <c r="R41" s="33">
        <v>1.5167597481322909E-4</v>
      </c>
      <c r="S41" s="33">
        <v>9.4072613090900222E-5</v>
      </c>
      <c r="T41" s="33">
        <v>3.1368461938875499E-5</v>
      </c>
      <c r="U41" s="33">
        <v>0</v>
      </c>
      <c r="V41" s="33">
        <v>0</v>
      </c>
      <c r="W41" s="33">
        <v>0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91.303668303731556</v>
      </c>
      <c r="C43" s="117">
        <f t="shared" si="14"/>
        <v>65.422163744243463</v>
      </c>
      <c r="D43" s="117">
        <f t="shared" si="14"/>
        <v>35.726512421268396</v>
      </c>
      <c r="E43" s="117">
        <f t="shared" si="14"/>
        <v>58.446852760194638</v>
      </c>
      <c r="F43" s="117">
        <f t="shared" si="14"/>
        <v>153.57710835780287</v>
      </c>
      <c r="G43" s="117">
        <f t="shared" si="14"/>
        <v>121.24594979122922</v>
      </c>
      <c r="H43" s="117">
        <f t="shared" si="14"/>
        <v>124.51134111732623</v>
      </c>
      <c r="I43" s="117">
        <f t="shared" si="14"/>
        <v>140.71345843616902</v>
      </c>
      <c r="J43" s="117">
        <f t="shared" si="14"/>
        <v>86.339624890659636</v>
      </c>
      <c r="K43" s="117">
        <f t="shared" si="14"/>
        <v>26.170266689707763</v>
      </c>
      <c r="L43" s="117">
        <f t="shared" si="14"/>
        <v>14.943404897888932</v>
      </c>
      <c r="M43" s="117">
        <f t="shared" si="14"/>
        <v>19.303167223180285</v>
      </c>
      <c r="N43" s="117">
        <f t="shared" si="14"/>
        <v>19.049734253225903</v>
      </c>
      <c r="O43" s="117">
        <f t="shared" si="14"/>
        <v>13.690771633040185</v>
      </c>
      <c r="P43" s="117">
        <f t="shared" si="14"/>
        <v>18.145885100379783</v>
      </c>
      <c r="Q43" s="117">
        <f t="shared" si="14"/>
        <v>21.205734642812967</v>
      </c>
      <c r="R43" s="117">
        <f t="shared" ref="R43:V43" si="15">R44+R47+R49+R58</f>
        <v>15.092313277658434</v>
      </c>
      <c r="S43" s="117">
        <f t="shared" si="15"/>
        <v>19.519397064988151</v>
      </c>
      <c r="T43" s="117">
        <f t="shared" si="15"/>
        <v>23.225351832246439</v>
      </c>
      <c r="U43" s="117">
        <f t="shared" si="15"/>
        <v>31.579470620708619</v>
      </c>
      <c r="V43" s="117">
        <f t="shared" si="15"/>
        <v>29.277949727788268</v>
      </c>
      <c r="W43" s="117">
        <f t="shared" ref="W43" si="16">W44+W47+W49+W58</f>
        <v>31.491152487331572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80.37282344598637</v>
      </c>
      <c r="C44" s="122">
        <f t="shared" si="17"/>
        <v>56.215837813492769</v>
      </c>
      <c r="D44" s="122">
        <f t="shared" si="17"/>
        <v>26.024374283767038</v>
      </c>
      <c r="E44" s="122">
        <f t="shared" si="17"/>
        <v>41.243284690721389</v>
      </c>
      <c r="F44" s="122">
        <f t="shared" si="17"/>
        <v>140.44386622159413</v>
      </c>
      <c r="G44" s="122">
        <f t="shared" si="17"/>
        <v>93.913739572932514</v>
      </c>
      <c r="H44" s="122">
        <f t="shared" si="17"/>
        <v>93.107158100498381</v>
      </c>
      <c r="I44" s="122">
        <f t="shared" si="17"/>
        <v>109.94879660787512</v>
      </c>
      <c r="J44" s="122">
        <f t="shared" si="17"/>
        <v>72.059569757618689</v>
      </c>
      <c r="K44" s="122">
        <f t="shared" si="17"/>
        <v>15.454387483367698</v>
      </c>
      <c r="L44" s="122">
        <f t="shared" si="17"/>
        <v>10.255025284278512</v>
      </c>
      <c r="M44" s="122">
        <f t="shared" si="17"/>
        <v>15.968283478707123</v>
      </c>
      <c r="N44" s="122">
        <f t="shared" si="17"/>
        <v>15.159177315789137</v>
      </c>
      <c r="O44" s="122">
        <f t="shared" si="17"/>
        <v>10.367940760218254</v>
      </c>
      <c r="P44" s="122">
        <f t="shared" si="17"/>
        <v>14.477152443227755</v>
      </c>
      <c r="Q44" s="122">
        <f t="shared" si="17"/>
        <v>17.00218561291878</v>
      </c>
      <c r="R44" s="122">
        <f t="shared" ref="R44:V44" si="18">SUM(R45:R46)</f>
        <v>11.29253418326326</v>
      </c>
      <c r="S44" s="122">
        <f t="shared" si="18"/>
        <v>14.392684379598915</v>
      </c>
      <c r="T44" s="122">
        <f t="shared" si="18"/>
        <v>17.903376699486039</v>
      </c>
      <c r="U44" s="122">
        <f t="shared" si="18"/>
        <v>25.403702505449601</v>
      </c>
      <c r="V44" s="122">
        <f t="shared" si="18"/>
        <v>22.6407108066417</v>
      </c>
      <c r="W44" s="122">
        <f t="shared" ref="W44" si="19">SUM(W45:W46)</f>
        <v>24.499477213947593</v>
      </c>
      <c r="DA44" s="130" t="s">
        <v>1778</v>
      </c>
    </row>
    <row r="45" spans="1:105" ht="12" customHeight="1" x14ac:dyDescent="0.25">
      <c r="A45" s="97" t="s">
        <v>216</v>
      </c>
      <c r="B45" s="98">
        <v>80.022115334556773</v>
      </c>
      <c r="C45" s="98">
        <v>55.970336500069749</v>
      </c>
      <c r="D45" s="98">
        <v>25.915256130840692</v>
      </c>
      <c r="E45" s="98">
        <v>41.07437004964973</v>
      </c>
      <c r="F45" s="98">
        <v>139.82505514628508</v>
      </c>
      <c r="G45" s="98">
        <v>93.525111880095665</v>
      </c>
      <c r="H45" s="98">
        <v>92.746953729852407</v>
      </c>
      <c r="I45" s="98">
        <v>109.56669846927701</v>
      </c>
      <c r="J45" s="98">
        <v>71.769752497526966</v>
      </c>
      <c r="K45" s="98">
        <v>15.392340432424314</v>
      </c>
      <c r="L45" s="98">
        <v>10.21755834491746</v>
      </c>
      <c r="M45" s="98">
        <v>15.906683948800618</v>
      </c>
      <c r="N45" s="98">
        <v>15.110138124869355</v>
      </c>
      <c r="O45" s="98">
        <v>10.328571262003599</v>
      </c>
      <c r="P45" s="98">
        <v>14.421072720737435</v>
      </c>
      <c r="Q45" s="98">
        <v>16.944117795163827</v>
      </c>
      <c r="R45" s="98">
        <v>11.254338628412587</v>
      </c>
      <c r="S45" s="98">
        <v>14.343698490987485</v>
      </c>
      <c r="T45" s="98">
        <v>17.843367838183653</v>
      </c>
      <c r="U45" s="98">
        <v>25.318955296078332</v>
      </c>
      <c r="V45" s="98">
        <v>22.566348851499964</v>
      </c>
      <c r="W45" s="98">
        <v>24.419796421204605</v>
      </c>
      <c r="DA45" s="63" t="s">
        <v>1779</v>
      </c>
    </row>
    <row r="46" spans="1:105" ht="12" customHeight="1" x14ac:dyDescent="0.25">
      <c r="A46" s="97" t="s">
        <v>53</v>
      </c>
      <c r="B46" s="98">
        <v>0.35070811142959968</v>
      </c>
      <c r="C46" s="98">
        <v>0.2455013134230187</v>
      </c>
      <c r="D46" s="98">
        <v>0.1091181529263467</v>
      </c>
      <c r="E46" s="98">
        <v>0.16891464107166049</v>
      </c>
      <c r="F46" s="98">
        <v>0.61881107530904989</v>
      </c>
      <c r="G46" s="98">
        <v>0.38862769283684195</v>
      </c>
      <c r="H46" s="98">
        <v>0.36020437064597022</v>
      </c>
      <c r="I46" s="98">
        <v>0.38209813859811359</v>
      </c>
      <c r="J46" s="98">
        <v>0.28981726009172543</v>
      </c>
      <c r="K46" s="98">
        <v>6.2047050943384259E-2</v>
      </c>
      <c r="L46" s="98">
        <v>3.7466939361051887E-2</v>
      </c>
      <c r="M46" s="98">
        <v>6.1599529906506252E-2</v>
      </c>
      <c r="N46" s="98">
        <v>4.9039190919781352E-2</v>
      </c>
      <c r="O46" s="98">
        <v>3.9369498214653742E-2</v>
      </c>
      <c r="P46" s="98">
        <v>5.6079722490320977E-2</v>
      </c>
      <c r="Q46" s="98">
        <v>5.8067817754953954E-2</v>
      </c>
      <c r="R46" s="98">
        <v>3.8195554850672976E-2</v>
      </c>
      <c r="S46" s="98">
        <v>4.8985888611429391E-2</v>
      </c>
      <c r="T46" s="98">
        <v>6.0008861302384864E-2</v>
      </c>
      <c r="U46" s="98">
        <v>8.4747209371269394E-2</v>
      </c>
      <c r="V46" s="98">
        <v>7.4361955141736782E-2</v>
      </c>
      <c r="W46" s="98">
        <v>7.9680792742987949E-2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0.14441744521840905</v>
      </c>
      <c r="C47" s="122">
        <f t="shared" si="20"/>
        <v>0.16069230617266833</v>
      </c>
      <c r="D47" s="122">
        <f t="shared" si="20"/>
        <v>0.17360747193888465</v>
      </c>
      <c r="E47" s="122">
        <f t="shared" si="20"/>
        <v>0.30110960948067567</v>
      </c>
      <c r="F47" s="122">
        <f t="shared" si="20"/>
        <v>0.33672090306675084</v>
      </c>
      <c r="G47" s="122">
        <f t="shared" si="20"/>
        <v>0.563611608482538</v>
      </c>
      <c r="H47" s="122">
        <f t="shared" si="20"/>
        <v>0.91489111313991145</v>
      </c>
      <c r="I47" s="122">
        <f t="shared" si="20"/>
        <v>1.9206007276197137</v>
      </c>
      <c r="J47" s="122">
        <f t="shared" si="20"/>
        <v>1.0826261777562483</v>
      </c>
      <c r="K47" s="122">
        <f t="shared" si="20"/>
        <v>0.81998236295608151</v>
      </c>
      <c r="L47" s="122">
        <f t="shared" si="20"/>
        <v>0.72394027681701023</v>
      </c>
      <c r="M47" s="122">
        <f t="shared" si="20"/>
        <v>0.32726145761655451</v>
      </c>
      <c r="N47" s="122">
        <f t="shared" si="20"/>
        <v>0.54843906038342838</v>
      </c>
      <c r="O47" s="122">
        <f t="shared" si="20"/>
        <v>0.15061793216163816</v>
      </c>
      <c r="P47" s="122">
        <f t="shared" si="20"/>
        <v>9.8918878199619614E-2</v>
      </c>
      <c r="Q47" s="122">
        <f t="shared" si="20"/>
        <v>0.2130549266703804</v>
      </c>
      <c r="R47" s="122">
        <f t="shared" si="20"/>
        <v>0.23340558766209357</v>
      </c>
      <c r="S47" s="122">
        <f t="shared" si="20"/>
        <v>0.25648515270307004</v>
      </c>
      <c r="T47" s="122">
        <f t="shared" si="20"/>
        <v>0.30779226994680026</v>
      </c>
      <c r="U47" s="122">
        <f t="shared" si="20"/>
        <v>0.39267481495984224</v>
      </c>
      <c r="V47" s="122">
        <f t="shared" si="20"/>
        <v>0.56704795223843441</v>
      </c>
      <c r="W47" s="122">
        <f t="shared" si="20"/>
        <v>0.75492792686480958</v>
      </c>
      <c r="DA47" s="130" t="s">
        <v>1781</v>
      </c>
    </row>
    <row r="48" spans="1:105" ht="12" customHeight="1" x14ac:dyDescent="0.25">
      <c r="A48" s="97" t="s">
        <v>53</v>
      </c>
      <c r="B48" s="98">
        <v>0.14441744521840905</v>
      </c>
      <c r="C48" s="98">
        <v>0.16069230617266833</v>
      </c>
      <c r="D48" s="98">
        <v>0.17360747193888465</v>
      </c>
      <c r="E48" s="98">
        <v>0.30110960948067567</v>
      </c>
      <c r="F48" s="98">
        <v>0.33672090306675084</v>
      </c>
      <c r="G48" s="98">
        <v>0.563611608482538</v>
      </c>
      <c r="H48" s="98">
        <v>0.91489111313991145</v>
      </c>
      <c r="I48" s="98">
        <v>1.9206007276197137</v>
      </c>
      <c r="J48" s="98">
        <v>1.0826261777562483</v>
      </c>
      <c r="K48" s="98">
        <v>0.81998236295608151</v>
      </c>
      <c r="L48" s="98">
        <v>0.72394027681701023</v>
      </c>
      <c r="M48" s="98">
        <v>0.32726145761655451</v>
      </c>
      <c r="N48" s="98">
        <v>0.54843906038342838</v>
      </c>
      <c r="O48" s="98">
        <v>0.15061793216163816</v>
      </c>
      <c r="P48" s="98">
        <v>9.8918878199619614E-2</v>
      </c>
      <c r="Q48" s="98">
        <v>0.2130549266703804</v>
      </c>
      <c r="R48" s="98">
        <v>0.23340558766209357</v>
      </c>
      <c r="S48" s="98">
        <v>0.25648515270307004</v>
      </c>
      <c r="T48" s="98">
        <v>0.30779226994680026</v>
      </c>
      <c r="U48" s="98">
        <v>0.39267481495984224</v>
      </c>
      <c r="V48" s="98">
        <v>0.56704795223843441</v>
      </c>
      <c r="W48" s="98">
        <v>0.75492792686480958</v>
      </c>
      <c r="DA48" s="63" t="s">
        <v>1782</v>
      </c>
    </row>
    <row r="49" spans="1:105" ht="12" customHeight="1" x14ac:dyDescent="0.25">
      <c r="A49" s="121" t="s">
        <v>55</v>
      </c>
      <c r="B49" s="122">
        <v>6.4451933990323313</v>
      </c>
      <c r="C49" s="122">
        <v>5.1997878618559046</v>
      </c>
      <c r="D49" s="122">
        <v>5.4378515654790878</v>
      </c>
      <c r="E49" s="122">
        <v>10.760216588911645</v>
      </c>
      <c r="F49" s="122">
        <v>6.9488924509516359</v>
      </c>
      <c r="G49" s="122">
        <v>12.864690348686702</v>
      </c>
      <c r="H49" s="122">
        <v>22.433569386297002</v>
      </c>
      <c r="I49" s="122">
        <v>18.351885857114635</v>
      </c>
      <c r="J49" s="122">
        <v>9.5856789598672378</v>
      </c>
      <c r="K49" s="122">
        <v>7.1187308397008113</v>
      </c>
      <c r="L49" s="122">
        <v>2.8411702002739427</v>
      </c>
      <c r="M49" s="122">
        <v>2.1744086865499721</v>
      </c>
      <c r="N49" s="122">
        <v>2.6105683694415505</v>
      </c>
      <c r="O49" s="122">
        <v>2.423348941843495</v>
      </c>
      <c r="P49" s="122">
        <v>2.7485418573492293</v>
      </c>
      <c r="Q49" s="122">
        <v>3.0052168965035464</v>
      </c>
      <c r="R49" s="122">
        <v>2.6110151920966311</v>
      </c>
      <c r="S49" s="122">
        <v>3.6923170892052983</v>
      </c>
      <c r="T49" s="122">
        <v>3.6468059303675764</v>
      </c>
      <c r="U49" s="122">
        <v>4.1092273886233173</v>
      </c>
      <c r="V49" s="122">
        <v>4.519503756038957</v>
      </c>
      <c r="W49" s="122">
        <v>4.6892803793127324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6.4451933990323313</v>
      </c>
      <c r="C54" s="101">
        <v>5.1997878618559046</v>
      </c>
      <c r="D54" s="101">
        <v>5.4378515654790878</v>
      </c>
      <c r="E54" s="101">
        <v>10.760216588911645</v>
      </c>
      <c r="F54" s="101">
        <v>6.9488924509516359</v>
      </c>
      <c r="G54" s="101">
        <v>12.864690348686702</v>
      </c>
      <c r="H54" s="101">
        <v>22.433569386297002</v>
      </c>
      <c r="I54" s="101">
        <v>18.351885857114635</v>
      </c>
      <c r="J54" s="101">
        <v>9.5856789598672378</v>
      </c>
      <c r="K54" s="101">
        <v>7.1187308397008113</v>
      </c>
      <c r="L54" s="101">
        <v>2.8411702002739427</v>
      </c>
      <c r="M54" s="101">
        <v>2.1744086865499721</v>
      </c>
      <c r="N54" s="101">
        <v>2.6105683694415505</v>
      </c>
      <c r="O54" s="101">
        <v>2.423348941843495</v>
      </c>
      <c r="P54" s="101">
        <v>2.7485418573492293</v>
      </c>
      <c r="Q54" s="101">
        <v>3.0052168965035464</v>
      </c>
      <c r="R54" s="101">
        <v>2.6110151920966311</v>
      </c>
      <c r="S54" s="101">
        <v>3.6923170892052983</v>
      </c>
      <c r="T54" s="101">
        <v>3.6468059303675764</v>
      </c>
      <c r="U54" s="101">
        <v>4.1092273886233173</v>
      </c>
      <c r="V54" s="101">
        <v>4.519503756038957</v>
      </c>
      <c r="W54" s="101">
        <v>4.6892803793127324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4.3412340134944385</v>
      </c>
      <c r="C58" s="122">
        <v>3.8458457627221252</v>
      </c>
      <c r="D58" s="122">
        <v>4.0906791000833875</v>
      </c>
      <c r="E58" s="122">
        <v>6.1422418710809259</v>
      </c>
      <c r="F58" s="122">
        <v>5.8476287821903465</v>
      </c>
      <c r="G58" s="122">
        <v>13.903908261127464</v>
      </c>
      <c r="H58" s="122">
        <v>8.0557225173909295</v>
      </c>
      <c r="I58" s="122">
        <v>10.492175243559558</v>
      </c>
      <c r="J58" s="122">
        <v>3.6117499954174495</v>
      </c>
      <c r="K58" s="122">
        <v>2.7771660036831736</v>
      </c>
      <c r="L58" s="122">
        <v>1.123269136519466</v>
      </c>
      <c r="M58" s="122">
        <v>0.8332136003066305</v>
      </c>
      <c r="N58" s="122">
        <v>0.73154950761178716</v>
      </c>
      <c r="O58" s="122">
        <v>0.74886399881679866</v>
      </c>
      <c r="P58" s="122">
        <v>0.82127192160317986</v>
      </c>
      <c r="Q58" s="122">
        <v>0.98527720672025798</v>
      </c>
      <c r="R58" s="122">
        <v>0.95535831463644927</v>
      </c>
      <c r="S58" s="122">
        <v>1.1779104434808698</v>
      </c>
      <c r="T58" s="122">
        <v>1.3673769324460205</v>
      </c>
      <c r="U58" s="122">
        <v>1.6738659116758579</v>
      </c>
      <c r="V58" s="122">
        <v>1.5506872128691769</v>
      </c>
      <c r="W58" s="122">
        <v>1.547466967206435</v>
      </c>
      <c r="DA58" s="130" t="s">
        <v>1792</v>
      </c>
    </row>
    <row r="59" spans="1:105" ht="12" customHeight="1" x14ac:dyDescent="0.25">
      <c r="A59" s="97" t="s">
        <v>50</v>
      </c>
      <c r="B59" s="98">
        <v>4.2795911392688124</v>
      </c>
      <c r="C59" s="98">
        <v>3.780219006596516</v>
      </c>
      <c r="D59" s="98">
        <v>4.0255413974129635</v>
      </c>
      <c r="E59" s="98">
        <v>5.8635625109010849</v>
      </c>
      <c r="F59" s="98">
        <v>5.6667677239060437</v>
      </c>
      <c r="G59" s="98">
        <v>13.669596597731955</v>
      </c>
      <c r="H59" s="98">
        <v>7.4864935242284592</v>
      </c>
      <c r="I59" s="98">
        <v>10.194419486349599</v>
      </c>
      <c r="J59" s="98">
        <v>3.4948675019476534</v>
      </c>
      <c r="K59" s="98">
        <v>2.7228836847044264</v>
      </c>
      <c r="L59" s="98">
        <v>1.0947053064770016</v>
      </c>
      <c r="M59" s="98">
        <v>0.81396066917275101</v>
      </c>
      <c r="N59" s="98">
        <v>0.69874184044465282</v>
      </c>
      <c r="O59" s="98">
        <v>0.74794055339382715</v>
      </c>
      <c r="P59" s="98">
        <v>0.8166204546078023</v>
      </c>
      <c r="Q59" s="98">
        <v>0.97479558237545127</v>
      </c>
      <c r="R59" s="98">
        <v>0.94616675056276756</v>
      </c>
      <c r="S59" s="98">
        <v>1.1648029927235377</v>
      </c>
      <c r="T59" s="98">
        <v>1.3532297561115878</v>
      </c>
      <c r="U59" s="98">
        <v>1.659368003790471</v>
      </c>
      <c r="V59" s="98">
        <v>1.5369166140738666</v>
      </c>
      <c r="W59" s="98">
        <v>1.5338340680585347</v>
      </c>
      <c r="DA59" s="63" t="s">
        <v>1793</v>
      </c>
    </row>
    <row r="60" spans="1:105" ht="12" customHeight="1" x14ac:dyDescent="0.25">
      <c r="A60" s="109" t="s">
        <v>120</v>
      </c>
      <c r="B60" s="33">
        <v>6.1642874225625997E-2</v>
      </c>
      <c r="C60" s="33">
        <v>6.5626756125609031E-2</v>
      </c>
      <c r="D60" s="33">
        <v>6.5137702670424402E-2</v>
      </c>
      <c r="E60" s="33">
        <v>0.27867936017984096</v>
      </c>
      <c r="F60" s="33">
        <v>0.18086105828430246</v>
      </c>
      <c r="G60" s="33">
        <v>0.23431166339550871</v>
      </c>
      <c r="H60" s="33">
        <v>0.56922899316247089</v>
      </c>
      <c r="I60" s="33">
        <v>0.29775575720995856</v>
      </c>
      <c r="J60" s="33">
        <v>0.11688249346979593</v>
      </c>
      <c r="K60" s="33">
        <v>5.4282318978747135E-2</v>
      </c>
      <c r="L60" s="33">
        <v>2.8563830042464326E-2</v>
      </c>
      <c r="M60" s="33">
        <v>1.9252931133879478E-2</v>
      </c>
      <c r="N60" s="33">
        <v>3.2807667167134347E-2</v>
      </c>
      <c r="O60" s="33">
        <v>9.2344542297152874E-4</v>
      </c>
      <c r="P60" s="33">
        <v>4.6514669953775876E-3</v>
      </c>
      <c r="Q60" s="33">
        <v>1.0481624344806739E-2</v>
      </c>
      <c r="R60" s="33">
        <v>9.191564073681685E-3</v>
      </c>
      <c r="S60" s="33">
        <v>1.3107450757332087E-2</v>
      </c>
      <c r="T60" s="33">
        <v>1.4147176334432831E-2</v>
      </c>
      <c r="U60" s="33">
        <v>1.4497907885386843E-2</v>
      </c>
      <c r="V60" s="33">
        <v>1.3770598795310233E-2</v>
      </c>
      <c r="W60" s="33">
        <v>1.3632899147900265E-2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998.30024801885463</v>
      </c>
      <c r="C62" s="117">
        <f t="shared" si="21"/>
        <v>922.98935263414694</v>
      </c>
      <c r="D62" s="117">
        <f t="shared" si="21"/>
        <v>1118.4866428904884</v>
      </c>
      <c r="E62" s="117">
        <f t="shared" si="21"/>
        <v>1244.5658783960091</v>
      </c>
      <c r="F62" s="117">
        <f t="shared" si="21"/>
        <v>1245.7623448599068</v>
      </c>
      <c r="G62" s="117">
        <f t="shared" si="21"/>
        <v>1150.2886136066179</v>
      </c>
      <c r="H62" s="117">
        <f t="shared" si="21"/>
        <v>1290.4649918865953</v>
      </c>
      <c r="I62" s="117">
        <f t="shared" si="21"/>
        <v>1068.6872347940957</v>
      </c>
      <c r="J62" s="117">
        <f t="shared" si="21"/>
        <v>1134.8987944058465</v>
      </c>
      <c r="K62" s="117">
        <f t="shared" si="21"/>
        <v>1137.0097706284496</v>
      </c>
      <c r="L62" s="117">
        <f t="shared" si="21"/>
        <v>1202.2680758643701</v>
      </c>
      <c r="M62" s="117">
        <f t="shared" si="21"/>
        <v>1308.3801791340961</v>
      </c>
      <c r="N62" s="117">
        <f t="shared" si="21"/>
        <v>1485.6586041610851</v>
      </c>
      <c r="O62" s="117">
        <f t="shared" si="21"/>
        <v>1457.6989566603979</v>
      </c>
      <c r="P62" s="117">
        <f t="shared" si="21"/>
        <v>1310.8524434753383</v>
      </c>
      <c r="Q62" s="117">
        <f t="shared" si="21"/>
        <v>1387.0803134186829</v>
      </c>
      <c r="R62" s="117">
        <f t="shared" ref="R62:V62" si="22">R63+R66+R68+R77</f>
        <v>1445.2925204613762</v>
      </c>
      <c r="S62" s="117">
        <f t="shared" si="22"/>
        <v>1605.3141594370029</v>
      </c>
      <c r="T62" s="117">
        <f t="shared" si="22"/>
        <v>1685.7334243231012</v>
      </c>
      <c r="U62" s="117">
        <f t="shared" si="22"/>
        <v>1711.4444908001253</v>
      </c>
      <c r="V62" s="117">
        <f t="shared" si="22"/>
        <v>1889.2470057253347</v>
      </c>
      <c r="W62" s="117">
        <f t="shared" ref="W62" si="23">W63+W66+W68+W77</f>
        <v>2255.1931583405876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883.61611541331422</v>
      </c>
      <c r="C63" s="122">
        <f t="shared" si="24"/>
        <v>755.45469125132456</v>
      </c>
      <c r="D63" s="122">
        <f t="shared" si="24"/>
        <v>893.80696116642525</v>
      </c>
      <c r="E63" s="122">
        <f t="shared" si="24"/>
        <v>976.74686575138696</v>
      </c>
      <c r="F63" s="122">
        <f t="shared" si="24"/>
        <v>1057.0917338815188</v>
      </c>
      <c r="G63" s="122">
        <f t="shared" si="24"/>
        <v>869.03037427916115</v>
      </c>
      <c r="H63" s="122">
        <f t="shared" si="24"/>
        <v>1012.3550964486913</v>
      </c>
      <c r="I63" s="122">
        <f t="shared" si="24"/>
        <v>787.73384895000743</v>
      </c>
      <c r="J63" s="122">
        <f t="shared" si="24"/>
        <v>932.71631326337149</v>
      </c>
      <c r="K63" s="122">
        <f t="shared" si="24"/>
        <v>906.95615828436644</v>
      </c>
      <c r="L63" s="122">
        <f t="shared" si="24"/>
        <v>979.24923820442598</v>
      </c>
      <c r="M63" s="122">
        <f t="shared" si="24"/>
        <v>1059.2523458519138</v>
      </c>
      <c r="N63" s="122">
        <f t="shared" si="24"/>
        <v>1198.5853783699379</v>
      </c>
      <c r="O63" s="122">
        <f t="shared" si="24"/>
        <v>1170.312729283924</v>
      </c>
      <c r="P63" s="122">
        <f t="shared" si="24"/>
        <v>1035.2276829213499</v>
      </c>
      <c r="Q63" s="122">
        <f t="shared" si="24"/>
        <v>1071.3711779618891</v>
      </c>
      <c r="R63" s="122">
        <f t="shared" ref="R63:V63" si="25">SUM(R64:R65)</f>
        <v>1117.3515184710909</v>
      </c>
      <c r="S63" s="122">
        <f t="shared" si="25"/>
        <v>1227.6283646142747</v>
      </c>
      <c r="T63" s="122">
        <f t="shared" si="25"/>
        <v>1294.8706668877846</v>
      </c>
      <c r="U63" s="122">
        <f t="shared" si="25"/>
        <v>1314.290898375983</v>
      </c>
      <c r="V63" s="122">
        <f t="shared" si="25"/>
        <v>1467.2063460801596</v>
      </c>
      <c r="W63" s="122">
        <f t="shared" ref="W63" si="26">SUM(W64:W65)</f>
        <v>1762.1760616961974</v>
      </c>
      <c r="DA63" s="130" t="s">
        <v>1796</v>
      </c>
    </row>
    <row r="64" spans="1:105" ht="12" customHeight="1" x14ac:dyDescent="0.25">
      <c r="A64" s="97" t="s">
        <v>217</v>
      </c>
      <c r="B64" s="98">
        <v>879.76044224197642</v>
      </c>
      <c r="C64" s="98">
        <v>752.15552990912238</v>
      </c>
      <c r="D64" s="98">
        <v>890.05929893210111</v>
      </c>
      <c r="E64" s="98">
        <v>972.7465333946534</v>
      </c>
      <c r="F64" s="98">
        <v>1052.4340717838988</v>
      </c>
      <c r="G64" s="98">
        <v>865.43420964023767</v>
      </c>
      <c r="H64" s="98">
        <v>1008.4385905878536</v>
      </c>
      <c r="I64" s="98">
        <v>784.99628704227689</v>
      </c>
      <c r="J64" s="98">
        <v>928.96501017813114</v>
      </c>
      <c r="K64" s="98">
        <v>903.31486515534084</v>
      </c>
      <c r="L64" s="98">
        <v>975.67153158644146</v>
      </c>
      <c r="M64" s="98">
        <v>1055.1661554580717</v>
      </c>
      <c r="N64" s="98">
        <v>1194.7080137887926</v>
      </c>
      <c r="O64" s="98">
        <v>1165.8687778791361</v>
      </c>
      <c r="P64" s="98">
        <v>1031.2175516886928</v>
      </c>
      <c r="Q64" s="98">
        <v>1067.7121080207557</v>
      </c>
      <c r="R64" s="98">
        <v>1113.5722196424456</v>
      </c>
      <c r="S64" s="98">
        <v>1223.4500984382673</v>
      </c>
      <c r="T64" s="98">
        <v>1290.5304960050469</v>
      </c>
      <c r="U64" s="98">
        <v>1309.9064002534935</v>
      </c>
      <c r="V64" s="98">
        <v>1462.3874014179241</v>
      </c>
      <c r="W64" s="98">
        <v>1756.444854278076</v>
      </c>
      <c r="DA64" s="63" t="s">
        <v>1797</v>
      </c>
    </row>
    <row r="65" spans="1:105" ht="12" customHeight="1" x14ac:dyDescent="0.25">
      <c r="A65" s="97" t="s">
        <v>53</v>
      </c>
      <c r="B65" s="98">
        <v>3.8556731713378412</v>
      </c>
      <c r="C65" s="98">
        <v>3.2991613422021508</v>
      </c>
      <c r="D65" s="98">
        <v>3.747662234324185</v>
      </c>
      <c r="E65" s="98">
        <v>4.0003323567335185</v>
      </c>
      <c r="F65" s="98">
        <v>4.6576620976199852</v>
      </c>
      <c r="G65" s="98">
        <v>3.5961646389234727</v>
      </c>
      <c r="H65" s="98">
        <v>3.9165058608376682</v>
      </c>
      <c r="I65" s="98">
        <v>2.7375619077304814</v>
      </c>
      <c r="J65" s="98">
        <v>3.7513030852403326</v>
      </c>
      <c r="K65" s="98">
        <v>3.6412931290256068</v>
      </c>
      <c r="L65" s="98">
        <v>3.5777066179844903</v>
      </c>
      <c r="M65" s="98">
        <v>4.0861903938421822</v>
      </c>
      <c r="N65" s="98">
        <v>3.8773645811452777</v>
      </c>
      <c r="O65" s="98">
        <v>4.4439514047879367</v>
      </c>
      <c r="P65" s="98">
        <v>4.0101312326572129</v>
      </c>
      <c r="Q65" s="98">
        <v>3.6590699411333696</v>
      </c>
      <c r="R65" s="98">
        <v>3.7792988286454245</v>
      </c>
      <c r="S65" s="98">
        <v>4.1782661760072557</v>
      </c>
      <c r="T65" s="98">
        <v>4.3401708827377954</v>
      </c>
      <c r="U65" s="98">
        <v>4.3844981224894024</v>
      </c>
      <c r="V65" s="98">
        <v>4.8189446622355323</v>
      </c>
      <c r="W65" s="98">
        <v>5.731207418121266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1.6929658999344612</v>
      </c>
      <c r="C66" s="122">
        <f t="shared" si="27"/>
        <v>2.6247024404995081</v>
      </c>
      <c r="D66" s="122">
        <f t="shared" si="27"/>
        <v>3.9400916644241795</v>
      </c>
      <c r="E66" s="122">
        <f t="shared" si="27"/>
        <v>5.9659639458355365</v>
      </c>
      <c r="F66" s="122">
        <f t="shared" si="27"/>
        <v>4.6698332710712362</v>
      </c>
      <c r="G66" s="122">
        <f t="shared" si="27"/>
        <v>5.2793999696924399</v>
      </c>
      <c r="H66" s="122">
        <f t="shared" si="27"/>
        <v>7.0207051706712438</v>
      </c>
      <c r="I66" s="122">
        <f t="shared" si="27"/>
        <v>14.042563937668488</v>
      </c>
      <c r="J66" s="122">
        <f t="shared" si="27"/>
        <v>8.1116593049616341</v>
      </c>
      <c r="K66" s="122">
        <f t="shared" si="27"/>
        <v>6.5558745888161143</v>
      </c>
      <c r="L66" s="122">
        <f t="shared" si="27"/>
        <v>10.769049841776132</v>
      </c>
      <c r="M66" s="122">
        <f t="shared" si="27"/>
        <v>8.0462081994023595</v>
      </c>
      <c r="N66" s="122">
        <f t="shared" si="27"/>
        <v>21.918827217322381</v>
      </c>
      <c r="O66" s="122">
        <f t="shared" si="27"/>
        <v>12.503480096720002</v>
      </c>
      <c r="P66" s="122">
        <f t="shared" si="27"/>
        <v>12.123358724250911</v>
      </c>
      <c r="Q66" s="122">
        <f t="shared" si="27"/>
        <v>24.927471478781452</v>
      </c>
      <c r="R66" s="122">
        <f t="shared" si="27"/>
        <v>27.332464240909786</v>
      </c>
      <c r="S66" s="122">
        <f t="shared" si="27"/>
        <v>31.847095605967549</v>
      </c>
      <c r="T66" s="122">
        <f t="shared" si="27"/>
        <v>34.740910643044479</v>
      </c>
      <c r="U66" s="122">
        <f t="shared" si="27"/>
        <v>36.232656505740898</v>
      </c>
      <c r="V66" s="122">
        <f t="shared" si="27"/>
        <v>38.809572436329923</v>
      </c>
      <c r="W66" s="122">
        <f t="shared" si="27"/>
        <v>41.520956393822622</v>
      </c>
      <c r="DA66" s="130" t="s">
        <v>1799</v>
      </c>
    </row>
    <row r="67" spans="1:105" ht="12" customHeight="1" x14ac:dyDescent="0.25">
      <c r="A67" s="97" t="s">
        <v>53</v>
      </c>
      <c r="B67" s="98">
        <v>1.6929658999344612</v>
      </c>
      <c r="C67" s="98">
        <v>2.6247024404995081</v>
      </c>
      <c r="D67" s="98">
        <v>3.9400916644241795</v>
      </c>
      <c r="E67" s="98">
        <v>5.9659639458355365</v>
      </c>
      <c r="F67" s="98">
        <v>4.6698332710712362</v>
      </c>
      <c r="G67" s="98">
        <v>5.2793999696924399</v>
      </c>
      <c r="H67" s="98">
        <v>7.0207051706712438</v>
      </c>
      <c r="I67" s="98">
        <v>14.042563937668488</v>
      </c>
      <c r="J67" s="98">
        <v>8.1116593049616341</v>
      </c>
      <c r="K67" s="98">
        <v>6.5558745888161143</v>
      </c>
      <c r="L67" s="98">
        <v>10.769049841776132</v>
      </c>
      <c r="M67" s="98">
        <v>8.0462081994023595</v>
      </c>
      <c r="N67" s="98">
        <v>21.918827217322381</v>
      </c>
      <c r="O67" s="98">
        <v>12.503480096720002</v>
      </c>
      <c r="P67" s="98">
        <v>12.123358724250911</v>
      </c>
      <c r="Q67" s="98">
        <v>24.927471478781452</v>
      </c>
      <c r="R67" s="98">
        <v>27.332464240909786</v>
      </c>
      <c r="S67" s="98">
        <v>31.847095605967549</v>
      </c>
      <c r="T67" s="98">
        <v>34.740910643044479</v>
      </c>
      <c r="U67" s="98">
        <v>36.232656505740898</v>
      </c>
      <c r="V67" s="98">
        <v>38.809572436329923</v>
      </c>
      <c r="W67" s="98">
        <v>41.520956393822622</v>
      </c>
      <c r="DA67" s="63" t="s">
        <v>1800</v>
      </c>
    </row>
    <row r="68" spans="1:105" ht="12" customHeight="1" x14ac:dyDescent="0.25">
      <c r="A68" s="121" t="s">
        <v>55</v>
      </c>
      <c r="B68" s="122">
        <v>63.182920520919723</v>
      </c>
      <c r="C68" s="122">
        <v>109.24117902743481</v>
      </c>
      <c r="D68" s="122">
        <v>143.31973468554034</v>
      </c>
      <c r="E68" s="122">
        <v>165.25324275286277</v>
      </c>
      <c r="F68" s="122">
        <v>120.80696570083634</v>
      </c>
      <c r="G68" s="122">
        <v>155.15629319836174</v>
      </c>
      <c r="H68" s="122">
        <v>183.70185626093843</v>
      </c>
      <c r="I68" s="122">
        <v>171.86913928502324</v>
      </c>
      <c r="J68" s="122">
        <v>144.14966062562996</v>
      </c>
      <c r="K68" s="122">
        <v>156.57546958729893</v>
      </c>
      <c r="L68" s="122">
        <v>155.90572188053528</v>
      </c>
      <c r="M68" s="122">
        <v>177.84377423063074</v>
      </c>
      <c r="N68" s="122">
        <v>201.49553363767018</v>
      </c>
      <c r="O68" s="122">
        <v>210.36041590823032</v>
      </c>
      <c r="P68" s="122">
        <v>201.59981343981346</v>
      </c>
      <c r="Q68" s="122">
        <v>216.68255241229411</v>
      </c>
      <c r="R68" s="122">
        <v>223.70244989422861</v>
      </c>
      <c r="S68" s="122">
        <v>255.4380850129302</v>
      </c>
      <c r="T68" s="122">
        <v>260.75275801197193</v>
      </c>
      <c r="U68" s="122">
        <v>262.00219843061063</v>
      </c>
      <c r="V68" s="122">
        <v>286.19705195148913</v>
      </c>
      <c r="W68" s="122">
        <v>339.22346062029499</v>
      </c>
      <c r="DA68" s="130" t="s">
        <v>1801</v>
      </c>
    </row>
    <row r="69" spans="1:105" ht="12" customHeight="1" x14ac:dyDescent="0.25">
      <c r="A69" s="97" t="s">
        <v>134</v>
      </c>
      <c r="B69" s="98">
        <v>61.668941342812253</v>
      </c>
      <c r="C69" s="98">
        <v>107.5295270833934</v>
      </c>
      <c r="D69" s="98">
        <v>141.20900756707792</v>
      </c>
      <c r="E69" s="98">
        <v>161.73421422047994</v>
      </c>
      <c r="F69" s="98">
        <v>119.20579827242477</v>
      </c>
      <c r="G69" s="98">
        <v>153.69456829957818</v>
      </c>
      <c r="H69" s="98">
        <v>179.85408538264869</v>
      </c>
      <c r="I69" s="98">
        <v>167.9661582868263</v>
      </c>
      <c r="J69" s="98">
        <v>141.28819674709266</v>
      </c>
      <c r="K69" s="98">
        <v>152.65417579410399</v>
      </c>
      <c r="L69" s="98">
        <v>152.71227209768531</v>
      </c>
      <c r="M69" s="98">
        <v>174.3002743395617</v>
      </c>
      <c r="N69" s="98">
        <v>196.94252382221339</v>
      </c>
      <c r="O69" s="98">
        <v>205.99318388286417</v>
      </c>
      <c r="P69" s="98">
        <v>196.99950186491532</v>
      </c>
      <c r="Q69" s="98">
        <v>211.83434647954326</v>
      </c>
      <c r="R69" s="98">
        <v>219.22056220722112</v>
      </c>
      <c r="S69" s="98">
        <v>249.46639592583381</v>
      </c>
      <c r="T69" s="98">
        <v>255.41176928048637</v>
      </c>
      <c r="U69" s="98">
        <v>256.63563155123768</v>
      </c>
      <c r="V69" s="98">
        <v>280.15120212800861</v>
      </c>
      <c r="W69" s="98">
        <v>334.33565286124355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1.5139791781074661</v>
      </c>
      <c r="C73" s="101">
        <v>1.7116519440414002</v>
      </c>
      <c r="D73" s="101">
        <v>2.1107271184624117</v>
      </c>
      <c r="E73" s="101">
        <v>3.5190285323828276</v>
      </c>
      <c r="F73" s="101">
        <v>1.6011674284115673</v>
      </c>
      <c r="G73" s="101">
        <v>1.4617248987835632</v>
      </c>
      <c r="H73" s="101">
        <v>3.8477708782897491</v>
      </c>
      <c r="I73" s="101">
        <v>3.9029809981969272</v>
      </c>
      <c r="J73" s="101">
        <v>2.8614638785373061</v>
      </c>
      <c r="K73" s="101">
        <v>3.9212937931949465</v>
      </c>
      <c r="L73" s="101">
        <v>3.1934497828499637</v>
      </c>
      <c r="M73" s="101">
        <v>3.5434998910690525</v>
      </c>
      <c r="N73" s="101">
        <v>4.5530098154567984</v>
      </c>
      <c r="O73" s="101">
        <v>4.3672320253661443</v>
      </c>
      <c r="P73" s="101">
        <v>4.60031157489815</v>
      </c>
      <c r="Q73" s="101">
        <v>4.8482059327508695</v>
      </c>
      <c r="R73" s="101">
        <v>4.4818876870074815</v>
      </c>
      <c r="S73" s="101">
        <v>5.9716890870964061</v>
      </c>
      <c r="T73" s="101">
        <v>5.3409887314855622</v>
      </c>
      <c r="U73" s="101">
        <v>5.3665668793729262</v>
      </c>
      <c r="V73" s="101">
        <v>6.0458498234805313</v>
      </c>
      <c r="W73" s="101">
        <v>4.887807759051447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49.808246184686148</v>
      </c>
      <c r="C77" s="122">
        <v>55.668779914888042</v>
      </c>
      <c r="D77" s="122">
        <v>77.419855374098759</v>
      </c>
      <c r="E77" s="122">
        <v>96.599805945923876</v>
      </c>
      <c r="F77" s="122">
        <v>63.193812006480414</v>
      </c>
      <c r="G77" s="122">
        <v>120.82254615940244</v>
      </c>
      <c r="H77" s="122">
        <v>87.387334006294438</v>
      </c>
      <c r="I77" s="122">
        <v>95.041682621396532</v>
      </c>
      <c r="J77" s="122">
        <v>49.921161211883401</v>
      </c>
      <c r="K77" s="122">
        <v>66.922268167968113</v>
      </c>
      <c r="L77" s="122">
        <v>56.344065937632678</v>
      </c>
      <c r="M77" s="122">
        <v>63.237850852149201</v>
      </c>
      <c r="N77" s="122">
        <v>63.658864936154615</v>
      </c>
      <c r="O77" s="122">
        <v>64.522331371523364</v>
      </c>
      <c r="P77" s="122">
        <v>61.901588389924029</v>
      </c>
      <c r="Q77" s="122">
        <v>74.099111565718104</v>
      </c>
      <c r="R77" s="122">
        <v>76.906087855146865</v>
      </c>
      <c r="S77" s="122">
        <v>90.400614203830472</v>
      </c>
      <c r="T77" s="122">
        <v>95.369088780299919</v>
      </c>
      <c r="U77" s="122">
        <v>98.918737487790949</v>
      </c>
      <c r="V77" s="122">
        <v>97.034035257355924</v>
      </c>
      <c r="W77" s="122">
        <v>112.27267963027289</v>
      </c>
      <c r="DA77" s="130" t="s">
        <v>1810</v>
      </c>
    </row>
    <row r="78" spans="1:105" ht="12" customHeight="1" x14ac:dyDescent="0.25">
      <c r="A78" s="97" t="s">
        <v>192</v>
      </c>
      <c r="B78" s="98">
        <v>47.953839307764135</v>
      </c>
      <c r="C78" s="98">
        <v>53.649644307211418</v>
      </c>
      <c r="D78" s="98">
        <v>76.067282300651954</v>
      </c>
      <c r="E78" s="98">
        <v>94.74610005269848</v>
      </c>
      <c r="F78" s="98">
        <v>62.384935550882908</v>
      </c>
      <c r="G78" s="98">
        <v>119.96097780704132</v>
      </c>
      <c r="H78" s="98">
        <v>85.70154665817266</v>
      </c>
      <c r="I78" s="98">
        <v>93.953168628370207</v>
      </c>
      <c r="J78" s="98">
        <v>49.295840982236996</v>
      </c>
      <c r="K78" s="98">
        <v>66.290492616429503</v>
      </c>
      <c r="L78" s="98">
        <v>55.699861934725185</v>
      </c>
      <c r="M78" s="98">
        <v>62.487943865995334</v>
      </c>
      <c r="N78" s="98">
        <v>62.535288874075484</v>
      </c>
      <c r="O78" s="98">
        <v>64.444263712841817</v>
      </c>
      <c r="P78" s="98">
        <v>61.356158102560542</v>
      </c>
      <c r="Q78" s="98">
        <v>73.016550673336084</v>
      </c>
      <c r="R78" s="98">
        <v>75.978831950723674</v>
      </c>
      <c r="S78" s="98">
        <v>89.416928246276626</v>
      </c>
      <c r="T78" s="98">
        <v>94.360906413584459</v>
      </c>
      <c r="U78" s="98">
        <v>97.867846279070193</v>
      </c>
      <c r="V78" s="98">
        <v>95.929057842754773</v>
      </c>
      <c r="W78" s="98">
        <v>111.09218997632004</v>
      </c>
      <c r="DA78" s="63" t="s">
        <v>1811</v>
      </c>
    </row>
    <row r="79" spans="1:105" ht="12" customHeight="1" x14ac:dyDescent="0.25">
      <c r="A79" s="109" t="s">
        <v>120</v>
      </c>
      <c r="B79" s="33">
        <v>1.8544068769220161</v>
      </c>
      <c r="C79" s="33">
        <v>2.0191356076766231</v>
      </c>
      <c r="D79" s="33">
        <v>1.3525730734468082</v>
      </c>
      <c r="E79" s="33">
        <v>1.8537058932253938</v>
      </c>
      <c r="F79" s="33">
        <v>0.80887645559750365</v>
      </c>
      <c r="G79" s="33">
        <v>0.86156835236112506</v>
      </c>
      <c r="H79" s="33">
        <v>1.6857873481217716</v>
      </c>
      <c r="I79" s="33">
        <v>1.0885139930263308</v>
      </c>
      <c r="J79" s="33">
        <v>0.6253202296464081</v>
      </c>
      <c r="K79" s="33">
        <v>0.63177555153860299</v>
      </c>
      <c r="L79" s="33">
        <v>0.64420400290749413</v>
      </c>
      <c r="M79" s="33">
        <v>0.7499069861538693</v>
      </c>
      <c r="N79" s="33">
        <v>1.1235760620791275</v>
      </c>
      <c r="O79" s="33">
        <v>7.8067658681550745E-2</v>
      </c>
      <c r="P79" s="33">
        <v>0.54543028736348809</v>
      </c>
      <c r="Q79" s="33">
        <v>1.0825608923820167</v>
      </c>
      <c r="R79" s="33">
        <v>0.92725590442319605</v>
      </c>
      <c r="S79" s="33">
        <v>0.98368595755384824</v>
      </c>
      <c r="T79" s="33">
        <v>1.0081823667154579</v>
      </c>
      <c r="U79" s="33">
        <v>1.0508912087207549</v>
      </c>
      <c r="V79" s="33">
        <v>1.1049774146011515</v>
      </c>
      <c r="W79" s="33">
        <v>1.180489653952854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1035.411277071508</v>
      </c>
      <c r="C81" s="117">
        <f t="shared" si="28"/>
        <v>768.21264815376799</v>
      </c>
      <c r="D81" s="117">
        <f t="shared" si="28"/>
        <v>818.90256186441604</v>
      </c>
      <c r="E81" s="117">
        <f t="shared" si="28"/>
        <v>1060.5931619978987</v>
      </c>
      <c r="F81" s="117">
        <f t="shared" si="28"/>
        <v>1281.1495838754809</v>
      </c>
      <c r="G81" s="117">
        <f t="shared" si="28"/>
        <v>1467.509985003886</v>
      </c>
      <c r="H81" s="117">
        <f t="shared" si="28"/>
        <v>1353.1470411769758</v>
      </c>
      <c r="I81" s="117">
        <f t="shared" si="28"/>
        <v>1520.4932786351967</v>
      </c>
      <c r="J81" s="117">
        <f t="shared" si="28"/>
        <v>1853.3038498697583</v>
      </c>
      <c r="K81" s="117">
        <f t="shared" si="28"/>
        <v>1930.3375302423856</v>
      </c>
      <c r="L81" s="117">
        <f t="shared" si="28"/>
        <v>2019.5695104311546</v>
      </c>
      <c r="M81" s="117">
        <f t="shared" si="28"/>
        <v>1841.5451574614294</v>
      </c>
      <c r="N81" s="117">
        <f t="shared" si="28"/>
        <v>1971.6013119784257</v>
      </c>
      <c r="O81" s="117">
        <f t="shared" si="28"/>
        <v>1898.3544904383368</v>
      </c>
      <c r="P81" s="117">
        <f t="shared" si="28"/>
        <v>1927.6481342708607</v>
      </c>
      <c r="Q81" s="117">
        <f t="shared" si="28"/>
        <v>1875.1022563651509</v>
      </c>
      <c r="R81" s="117">
        <f t="shared" ref="R81:V81" si="29">R82+R85+R87+R100</f>
        <v>1910.829932476016</v>
      </c>
      <c r="S81" s="117">
        <f t="shared" si="29"/>
        <v>2005.8779608231509</v>
      </c>
      <c r="T81" s="117">
        <f t="shared" si="29"/>
        <v>2027.2740209726444</v>
      </c>
      <c r="U81" s="117">
        <f t="shared" si="29"/>
        <v>2082.5559534165573</v>
      </c>
      <c r="V81" s="117">
        <f t="shared" si="29"/>
        <v>2121.4695571638981</v>
      </c>
      <c r="W81" s="117">
        <f t="shared" ref="W81" si="30">W82+W85+W87+W100</f>
        <v>2292.3520754551423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919.94892100164873</v>
      </c>
      <c r="C82" s="122">
        <f t="shared" si="31"/>
        <v>620.88537535103251</v>
      </c>
      <c r="D82" s="122">
        <f t="shared" si="31"/>
        <v>649.28448295370652</v>
      </c>
      <c r="E82" s="122">
        <f t="shared" si="31"/>
        <v>836.11282146256792</v>
      </c>
      <c r="F82" s="122">
        <f t="shared" si="31"/>
        <v>1077.500942546945</v>
      </c>
      <c r="G82" s="122">
        <f t="shared" si="31"/>
        <v>1104.2627115808993</v>
      </c>
      <c r="H82" s="122">
        <f t="shared" si="31"/>
        <v>1061.9883801065491</v>
      </c>
      <c r="I82" s="122">
        <f t="shared" si="31"/>
        <v>1111.9476225150593</v>
      </c>
      <c r="J82" s="122">
        <f t="shared" si="31"/>
        <v>1518.7963997351237</v>
      </c>
      <c r="K82" s="122">
        <f t="shared" si="31"/>
        <v>1542.6077688926739</v>
      </c>
      <c r="L82" s="122">
        <f t="shared" si="31"/>
        <v>1638.6559936164228</v>
      </c>
      <c r="M82" s="122">
        <f t="shared" si="31"/>
        <v>1482.3606359323867</v>
      </c>
      <c r="N82" s="122">
        <f t="shared" si="31"/>
        <v>1585.5253378589512</v>
      </c>
      <c r="O82" s="122">
        <f t="shared" si="31"/>
        <v>1521.7608065246536</v>
      </c>
      <c r="P82" s="122">
        <f t="shared" si="31"/>
        <v>1525.3353224237921</v>
      </c>
      <c r="Q82" s="122">
        <f t="shared" si="31"/>
        <v>1452.7304772949428</v>
      </c>
      <c r="R82" s="122">
        <f t="shared" ref="R82:V82" si="32">SUM(R83:R84)</f>
        <v>1482.3408025074043</v>
      </c>
      <c r="S82" s="122">
        <f t="shared" si="32"/>
        <v>1543.5378627669302</v>
      </c>
      <c r="T82" s="122">
        <f t="shared" si="32"/>
        <v>1562.752857817715</v>
      </c>
      <c r="U82" s="122">
        <f t="shared" si="32"/>
        <v>1605.3013152638537</v>
      </c>
      <c r="V82" s="122">
        <f t="shared" si="32"/>
        <v>1648.8117526513595</v>
      </c>
      <c r="W82" s="122">
        <f t="shared" ref="W82" si="33">SUM(W83:W84)</f>
        <v>1784.3394655382963</v>
      </c>
      <c r="DA82" s="130" t="s">
        <v>1814</v>
      </c>
    </row>
    <row r="83" spans="1:105" ht="12" customHeight="1" x14ac:dyDescent="0.25">
      <c r="A83" s="97" t="s">
        <v>204</v>
      </c>
      <c r="B83" s="98">
        <v>918.33902132591629</v>
      </c>
      <c r="C83" s="98">
        <v>619.79793356481525</v>
      </c>
      <c r="D83" s="98">
        <v>648.1927769993564</v>
      </c>
      <c r="E83" s="98">
        <v>834.73970477252999</v>
      </c>
      <c r="F83" s="98">
        <v>1075.5968739021885</v>
      </c>
      <c r="G83" s="98">
        <v>1102.4303269054001</v>
      </c>
      <c r="H83" s="98">
        <v>1060.341147500644</v>
      </c>
      <c r="I83" s="98">
        <v>1110.398680091158</v>
      </c>
      <c r="J83" s="98">
        <v>1516.3471029356901</v>
      </c>
      <c r="K83" s="98">
        <v>1540.1244511490436</v>
      </c>
      <c r="L83" s="98">
        <v>1636.2559875955365</v>
      </c>
      <c r="M83" s="98">
        <v>1480.067977275854</v>
      </c>
      <c r="N83" s="98">
        <v>1583.4697094390081</v>
      </c>
      <c r="O83" s="98">
        <v>1519.4441355480283</v>
      </c>
      <c r="P83" s="98">
        <v>1522.9663577189638</v>
      </c>
      <c r="Q83" s="98">
        <v>1450.741789283021</v>
      </c>
      <c r="R83" s="98">
        <v>1480.3311927688874</v>
      </c>
      <c r="S83" s="98">
        <v>1541.4321736433722</v>
      </c>
      <c r="T83" s="98">
        <v>1560.6534103391573</v>
      </c>
      <c r="U83" s="98">
        <v>1603.1548933154027</v>
      </c>
      <c r="V83" s="98">
        <v>1646.641309076887</v>
      </c>
      <c r="W83" s="98">
        <v>1782.0136106502987</v>
      </c>
      <c r="DA83" s="63" t="s">
        <v>1815</v>
      </c>
    </row>
    <row r="84" spans="1:105" ht="12" customHeight="1" x14ac:dyDescent="0.25">
      <c r="A84" s="97" t="s">
        <v>53</v>
      </c>
      <c r="B84" s="98">
        <v>1.6098996757324493</v>
      </c>
      <c r="C84" s="98">
        <v>1.0874417862172074</v>
      </c>
      <c r="D84" s="98">
        <v>1.0917059543501357</v>
      </c>
      <c r="E84" s="98">
        <v>1.3731166900378851</v>
      </c>
      <c r="F84" s="98">
        <v>1.9040686447564745</v>
      </c>
      <c r="G84" s="98">
        <v>1.832384675499297</v>
      </c>
      <c r="H84" s="98">
        <v>1.6472326059052473</v>
      </c>
      <c r="I84" s="98">
        <v>1.5489424239011977</v>
      </c>
      <c r="J84" s="98">
        <v>2.4492967994336619</v>
      </c>
      <c r="K84" s="98">
        <v>2.4833177436303764</v>
      </c>
      <c r="L84" s="98">
        <v>2.4000060208864045</v>
      </c>
      <c r="M84" s="98">
        <v>2.2926586565326348</v>
      </c>
      <c r="N84" s="98">
        <v>2.055628419943158</v>
      </c>
      <c r="O84" s="98">
        <v>2.31667097662528</v>
      </c>
      <c r="P84" s="98">
        <v>2.3689647048283371</v>
      </c>
      <c r="Q84" s="98">
        <v>1.9886880119217853</v>
      </c>
      <c r="R84" s="98">
        <v>2.0096097385170415</v>
      </c>
      <c r="S84" s="98">
        <v>2.1056891235579585</v>
      </c>
      <c r="T84" s="98">
        <v>2.0994474785578285</v>
      </c>
      <c r="U84" s="98">
        <v>2.1464219484509166</v>
      </c>
      <c r="V84" s="98">
        <v>2.1704435744724746</v>
      </c>
      <c r="W84" s="98">
        <v>2.3258548879975587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1.6364668865049228</v>
      </c>
      <c r="C85" s="122">
        <f t="shared" si="34"/>
        <v>1.9496133349178482</v>
      </c>
      <c r="D85" s="122">
        <f t="shared" si="34"/>
        <v>2.9975408937805188</v>
      </c>
      <c r="E85" s="122">
        <f t="shared" si="34"/>
        <v>5.0330692690596344</v>
      </c>
      <c r="F85" s="122">
        <f t="shared" si="34"/>
        <v>4.4812854522105496</v>
      </c>
      <c r="G85" s="122">
        <f t="shared" si="34"/>
        <v>6.4748568982332451</v>
      </c>
      <c r="H85" s="122">
        <f t="shared" si="34"/>
        <v>10.104037155040277</v>
      </c>
      <c r="I85" s="122">
        <f t="shared" si="34"/>
        <v>24.793343139136621</v>
      </c>
      <c r="J85" s="122">
        <f t="shared" si="34"/>
        <v>16.574232998677168</v>
      </c>
      <c r="K85" s="122">
        <f t="shared" si="34"/>
        <v>16.30464458287118</v>
      </c>
      <c r="L85" s="122">
        <f t="shared" si="34"/>
        <v>27.017058849342526</v>
      </c>
      <c r="M85" s="122">
        <f t="shared" si="34"/>
        <v>17.995545895283094</v>
      </c>
      <c r="N85" s="122">
        <f t="shared" si="34"/>
        <v>38.043737731926775</v>
      </c>
      <c r="O85" s="122">
        <f t="shared" si="34"/>
        <v>17.439730046070938</v>
      </c>
      <c r="P85" s="122">
        <f t="shared" si="34"/>
        <v>14.992139927285008</v>
      </c>
      <c r="Q85" s="122">
        <f t="shared" si="34"/>
        <v>28.417937390987287</v>
      </c>
      <c r="R85" s="122">
        <f t="shared" si="34"/>
        <v>29.428304970014384</v>
      </c>
      <c r="S85" s="122">
        <f t="shared" si="34"/>
        <v>31.562097241235609</v>
      </c>
      <c r="T85" s="122">
        <f t="shared" si="34"/>
        <v>33.526589122104525</v>
      </c>
      <c r="U85" s="122">
        <f t="shared" si="34"/>
        <v>36.35955328707805</v>
      </c>
      <c r="V85" s="122">
        <f t="shared" si="34"/>
        <v>40.470350466948609</v>
      </c>
      <c r="W85" s="122">
        <f t="shared" si="34"/>
        <v>44.00369184788061</v>
      </c>
      <c r="DA85" s="130" t="s">
        <v>1817</v>
      </c>
    </row>
    <row r="86" spans="1:105" ht="12" customHeight="1" x14ac:dyDescent="0.25">
      <c r="A86" s="97" t="s">
        <v>53</v>
      </c>
      <c r="B86" s="98">
        <v>1.6364668865049228</v>
      </c>
      <c r="C86" s="98">
        <v>1.9496133349178482</v>
      </c>
      <c r="D86" s="98">
        <v>2.9975408937805188</v>
      </c>
      <c r="E86" s="98">
        <v>5.0330692690596344</v>
      </c>
      <c r="F86" s="98">
        <v>4.4812854522105496</v>
      </c>
      <c r="G86" s="98">
        <v>6.4748568982332451</v>
      </c>
      <c r="H86" s="98">
        <v>10.104037155040277</v>
      </c>
      <c r="I86" s="98">
        <v>24.793343139136621</v>
      </c>
      <c r="J86" s="98">
        <v>16.574232998677168</v>
      </c>
      <c r="K86" s="98">
        <v>16.30464458287118</v>
      </c>
      <c r="L86" s="98">
        <v>27.017058849342526</v>
      </c>
      <c r="M86" s="98">
        <v>17.995545895283094</v>
      </c>
      <c r="N86" s="98">
        <v>38.043737731926775</v>
      </c>
      <c r="O86" s="98">
        <v>17.439730046070938</v>
      </c>
      <c r="P86" s="98">
        <v>14.992139927285008</v>
      </c>
      <c r="Q86" s="98">
        <v>28.417937390987287</v>
      </c>
      <c r="R86" s="98">
        <v>29.428304970014384</v>
      </c>
      <c r="S86" s="98">
        <v>31.562097241235609</v>
      </c>
      <c r="T86" s="98">
        <v>33.526589122104525</v>
      </c>
      <c r="U86" s="98">
        <v>36.35955328707805</v>
      </c>
      <c r="V86" s="98">
        <v>40.470350466948609</v>
      </c>
      <c r="W86" s="98">
        <v>44.00369184788061</v>
      </c>
      <c r="DA86" s="63" t="s">
        <v>1818</v>
      </c>
    </row>
    <row r="87" spans="1:105" ht="12" customHeight="1" x14ac:dyDescent="0.25">
      <c r="A87" s="121" t="s">
        <v>55</v>
      </c>
      <c r="B87" s="122">
        <v>63.812051650951261</v>
      </c>
      <c r="C87" s="122">
        <v>96.381991547328298</v>
      </c>
      <c r="D87" s="122">
        <v>106.76574340903232</v>
      </c>
      <c r="E87" s="122">
        <v>138.65856764658261</v>
      </c>
      <c r="F87" s="122">
        <v>135.99267699354331</v>
      </c>
      <c r="G87" s="122">
        <v>206.82228291810131</v>
      </c>
      <c r="H87" s="122">
        <v>187.22400573242899</v>
      </c>
      <c r="I87" s="122">
        <v>247.91040685717797</v>
      </c>
      <c r="J87" s="122">
        <v>237.54759073816288</v>
      </c>
      <c r="K87" s="122">
        <v>260.26804322794879</v>
      </c>
      <c r="L87" s="122">
        <v>260.70049407035941</v>
      </c>
      <c r="M87" s="122">
        <v>250.69429643421847</v>
      </c>
      <c r="N87" s="122">
        <v>265.32353549513192</v>
      </c>
      <c r="O87" s="122">
        <v>273.53156935365524</v>
      </c>
      <c r="P87" s="122">
        <v>296.50606654636539</v>
      </c>
      <c r="Q87" s="122">
        <v>293.76922774745555</v>
      </c>
      <c r="R87" s="122">
        <v>296.71076937017455</v>
      </c>
      <c r="S87" s="122">
        <v>317.32673165977837</v>
      </c>
      <c r="T87" s="122">
        <v>315.12680951630898</v>
      </c>
      <c r="U87" s="122">
        <v>321.07288772675281</v>
      </c>
      <c r="V87" s="122">
        <v>322.73601862430525</v>
      </c>
      <c r="W87" s="122">
        <v>350.06995506394799</v>
      </c>
      <c r="DA87" s="130" t="s">
        <v>1819</v>
      </c>
    </row>
    <row r="88" spans="1:105" ht="12" customHeight="1" x14ac:dyDescent="0.25">
      <c r="A88" s="97" t="s">
        <v>132</v>
      </c>
      <c r="B88" s="98">
        <v>39.085199591911774</v>
      </c>
      <c r="C88" s="98">
        <v>67.355530509913947</v>
      </c>
      <c r="D88" s="98">
        <v>74.752079639576834</v>
      </c>
      <c r="E88" s="98">
        <v>99.051358999729374</v>
      </c>
      <c r="F88" s="98">
        <v>110.1093952144564</v>
      </c>
      <c r="G88" s="98">
        <v>148.53776312300545</v>
      </c>
      <c r="H88" s="98">
        <v>154.84457910775575</v>
      </c>
      <c r="I88" s="98">
        <v>196.63861257771237</v>
      </c>
      <c r="J88" s="98">
        <v>207.61566228672243</v>
      </c>
      <c r="K88" s="98">
        <v>210.89591943226904</v>
      </c>
      <c r="L88" s="98">
        <v>220.51194251641223</v>
      </c>
      <c r="M88" s="98">
        <v>208.06537365964346</v>
      </c>
      <c r="N88" s="98">
        <v>219.07643093640598</v>
      </c>
      <c r="O88" s="98">
        <v>224.8546681532502</v>
      </c>
      <c r="P88" s="98">
        <v>244.24537007197921</v>
      </c>
      <c r="Q88" s="98">
        <v>235.855764673023</v>
      </c>
      <c r="R88" s="98">
        <v>241.32075225662692</v>
      </c>
      <c r="S88" s="98">
        <v>252.23698432850827</v>
      </c>
      <c r="T88" s="98">
        <v>257.1660853263574</v>
      </c>
      <c r="U88" s="98">
        <v>265.86097128710679</v>
      </c>
      <c r="V88" s="98">
        <v>274.8905022486926</v>
      </c>
      <c r="W88" s="98">
        <v>298.53264107998331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23.659908264148832</v>
      </c>
      <c r="C92" s="101">
        <v>28.33193199739577</v>
      </c>
      <c r="D92" s="101">
        <v>31.491372682315831</v>
      </c>
      <c r="E92" s="101">
        <v>38.909165045786636</v>
      </c>
      <c r="F92" s="101">
        <v>25.62610822391402</v>
      </c>
      <c r="G92" s="101">
        <v>58.01039293736563</v>
      </c>
      <c r="H92" s="101">
        <v>30.642643547859848</v>
      </c>
      <c r="I92" s="101">
        <v>46.702657461577786</v>
      </c>
      <c r="J92" s="101">
        <v>22.37014434423202</v>
      </c>
      <c r="K92" s="101">
        <v>32.541870297025156</v>
      </c>
      <c r="L92" s="101">
        <v>24.752199582335848</v>
      </c>
      <c r="M92" s="101">
        <v>24.609470639238715</v>
      </c>
      <c r="N92" s="101">
        <v>21.322259468306946</v>
      </c>
      <c r="O92" s="101">
        <v>23.974985875493005</v>
      </c>
      <c r="P92" s="101">
        <v>25.505352428534518</v>
      </c>
      <c r="Q92" s="101">
        <v>30.579516648969353</v>
      </c>
      <c r="R92" s="101">
        <v>32.195245190264714</v>
      </c>
      <c r="S92" s="101">
        <v>36.817312247468088</v>
      </c>
      <c r="T92" s="101">
        <v>36.949958434489673</v>
      </c>
      <c r="U92" s="101">
        <v>38.042965360189861</v>
      </c>
      <c r="V92" s="101">
        <v>32.809913551842051</v>
      </c>
      <c r="W92" s="101">
        <v>34.273564203940346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1.0669437948906535</v>
      </c>
      <c r="C96" s="101">
        <v>0.69452904001857441</v>
      </c>
      <c r="D96" s="101">
        <v>0.52229108713966099</v>
      </c>
      <c r="E96" s="101">
        <v>0.69804360106659391</v>
      </c>
      <c r="F96" s="101">
        <v>0.25717355517290402</v>
      </c>
      <c r="G96" s="101">
        <v>0.27412685773023426</v>
      </c>
      <c r="H96" s="101">
        <v>1.7367830768133969</v>
      </c>
      <c r="I96" s="101">
        <v>4.5691368178878342</v>
      </c>
      <c r="J96" s="101">
        <v>7.5617841072084397</v>
      </c>
      <c r="K96" s="101">
        <v>16.830253498654585</v>
      </c>
      <c r="L96" s="101">
        <v>15.436351971611332</v>
      </c>
      <c r="M96" s="101">
        <v>18.019452135336323</v>
      </c>
      <c r="N96" s="101">
        <v>24.924845090418959</v>
      </c>
      <c r="O96" s="101">
        <v>24.701915324912036</v>
      </c>
      <c r="P96" s="101">
        <v>26.755344045851629</v>
      </c>
      <c r="Q96" s="101">
        <v>27.3339464254632</v>
      </c>
      <c r="R96" s="101">
        <v>23.194771923282939</v>
      </c>
      <c r="S96" s="101">
        <v>28.272435083802012</v>
      </c>
      <c r="T96" s="101">
        <v>21.010765755461904</v>
      </c>
      <c r="U96" s="101">
        <v>17.168951079456196</v>
      </c>
      <c r="V96" s="101">
        <v>15.035602823770629</v>
      </c>
      <c r="W96" s="101">
        <v>17.263749780024352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1831</v>
      </c>
    </row>
    <row r="100" spans="1:105" ht="12" customHeight="1" x14ac:dyDescent="0.25">
      <c r="A100" s="121" t="s">
        <v>54</v>
      </c>
      <c r="B100" s="122">
        <v>50.01383753240313</v>
      </c>
      <c r="C100" s="122">
        <v>48.995667920489232</v>
      </c>
      <c r="D100" s="122">
        <v>59.854794607896729</v>
      </c>
      <c r="E100" s="122">
        <v>80.788703619688661</v>
      </c>
      <c r="F100" s="122">
        <v>63.174678882782011</v>
      </c>
      <c r="G100" s="122">
        <v>149.95013360665209</v>
      </c>
      <c r="H100" s="122">
        <v>93.830618182957309</v>
      </c>
      <c r="I100" s="122">
        <v>135.84190612382289</v>
      </c>
      <c r="J100" s="122">
        <v>80.385626397794596</v>
      </c>
      <c r="K100" s="122">
        <v>111.15707353889175</v>
      </c>
      <c r="L100" s="122">
        <v>93.195963895030033</v>
      </c>
      <c r="M100" s="122">
        <v>90.494679199541224</v>
      </c>
      <c r="N100" s="122">
        <v>82.708700892415948</v>
      </c>
      <c r="O100" s="122">
        <v>85.622384513957059</v>
      </c>
      <c r="P100" s="122">
        <v>90.814605373418132</v>
      </c>
      <c r="Q100" s="122">
        <v>100.18461393176526</v>
      </c>
      <c r="R100" s="122">
        <v>102.35005562842275</v>
      </c>
      <c r="S100" s="122">
        <v>113.45126915520694</v>
      </c>
      <c r="T100" s="122">
        <v>115.86776451651569</v>
      </c>
      <c r="U100" s="122">
        <v>119.82219713887255</v>
      </c>
      <c r="V100" s="122">
        <v>109.45143542128493</v>
      </c>
      <c r="W100" s="122">
        <v>113.93896300501723</v>
      </c>
      <c r="DA100" s="130" t="s">
        <v>1832</v>
      </c>
    </row>
    <row r="101" spans="1:105" ht="12" customHeight="1" x14ac:dyDescent="0.25">
      <c r="A101" s="97" t="s">
        <v>207</v>
      </c>
      <c r="B101" s="98">
        <v>12.871726157358049</v>
      </c>
      <c r="C101" s="98">
        <v>11.025931983600952</v>
      </c>
      <c r="D101" s="98">
        <v>13.124869832760238</v>
      </c>
      <c r="E101" s="98">
        <v>16.051673633747313</v>
      </c>
      <c r="F101" s="98">
        <v>14.965998965604335</v>
      </c>
      <c r="G101" s="98">
        <v>32.375996583578775</v>
      </c>
      <c r="H101" s="98">
        <v>24.405632636608694</v>
      </c>
      <c r="I101" s="98">
        <v>27.737120586091194</v>
      </c>
      <c r="J101" s="98">
        <v>24.773149864477034</v>
      </c>
      <c r="K101" s="98">
        <v>26.59747150788882</v>
      </c>
      <c r="L101" s="98">
        <v>26.989018005812664</v>
      </c>
      <c r="M101" s="98">
        <v>25.020664429751069</v>
      </c>
      <c r="N101" s="98">
        <v>25.366705936679516</v>
      </c>
      <c r="O101" s="98">
        <v>25.640037307701796</v>
      </c>
      <c r="P101" s="98">
        <v>27.378484842414071</v>
      </c>
      <c r="Q101" s="98">
        <v>26.403391012018606</v>
      </c>
      <c r="R101" s="98">
        <v>26.620554092822946</v>
      </c>
      <c r="S101" s="98">
        <v>27.305082522367918</v>
      </c>
      <c r="T101" s="98">
        <v>27.089806908776982</v>
      </c>
      <c r="U101" s="98">
        <v>27.280116551375812</v>
      </c>
      <c r="V101" s="98">
        <v>27.475195434382425</v>
      </c>
      <c r="W101" s="98">
        <v>29.228499937937659</v>
      </c>
      <c r="DA101" s="63" t="s">
        <v>1833</v>
      </c>
    </row>
    <row r="102" spans="1:105" ht="12" customHeight="1" x14ac:dyDescent="0.25">
      <c r="A102" s="97" t="s">
        <v>50</v>
      </c>
      <c r="B102" s="98">
        <v>36.614708793310086</v>
      </c>
      <c r="C102" s="98">
        <v>37.146539853510362</v>
      </c>
      <c r="D102" s="98">
        <v>45.684897566567955</v>
      </c>
      <c r="E102" s="98">
        <v>61.628735325537967</v>
      </c>
      <c r="F102" s="98">
        <v>46.507411609871241</v>
      </c>
      <c r="G102" s="98">
        <v>115.35991514453585</v>
      </c>
      <c r="H102" s="98">
        <v>63.985752043010429</v>
      </c>
      <c r="I102" s="98">
        <v>105.26997621494117</v>
      </c>
      <c r="J102" s="98">
        <v>54.119432042821479</v>
      </c>
      <c r="K102" s="98">
        <v>83.415932128101829</v>
      </c>
      <c r="L102" s="98">
        <v>64.845969023143866</v>
      </c>
      <c r="M102" s="98">
        <v>64.052542144333813</v>
      </c>
      <c r="N102" s="98">
        <v>55.244496563052181</v>
      </c>
      <c r="O102" s="98">
        <v>59.903408274208545</v>
      </c>
      <c r="P102" s="98">
        <v>62.979013177966195</v>
      </c>
      <c r="Q102" s="98">
        <v>72.694303688719543</v>
      </c>
      <c r="R102" s="98">
        <v>74.634370662253332</v>
      </c>
      <c r="S102" s="98">
        <v>84.886993349079617</v>
      </c>
      <c r="T102" s="98">
        <v>87.677802910618468</v>
      </c>
      <c r="U102" s="98">
        <v>91.520440102817275</v>
      </c>
      <c r="V102" s="98">
        <v>80.982591075238076</v>
      </c>
      <c r="W102" s="98">
        <v>83.72647291325363</v>
      </c>
      <c r="DA102" s="63" t="s">
        <v>1834</v>
      </c>
    </row>
    <row r="103" spans="1:105" ht="12" customHeight="1" x14ac:dyDescent="0.25">
      <c r="A103" s="109" t="s">
        <v>120</v>
      </c>
      <c r="B103" s="33">
        <v>0.52740258173499399</v>
      </c>
      <c r="C103" s="33">
        <v>0.8231960833779155</v>
      </c>
      <c r="D103" s="33">
        <v>1.0450272085685346</v>
      </c>
      <c r="E103" s="33">
        <v>3.108294660403387</v>
      </c>
      <c r="F103" s="33">
        <v>1.701268307306433</v>
      </c>
      <c r="G103" s="33">
        <v>2.214221878537471</v>
      </c>
      <c r="H103" s="33">
        <v>5.4392335033381922</v>
      </c>
      <c r="I103" s="33">
        <v>2.834809322790524</v>
      </c>
      <c r="J103" s="33">
        <v>1.4930444904960876</v>
      </c>
      <c r="K103" s="33">
        <v>1.1436699029011115</v>
      </c>
      <c r="L103" s="33">
        <v>1.3609768660735002</v>
      </c>
      <c r="M103" s="33">
        <v>1.4214726254563439</v>
      </c>
      <c r="N103" s="33">
        <v>2.0974983926842539</v>
      </c>
      <c r="O103" s="33">
        <v>7.8938932046727361E-2</v>
      </c>
      <c r="P103" s="33">
        <v>0.4571073530378732</v>
      </c>
      <c r="Q103" s="33">
        <v>1.0869192310271072</v>
      </c>
      <c r="R103" s="33">
        <v>1.0951308733464782</v>
      </c>
      <c r="S103" s="33">
        <v>1.2591932837593987</v>
      </c>
      <c r="T103" s="33">
        <v>1.1001546971202405</v>
      </c>
      <c r="U103" s="33">
        <v>1.0216404846794676</v>
      </c>
      <c r="V103" s="33">
        <v>0.99364891166441904</v>
      </c>
      <c r="W103" s="33">
        <v>0.98399015382594379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1.3184653900392449</v>
      </c>
      <c r="C105" s="117">
        <f t="shared" si="35"/>
        <v>1.5499827040792</v>
      </c>
      <c r="D105" s="117">
        <f t="shared" si="35"/>
        <v>4.8490911981474145</v>
      </c>
      <c r="E105" s="117">
        <f t="shared" si="35"/>
        <v>4.8931605617925866</v>
      </c>
      <c r="F105" s="117">
        <f t="shared" si="35"/>
        <v>4.4216509921470815</v>
      </c>
      <c r="G105" s="117">
        <f t="shared" si="35"/>
        <v>4.4128959972791044</v>
      </c>
      <c r="H105" s="117">
        <f t="shared" si="35"/>
        <v>4.7130719858923458</v>
      </c>
      <c r="I105" s="117">
        <f t="shared" si="35"/>
        <v>5.434681490992384</v>
      </c>
      <c r="J105" s="117">
        <f t="shared" si="35"/>
        <v>6.2329122832480932</v>
      </c>
      <c r="K105" s="117">
        <f t="shared" si="35"/>
        <v>8.345417140384253</v>
      </c>
      <c r="L105" s="117">
        <f t="shared" si="35"/>
        <v>11.517335789200471</v>
      </c>
      <c r="M105" s="117">
        <f t="shared" si="35"/>
        <v>9.3654410391043523</v>
      </c>
      <c r="N105" s="117">
        <f t="shared" si="35"/>
        <v>9.1818199750135321</v>
      </c>
      <c r="O105" s="117">
        <f t="shared" si="35"/>
        <v>7.9908390970208405</v>
      </c>
      <c r="P105" s="117">
        <f t="shared" si="35"/>
        <v>3.320243554824871</v>
      </c>
      <c r="Q105" s="117">
        <f t="shared" si="35"/>
        <v>3.258389309220536</v>
      </c>
      <c r="R105" s="117">
        <f t="shared" ref="R105:V105" si="36">R106+R109+R111+R120</f>
        <v>2.8494570874192955</v>
      </c>
      <c r="S105" s="117">
        <f t="shared" si="36"/>
        <v>2.8247686450002738</v>
      </c>
      <c r="T105" s="117">
        <f t="shared" si="36"/>
        <v>2.8651210729963963</v>
      </c>
      <c r="U105" s="117">
        <f t="shared" si="36"/>
        <v>2.8379630870308907</v>
      </c>
      <c r="V105" s="117">
        <f t="shared" si="36"/>
        <v>0.32766899062310983</v>
      </c>
      <c r="W105" s="117">
        <f t="shared" ref="W105" si="37">W106+W109+W111+W120</f>
        <v>2.5355025663195967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1.1609122266893541</v>
      </c>
      <c r="C106" s="122">
        <f t="shared" si="38"/>
        <v>1.2202897225917848</v>
      </c>
      <c r="D106" s="122">
        <f t="shared" si="38"/>
        <v>3.9460796982070616</v>
      </c>
      <c r="E106" s="122">
        <f t="shared" si="38"/>
        <v>3.862854030061738</v>
      </c>
      <c r="F106" s="122">
        <f t="shared" si="38"/>
        <v>3.7356143282738081</v>
      </c>
      <c r="G106" s="122">
        <f t="shared" si="38"/>
        <v>3.2891417886557255</v>
      </c>
      <c r="H106" s="122">
        <f t="shared" si="38"/>
        <v>3.6903091067059606</v>
      </c>
      <c r="I106" s="122">
        <f t="shared" si="38"/>
        <v>3.9800768507784294</v>
      </c>
      <c r="J106" s="122">
        <f t="shared" si="38"/>
        <v>5.0937016466548792</v>
      </c>
      <c r="K106" s="122">
        <f t="shared" si="38"/>
        <v>6.6335462188425378</v>
      </c>
      <c r="L106" s="122">
        <f t="shared" si="38"/>
        <v>9.4373281762598218</v>
      </c>
      <c r="M106" s="122">
        <f t="shared" si="38"/>
        <v>7.5480724473597549</v>
      </c>
      <c r="N106" s="122">
        <f t="shared" si="38"/>
        <v>7.3740105046704878</v>
      </c>
      <c r="O106" s="122">
        <f t="shared" si="38"/>
        <v>6.4357342642274826</v>
      </c>
      <c r="P106" s="122">
        <f t="shared" si="38"/>
        <v>2.5398920985615239</v>
      </c>
      <c r="Q106" s="122">
        <f t="shared" si="38"/>
        <v>2.4843639644640154</v>
      </c>
      <c r="R106" s="122">
        <f t="shared" ref="R106:V106" si="39">SUM(R107:R108)</f>
        <v>2.1965434506143677</v>
      </c>
      <c r="S106" s="122">
        <f t="shared" si="39"/>
        <v>2.1679036657715249</v>
      </c>
      <c r="T106" s="122">
        <f t="shared" si="39"/>
        <v>2.2425912445356104</v>
      </c>
      <c r="U106" s="122">
        <f t="shared" si="39"/>
        <v>2.2455994208360197</v>
      </c>
      <c r="V106" s="122">
        <f t="shared" si="39"/>
        <v>4.5744680532145823E-2</v>
      </c>
      <c r="W106" s="122">
        <f t="shared" ref="W106" si="40">SUM(W107:W108)</f>
        <v>2.0491117908327414</v>
      </c>
      <c r="DA106" s="130" t="s">
        <v>1837</v>
      </c>
    </row>
    <row r="107" spans="1:105" ht="12" customHeight="1" x14ac:dyDescent="0.25">
      <c r="A107" s="97" t="s">
        <v>202</v>
      </c>
      <c r="B107" s="98">
        <v>1.1598955458015197</v>
      </c>
      <c r="C107" s="98">
        <v>1.2192201555023416</v>
      </c>
      <c r="D107" s="98">
        <v>3.9427594406304252</v>
      </c>
      <c r="E107" s="98">
        <v>3.8596795133066242</v>
      </c>
      <c r="F107" s="98">
        <v>3.7323107783574834</v>
      </c>
      <c r="G107" s="98">
        <v>3.2864105646458781</v>
      </c>
      <c r="H107" s="98">
        <v>3.6874448966917464</v>
      </c>
      <c r="I107" s="98">
        <v>3.9773027962229679</v>
      </c>
      <c r="J107" s="98">
        <v>5.0895911368455593</v>
      </c>
      <c r="K107" s="98">
        <v>6.6282025166158745</v>
      </c>
      <c r="L107" s="98">
        <v>9.4304120684150785</v>
      </c>
      <c r="M107" s="98">
        <v>7.5422309045258054</v>
      </c>
      <c r="N107" s="98">
        <v>7.369227213647271</v>
      </c>
      <c r="O107" s="98">
        <v>6.430831773580783</v>
      </c>
      <c r="P107" s="98">
        <v>2.5379182405360008</v>
      </c>
      <c r="Q107" s="98">
        <v>2.482662338142231</v>
      </c>
      <c r="R107" s="98">
        <v>2.1950535134507301</v>
      </c>
      <c r="S107" s="98">
        <v>2.1664239330298583</v>
      </c>
      <c r="T107" s="98">
        <v>2.2410838509628381</v>
      </c>
      <c r="U107" s="98">
        <v>2.244097139498527</v>
      </c>
      <c r="V107" s="98">
        <v>4.5714552277830701E-2</v>
      </c>
      <c r="W107" s="98">
        <v>2.0477754294089152</v>
      </c>
      <c r="DA107" s="63" t="s">
        <v>1838</v>
      </c>
    </row>
    <row r="108" spans="1:105" ht="12" customHeight="1" x14ac:dyDescent="0.25">
      <c r="A108" s="97" t="s">
        <v>53</v>
      </c>
      <c r="B108" s="98">
        <v>1.0166808878344902E-3</v>
      </c>
      <c r="C108" s="98">
        <v>1.0695670894430623E-3</v>
      </c>
      <c r="D108" s="98">
        <v>3.3202575766365875E-3</v>
      </c>
      <c r="E108" s="98">
        <v>3.1745167551140044E-3</v>
      </c>
      <c r="F108" s="98">
        <v>3.3035499163245833E-3</v>
      </c>
      <c r="G108" s="98">
        <v>2.7312240098474922E-3</v>
      </c>
      <c r="H108" s="98">
        <v>2.8642100142142507E-3</v>
      </c>
      <c r="I108" s="98">
        <v>2.7740545554614925E-3</v>
      </c>
      <c r="J108" s="98">
        <v>4.1105098093198447E-3</v>
      </c>
      <c r="K108" s="98">
        <v>5.3437022266633778E-3</v>
      </c>
      <c r="L108" s="98">
        <v>6.9161078447434838E-3</v>
      </c>
      <c r="M108" s="98">
        <v>5.8415428339499255E-3</v>
      </c>
      <c r="N108" s="98">
        <v>4.7832910232171906E-3</v>
      </c>
      <c r="O108" s="98">
        <v>4.9024906466998454E-3</v>
      </c>
      <c r="P108" s="98">
        <v>1.9738580255228696E-3</v>
      </c>
      <c r="Q108" s="98">
        <v>1.701626321784397E-3</v>
      </c>
      <c r="R108" s="98">
        <v>1.4899371636375837E-3</v>
      </c>
      <c r="S108" s="98">
        <v>1.4797327416665369E-3</v>
      </c>
      <c r="T108" s="98">
        <v>1.507393572772226E-3</v>
      </c>
      <c r="U108" s="98">
        <v>1.5022813374926693E-3</v>
      </c>
      <c r="V108" s="98">
        <v>3.0128254315120825E-5</v>
      </c>
      <c r="W108" s="98">
        <v>1.3363614238260373E-3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2.3774337334211948E-3</v>
      </c>
      <c r="C109" s="122">
        <f t="shared" si="41"/>
        <v>8.2771183057435554E-3</v>
      </c>
      <c r="D109" s="122">
        <f t="shared" si="41"/>
        <v>1.8338609742512287E-2</v>
      </c>
      <c r="E109" s="122">
        <f t="shared" si="41"/>
        <v>3.2956615738537601E-2</v>
      </c>
      <c r="F109" s="122">
        <f t="shared" si="41"/>
        <v>2.6358235812879494E-2</v>
      </c>
      <c r="G109" s="122">
        <f t="shared" si="41"/>
        <v>2.8344343919649458E-2</v>
      </c>
      <c r="H109" s="122">
        <f t="shared" si="41"/>
        <v>3.6660410953377215E-2</v>
      </c>
      <c r="I109" s="122">
        <f t="shared" si="41"/>
        <v>8.1503390288021019E-2</v>
      </c>
      <c r="J109" s="122">
        <f t="shared" si="41"/>
        <v>5.4516846728465206E-2</v>
      </c>
      <c r="K109" s="122">
        <f t="shared" si="41"/>
        <v>5.9083202500452799E-2</v>
      </c>
      <c r="L109" s="122">
        <f t="shared" si="41"/>
        <v>0.11997204774877906</v>
      </c>
      <c r="M109" s="122">
        <f t="shared" si="41"/>
        <v>9.1549866093567314E-2</v>
      </c>
      <c r="N109" s="122">
        <f t="shared" si="41"/>
        <v>0.20171096138786021</v>
      </c>
      <c r="O109" s="122">
        <f t="shared" si="41"/>
        <v>9.2408014896582027E-2</v>
      </c>
      <c r="P109" s="122">
        <f t="shared" si="41"/>
        <v>6.3960469458534647E-2</v>
      </c>
      <c r="Q109" s="122">
        <f t="shared" si="41"/>
        <v>7.9214356146392106E-2</v>
      </c>
      <c r="R109" s="122">
        <f t="shared" si="41"/>
        <v>5.5374647778293679E-2</v>
      </c>
      <c r="S109" s="122">
        <f t="shared" si="41"/>
        <v>3.767540922028758E-2</v>
      </c>
      <c r="T109" s="122">
        <f t="shared" si="41"/>
        <v>2.0308675450288204E-2</v>
      </c>
      <c r="U109" s="122">
        <f t="shared" si="41"/>
        <v>9.5755545990916738E-3</v>
      </c>
      <c r="V109" s="122">
        <f t="shared" si="41"/>
        <v>4.2403638829202461E-3</v>
      </c>
      <c r="W109" s="122">
        <f t="shared" si="41"/>
        <v>4.5675612133536502E-3</v>
      </c>
      <c r="DA109" s="130" t="s">
        <v>1840</v>
      </c>
    </row>
    <row r="110" spans="1:105" ht="12" customHeight="1" x14ac:dyDescent="0.25">
      <c r="A110" s="97" t="s">
        <v>53</v>
      </c>
      <c r="B110" s="98">
        <v>2.3774337334211948E-3</v>
      </c>
      <c r="C110" s="98">
        <v>8.2771183057435554E-3</v>
      </c>
      <c r="D110" s="98">
        <v>1.8338609742512287E-2</v>
      </c>
      <c r="E110" s="98">
        <v>3.2956615738537601E-2</v>
      </c>
      <c r="F110" s="98">
        <v>2.6358235812879494E-2</v>
      </c>
      <c r="G110" s="98">
        <v>2.8344343919649458E-2</v>
      </c>
      <c r="H110" s="98">
        <v>3.6660410953377215E-2</v>
      </c>
      <c r="I110" s="98">
        <v>8.1503390288021019E-2</v>
      </c>
      <c r="J110" s="98">
        <v>5.4516846728465206E-2</v>
      </c>
      <c r="K110" s="98">
        <v>5.9083202500452799E-2</v>
      </c>
      <c r="L110" s="98">
        <v>0.11997204774877906</v>
      </c>
      <c r="M110" s="98">
        <v>9.1549866093567314E-2</v>
      </c>
      <c r="N110" s="98">
        <v>0.20171096138786021</v>
      </c>
      <c r="O110" s="98">
        <v>9.2408014896582027E-2</v>
      </c>
      <c r="P110" s="98">
        <v>6.3960469458534647E-2</v>
      </c>
      <c r="Q110" s="98">
        <v>7.9214356146392106E-2</v>
      </c>
      <c r="R110" s="98">
        <v>5.5374647778293679E-2</v>
      </c>
      <c r="S110" s="98">
        <v>3.767540922028758E-2</v>
      </c>
      <c r="T110" s="98">
        <v>2.0308675450288204E-2</v>
      </c>
      <c r="U110" s="98">
        <v>9.5755545990916738E-3</v>
      </c>
      <c r="V110" s="98">
        <v>4.2403638829202461E-3</v>
      </c>
      <c r="W110" s="98">
        <v>4.5675612133536502E-3</v>
      </c>
      <c r="DA110" s="63" t="s">
        <v>1841</v>
      </c>
    </row>
    <row r="111" spans="1:105" ht="12" customHeight="1" x14ac:dyDescent="0.25">
      <c r="A111" s="121" t="s">
        <v>55</v>
      </c>
      <c r="B111" s="122">
        <v>8.3096104873032497E-2</v>
      </c>
      <c r="C111" s="122">
        <v>0.18146309520035575</v>
      </c>
      <c r="D111" s="122">
        <v>0.63157321157541213</v>
      </c>
      <c r="E111" s="122">
        <v>0.65276204776147617</v>
      </c>
      <c r="F111" s="122">
        <v>0.42789196953526992</v>
      </c>
      <c r="G111" s="122">
        <v>0.59251282342326972</v>
      </c>
      <c r="H111" s="122">
        <v>0.67410234902590482</v>
      </c>
      <c r="I111" s="122">
        <v>0.86784258720452345</v>
      </c>
      <c r="J111" s="122">
        <v>0.78899569994935681</v>
      </c>
      <c r="K111" s="122">
        <v>1.1449539380898808</v>
      </c>
      <c r="L111" s="122">
        <v>1.4994595416348877</v>
      </c>
      <c r="M111" s="122">
        <v>1.2699226030370412</v>
      </c>
      <c r="N111" s="122">
        <v>1.2409646581633234</v>
      </c>
      <c r="O111" s="122">
        <v>1.1566427122104526</v>
      </c>
      <c r="P111" s="122">
        <v>0.49939998050251555</v>
      </c>
      <c r="Q111" s="122">
        <v>0.5046961192447077</v>
      </c>
      <c r="R111" s="122">
        <v>0.44123810402380148</v>
      </c>
      <c r="S111" s="122">
        <v>0.45243885582169968</v>
      </c>
      <c r="T111" s="122">
        <v>0.45204355360031578</v>
      </c>
      <c r="U111" s="122">
        <v>0.4465329376217454</v>
      </c>
      <c r="V111" s="122">
        <v>0.20669010715539002</v>
      </c>
      <c r="W111" s="122">
        <v>0.39529080122107257</v>
      </c>
      <c r="DA111" s="130" t="s">
        <v>1842</v>
      </c>
    </row>
    <row r="112" spans="1:105" ht="12" customHeight="1" x14ac:dyDescent="0.25">
      <c r="A112" s="97" t="s">
        <v>130</v>
      </c>
      <c r="B112" s="98">
        <v>8.1322634774615793E-2</v>
      </c>
      <c r="C112" s="98">
        <v>0.17429820315290454</v>
      </c>
      <c r="D112" s="98">
        <v>0.62535251579373274</v>
      </c>
      <c r="E112" s="98">
        <v>0.64155387583700374</v>
      </c>
      <c r="F112" s="98">
        <v>0.42275659076232364</v>
      </c>
      <c r="G112" s="98">
        <v>0.58375099300701261</v>
      </c>
      <c r="H112" s="98">
        <v>0.65794917088657023</v>
      </c>
      <c r="I112" s="98">
        <v>0.85125511208161353</v>
      </c>
      <c r="J112" s="98">
        <v>0.77436345067288115</v>
      </c>
      <c r="K112" s="98">
        <v>1.1208115663798566</v>
      </c>
      <c r="L112" s="98">
        <v>1.4777322253398981</v>
      </c>
      <c r="M112" s="98">
        <v>1.2478830796944229</v>
      </c>
      <c r="N112" s="98">
        <v>1.2166330534110752</v>
      </c>
      <c r="O112" s="98">
        <v>1.1381397579550125</v>
      </c>
      <c r="P112" s="98">
        <v>0.48583253733905213</v>
      </c>
      <c r="Q112" s="98">
        <v>0.49390944520627172</v>
      </c>
      <c r="R112" s="98">
        <v>0.43332953436134558</v>
      </c>
      <c r="S112" s="98">
        <v>0.44287357640224578</v>
      </c>
      <c r="T112" s="98">
        <v>0.44467958957911174</v>
      </c>
      <c r="U112" s="98">
        <v>0.44019715923969133</v>
      </c>
      <c r="V112" s="98">
        <v>8.778461940805244E-3</v>
      </c>
      <c r="W112" s="98">
        <v>0.39048835158055584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1.7734700984167106E-3</v>
      </c>
      <c r="C116" s="101">
        <v>7.1648920474512087E-3</v>
      </c>
      <c r="D116" s="101">
        <v>6.2206957816793723E-3</v>
      </c>
      <c r="E116" s="101">
        <v>1.1208171924472422E-2</v>
      </c>
      <c r="F116" s="101">
        <v>5.1353787729463106E-3</v>
      </c>
      <c r="G116" s="101">
        <v>8.7618304162571537E-3</v>
      </c>
      <c r="H116" s="101">
        <v>1.6153178139334631E-2</v>
      </c>
      <c r="I116" s="101">
        <v>1.6587475122909891E-2</v>
      </c>
      <c r="J116" s="101">
        <v>1.4632249276475709E-2</v>
      </c>
      <c r="K116" s="101">
        <v>2.4142371710024247E-2</v>
      </c>
      <c r="L116" s="101">
        <v>2.1727316294989522E-2</v>
      </c>
      <c r="M116" s="101">
        <v>2.2039523342618335E-2</v>
      </c>
      <c r="N116" s="101">
        <v>2.4331604752248132E-2</v>
      </c>
      <c r="O116" s="101">
        <v>1.8502954255440112E-2</v>
      </c>
      <c r="P116" s="101">
        <v>1.3567443163463394E-2</v>
      </c>
      <c r="Q116" s="101">
        <v>1.0786674038436007E-2</v>
      </c>
      <c r="R116" s="101">
        <v>7.9085696624558739E-3</v>
      </c>
      <c r="S116" s="101">
        <v>9.5652794194538947E-3</v>
      </c>
      <c r="T116" s="101">
        <v>7.3639640212040192E-3</v>
      </c>
      <c r="U116" s="101">
        <v>6.3357783820540458E-3</v>
      </c>
      <c r="V116" s="101">
        <v>0.19791164521458476</v>
      </c>
      <c r="W116" s="101">
        <v>4.8024496405167129E-3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7.207962474343689E-2</v>
      </c>
      <c r="C120" s="122">
        <v>0.13995276798131587</v>
      </c>
      <c r="D120" s="122">
        <v>0.25309967862242838</v>
      </c>
      <c r="E120" s="122">
        <v>0.34458786823083454</v>
      </c>
      <c r="F120" s="122">
        <v>0.23178645852512372</v>
      </c>
      <c r="G120" s="122">
        <v>0.50289704128046009</v>
      </c>
      <c r="H120" s="122">
        <v>0.31200011920710335</v>
      </c>
      <c r="I120" s="122">
        <v>0.50525866272140985</v>
      </c>
      <c r="J120" s="122">
        <v>0.2956980899153912</v>
      </c>
      <c r="K120" s="122">
        <v>0.50783378095138099</v>
      </c>
      <c r="L120" s="122">
        <v>0.46057602355698224</v>
      </c>
      <c r="M120" s="122">
        <v>0.45589612261398904</v>
      </c>
      <c r="N120" s="122">
        <v>0.36513385079186034</v>
      </c>
      <c r="O120" s="122">
        <v>0.30605410568632335</v>
      </c>
      <c r="P120" s="122">
        <v>0.21699100630229703</v>
      </c>
      <c r="Q120" s="122">
        <v>0.19011486936542024</v>
      </c>
      <c r="R120" s="122">
        <v>0.15630088500283271</v>
      </c>
      <c r="S120" s="122">
        <v>0.16675071418676177</v>
      </c>
      <c r="T120" s="122">
        <v>0.15017759941018191</v>
      </c>
      <c r="U120" s="122">
        <v>0.13625517397403375</v>
      </c>
      <c r="V120" s="122">
        <v>7.0993839052653773E-2</v>
      </c>
      <c r="W120" s="122">
        <v>8.6532413052428897E-2</v>
      </c>
      <c r="DA120" s="130" t="s">
        <v>1851</v>
      </c>
    </row>
    <row r="121" spans="1:105" ht="12" customHeight="1" x14ac:dyDescent="0.25">
      <c r="A121" s="97" t="s">
        <v>50</v>
      </c>
      <c r="B121" s="98">
        <v>7.105549471278963E-2</v>
      </c>
      <c r="C121" s="98">
        <v>0.13432489209263718</v>
      </c>
      <c r="D121" s="98">
        <v>0.24422816328940128</v>
      </c>
      <c r="E121" s="98">
        <v>0.32433697473181383</v>
      </c>
      <c r="F121" s="98">
        <v>0.2215957361640549</v>
      </c>
      <c r="G121" s="98">
        <v>0.4913091446493919</v>
      </c>
      <c r="H121" s="98">
        <v>0.28423547600152294</v>
      </c>
      <c r="I121" s="98">
        <v>0.49112445869788068</v>
      </c>
      <c r="J121" s="98">
        <v>0.28825829601222158</v>
      </c>
      <c r="K121" s="98">
        <v>0.50276805084120679</v>
      </c>
      <c r="L121" s="98">
        <v>0.4520905342975054</v>
      </c>
      <c r="M121" s="98">
        <v>0.44685469086603458</v>
      </c>
      <c r="N121" s="98">
        <v>0.35286462942454982</v>
      </c>
      <c r="O121" s="98">
        <v>0.30556107974016061</v>
      </c>
      <c r="P121" s="98">
        <v>0.21468358566679477</v>
      </c>
      <c r="Q121" s="98">
        <v>0.18611672399678261</v>
      </c>
      <c r="R121" s="98">
        <v>0.15299434875190432</v>
      </c>
      <c r="S121" s="98">
        <v>0.1628623795123379</v>
      </c>
      <c r="T121" s="98">
        <v>0.1480131755363995</v>
      </c>
      <c r="U121" s="98">
        <v>0.13456640668188979</v>
      </c>
      <c r="V121" s="98">
        <v>7.0024078574110804E-2</v>
      </c>
      <c r="W121" s="98">
        <v>8.5504140853925478E-2</v>
      </c>
      <c r="DA121" s="63" t="s">
        <v>1852</v>
      </c>
    </row>
    <row r="122" spans="1:105" ht="12" customHeight="1" x14ac:dyDescent="0.25">
      <c r="A122" s="109" t="s">
        <v>120</v>
      </c>
      <c r="B122" s="33">
        <v>1.0241300306472671E-3</v>
      </c>
      <c r="C122" s="33">
        <v>5.6278758886786819E-3</v>
      </c>
      <c r="D122" s="33">
        <v>8.8715153330271267E-3</v>
      </c>
      <c r="E122" s="33">
        <v>2.0250893499020702E-2</v>
      </c>
      <c r="F122" s="33">
        <v>1.019072236106883E-2</v>
      </c>
      <c r="G122" s="33">
        <v>1.1587896631068165E-2</v>
      </c>
      <c r="H122" s="33">
        <v>2.7764643205580409E-2</v>
      </c>
      <c r="I122" s="33">
        <v>1.4134204023529159E-2</v>
      </c>
      <c r="J122" s="33">
        <v>7.4397939031696078E-3</v>
      </c>
      <c r="K122" s="33">
        <v>5.0657301101741719E-3</v>
      </c>
      <c r="L122" s="33">
        <v>8.4854892594768451E-3</v>
      </c>
      <c r="M122" s="33">
        <v>9.0414317479544509E-3</v>
      </c>
      <c r="N122" s="33">
        <v>1.2269221367310507E-2</v>
      </c>
      <c r="O122" s="33">
        <v>4.9302594616276567E-4</v>
      </c>
      <c r="P122" s="33">
        <v>2.3074206355022677E-3</v>
      </c>
      <c r="Q122" s="33">
        <v>3.9981453686376185E-3</v>
      </c>
      <c r="R122" s="33">
        <v>3.3065362509283919E-3</v>
      </c>
      <c r="S122" s="33">
        <v>3.8883346744238781E-3</v>
      </c>
      <c r="T122" s="33">
        <v>2.1644238737824101E-3</v>
      </c>
      <c r="U122" s="33">
        <v>1.6887672921439634E-3</v>
      </c>
      <c r="V122" s="33">
        <v>9.6976047854297484E-4</v>
      </c>
      <c r="W122" s="33">
        <v>1.0282721985034251E-3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1847.9390915507249</v>
      </c>
      <c r="C124" s="117">
        <f t="shared" si="42"/>
        <v>1806.4192070684298</v>
      </c>
      <c r="D124" s="117">
        <f t="shared" si="42"/>
        <v>1510.8620642413825</v>
      </c>
      <c r="E124" s="117">
        <f t="shared" si="42"/>
        <v>1402.5395151251817</v>
      </c>
      <c r="F124" s="117">
        <f t="shared" si="42"/>
        <v>1142.9017086744793</v>
      </c>
      <c r="G124" s="117">
        <f t="shared" si="42"/>
        <v>1124.5371510080995</v>
      </c>
      <c r="H124" s="117">
        <f t="shared" si="42"/>
        <v>1018.9450279949524</v>
      </c>
      <c r="I124" s="117">
        <f t="shared" si="42"/>
        <v>954.59291652967113</v>
      </c>
      <c r="J124" s="117">
        <f t="shared" si="42"/>
        <v>872.56973676648647</v>
      </c>
      <c r="K124" s="117">
        <f t="shared" si="42"/>
        <v>882.38293086473402</v>
      </c>
      <c r="L124" s="117">
        <f t="shared" si="42"/>
        <v>849.75033605267674</v>
      </c>
      <c r="M124" s="117">
        <f t="shared" si="42"/>
        <v>854.12365574678108</v>
      </c>
      <c r="N124" s="117">
        <f t="shared" si="42"/>
        <v>755.52538357819276</v>
      </c>
      <c r="O124" s="117">
        <f t="shared" si="42"/>
        <v>725.75245457217602</v>
      </c>
      <c r="P124" s="117">
        <f t="shared" si="42"/>
        <v>646.09190713255953</v>
      </c>
      <c r="Q124" s="117">
        <f t="shared" si="42"/>
        <v>660.34166554360627</v>
      </c>
      <c r="R124" s="117">
        <f t="shared" ref="R124:V124" si="43">R125+R128+R130+R139</f>
        <v>664.1371029337314</v>
      </c>
      <c r="S124" s="117">
        <f t="shared" si="43"/>
        <v>672.34358744915903</v>
      </c>
      <c r="T124" s="117">
        <f t="shared" si="43"/>
        <v>651.85713515343889</v>
      </c>
      <c r="U124" s="117">
        <f t="shared" si="43"/>
        <v>590.07467478172089</v>
      </c>
      <c r="V124" s="117">
        <f t="shared" si="43"/>
        <v>589.55144175679857</v>
      </c>
      <c r="W124" s="117">
        <f t="shared" ref="W124" si="44">W125+W128+W130+W139</f>
        <v>604.3803371541278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1632.0816911328784</v>
      </c>
      <c r="C125" s="122">
        <f t="shared" si="45"/>
        <v>1482.949803044251</v>
      </c>
      <c r="D125" s="122">
        <f t="shared" si="45"/>
        <v>1210.8037006784455</v>
      </c>
      <c r="E125" s="122">
        <f t="shared" si="45"/>
        <v>1103.5595256006134</v>
      </c>
      <c r="F125" s="122">
        <f t="shared" si="45"/>
        <v>967.59494470695586</v>
      </c>
      <c r="G125" s="122">
        <f t="shared" si="45"/>
        <v>846.57084479080254</v>
      </c>
      <c r="H125" s="122">
        <f t="shared" si="45"/>
        <v>804.21713583379244</v>
      </c>
      <c r="I125" s="122">
        <f t="shared" si="45"/>
        <v>708.46203182198508</v>
      </c>
      <c r="J125" s="122">
        <f t="shared" si="45"/>
        <v>719.31072951245301</v>
      </c>
      <c r="K125" s="122">
        <f t="shared" si="45"/>
        <v>704.64404221786526</v>
      </c>
      <c r="L125" s="122">
        <f t="shared" si="45"/>
        <v>693.23131761018067</v>
      </c>
      <c r="M125" s="122">
        <f t="shared" si="45"/>
        <v>693.05386120939681</v>
      </c>
      <c r="N125" s="122">
        <f t="shared" si="45"/>
        <v>606.10334262268884</v>
      </c>
      <c r="O125" s="122">
        <f t="shared" si="45"/>
        <v>580.61817262029865</v>
      </c>
      <c r="P125" s="122">
        <f t="shared" si="45"/>
        <v>507.9228000541446</v>
      </c>
      <c r="Q125" s="122">
        <f t="shared" si="45"/>
        <v>508.54407361288258</v>
      </c>
      <c r="R125" s="122">
        <f t="shared" ref="R125:V125" si="46">SUM(R126:R127)</f>
        <v>514.16272200886408</v>
      </c>
      <c r="S125" s="122">
        <f t="shared" si="46"/>
        <v>516.12892919794501</v>
      </c>
      <c r="T125" s="122">
        <f t="shared" si="46"/>
        <v>504.46181214925787</v>
      </c>
      <c r="U125" s="122">
        <f t="shared" si="46"/>
        <v>456.17838754997121</v>
      </c>
      <c r="V125" s="122">
        <f t="shared" si="46"/>
        <v>463.43780598573704</v>
      </c>
      <c r="W125" s="122">
        <f t="shared" ref="W125" si="47">SUM(W126:W127)</f>
        <v>476.98010909249041</v>
      </c>
      <c r="DA125" s="130" t="s">
        <v>1855</v>
      </c>
    </row>
    <row r="126" spans="1:105" ht="12" customHeight="1" x14ac:dyDescent="0.25">
      <c r="A126" s="97" t="s">
        <v>203</v>
      </c>
      <c r="B126" s="98">
        <v>1630.652378714065</v>
      </c>
      <c r="C126" s="98">
        <v>1481.6500180216717</v>
      </c>
      <c r="D126" s="98">
        <v>1209.7849224305496</v>
      </c>
      <c r="E126" s="98">
        <v>1102.6526137222402</v>
      </c>
      <c r="F126" s="98">
        <v>966.73926263762939</v>
      </c>
      <c r="G126" s="98">
        <v>845.86787277989561</v>
      </c>
      <c r="H126" s="98">
        <v>803.5929478030738</v>
      </c>
      <c r="I126" s="98">
        <v>707.96824428962555</v>
      </c>
      <c r="J126" s="98">
        <v>718.73026092306247</v>
      </c>
      <c r="K126" s="98">
        <v>704.07641099722059</v>
      </c>
      <c r="L126" s="98">
        <v>692.72328583843341</v>
      </c>
      <c r="M126" s="98">
        <v>692.51749860229108</v>
      </c>
      <c r="N126" s="98">
        <v>605.71018225546766</v>
      </c>
      <c r="O126" s="98">
        <v>580.17588040565624</v>
      </c>
      <c r="P126" s="98">
        <v>507.52807167343872</v>
      </c>
      <c r="Q126" s="98">
        <v>508.19575428696055</v>
      </c>
      <c r="R126" s="98">
        <v>513.81396034541331</v>
      </c>
      <c r="S126" s="98">
        <v>515.77663823247735</v>
      </c>
      <c r="T126" s="98">
        <v>504.12273007391502</v>
      </c>
      <c r="U126" s="98">
        <v>455.87320922126969</v>
      </c>
      <c r="V126" s="98">
        <v>463.13257766376489</v>
      </c>
      <c r="W126" s="98">
        <v>476.66903879336121</v>
      </c>
      <c r="DA126" s="63" t="s">
        <v>1856</v>
      </c>
    </row>
    <row r="127" spans="1:105" ht="12" customHeight="1" x14ac:dyDescent="0.25">
      <c r="A127" s="97" t="s">
        <v>53</v>
      </c>
      <c r="B127" s="98">
        <v>1.4293124188133828</v>
      </c>
      <c r="C127" s="98">
        <v>1.2997850225792604</v>
      </c>
      <c r="D127" s="98">
        <v>1.0187782478959646</v>
      </c>
      <c r="E127" s="98">
        <v>0.90691187837320852</v>
      </c>
      <c r="F127" s="98">
        <v>0.85568206932641933</v>
      </c>
      <c r="G127" s="98">
        <v>0.70297201090698569</v>
      </c>
      <c r="H127" s="98">
        <v>0.62418803071863826</v>
      </c>
      <c r="I127" s="98">
        <v>0.49378753235955841</v>
      </c>
      <c r="J127" s="98">
        <v>0.5804685893905247</v>
      </c>
      <c r="K127" s="98">
        <v>0.56763122064471028</v>
      </c>
      <c r="L127" s="98">
        <v>0.508031771747262</v>
      </c>
      <c r="M127" s="98">
        <v>0.53636260710576611</v>
      </c>
      <c r="N127" s="98">
        <v>0.39316036722117337</v>
      </c>
      <c r="O127" s="98">
        <v>0.44229221464237189</v>
      </c>
      <c r="P127" s="98">
        <v>0.39472838070590832</v>
      </c>
      <c r="Q127" s="98">
        <v>0.34831932592205217</v>
      </c>
      <c r="R127" s="98">
        <v>0.34876166345072723</v>
      </c>
      <c r="S127" s="98">
        <v>0.35229096546764099</v>
      </c>
      <c r="T127" s="98">
        <v>0.33908207534284202</v>
      </c>
      <c r="U127" s="98">
        <v>0.3051783287015119</v>
      </c>
      <c r="V127" s="98">
        <v>0.30522832197217098</v>
      </c>
      <c r="W127" s="98">
        <v>0.31107029912921336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3.1934995165049482</v>
      </c>
      <c r="C128" s="122">
        <f t="shared" si="48"/>
        <v>4.3941046940529631</v>
      </c>
      <c r="D128" s="122">
        <f t="shared" si="48"/>
        <v>4.725210703483671</v>
      </c>
      <c r="E128" s="122">
        <f t="shared" si="48"/>
        <v>4.8706357031762888</v>
      </c>
      <c r="F128" s="122">
        <f t="shared" si="48"/>
        <v>2.9599605225319916</v>
      </c>
      <c r="G128" s="122">
        <f t="shared" si="48"/>
        <v>2.5822547162466765</v>
      </c>
      <c r="H128" s="122">
        <f t="shared" si="48"/>
        <v>2.4971481442796502</v>
      </c>
      <c r="I128" s="122">
        <f t="shared" si="48"/>
        <v>4.3548001248363155</v>
      </c>
      <c r="J128" s="122">
        <f t="shared" si="48"/>
        <v>2.4019828890047861</v>
      </c>
      <c r="K128" s="122">
        <f t="shared" si="48"/>
        <v>2.3680087805179646</v>
      </c>
      <c r="L128" s="122">
        <f t="shared" si="48"/>
        <v>5.5949861831248571</v>
      </c>
      <c r="M128" s="122">
        <f t="shared" si="48"/>
        <v>5.1359515105839986</v>
      </c>
      <c r="N128" s="122">
        <f t="shared" si="48"/>
        <v>14.709556207981837</v>
      </c>
      <c r="O128" s="122">
        <f t="shared" si="48"/>
        <v>8.4609540122830769</v>
      </c>
      <c r="P128" s="122">
        <f t="shared" si="48"/>
        <v>7.7747886267396362</v>
      </c>
      <c r="Q128" s="122">
        <f t="shared" si="48"/>
        <v>13.456677532183241</v>
      </c>
      <c r="R128" s="122">
        <f t="shared" si="48"/>
        <v>11.908785531110517</v>
      </c>
      <c r="S128" s="122">
        <f t="shared" si="48"/>
        <v>10.784740831164376</v>
      </c>
      <c r="T128" s="122">
        <f t="shared" si="48"/>
        <v>8.9344303487126382</v>
      </c>
      <c r="U128" s="122">
        <f t="shared" si="48"/>
        <v>6.880793079878547</v>
      </c>
      <c r="V128" s="122">
        <f t="shared" si="48"/>
        <v>5.3070970383019294</v>
      </c>
      <c r="W128" s="122">
        <f t="shared" si="48"/>
        <v>4.0548473647350356</v>
      </c>
      <c r="DA128" s="130" t="s">
        <v>1858</v>
      </c>
    </row>
    <row r="129" spans="1:105" ht="12" customHeight="1" x14ac:dyDescent="0.25">
      <c r="A129" s="97" t="s">
        <v>53</v>
      </c>
      <c r="B129" s="98">
        <v>3.1934995165049482</v>
      </c>
      <c r="C129" s="98">
        <v>4.3941046940529631</v>
      </c>
      <c r="D129" s="98">
        <v>4.725210703483671</v>
      </c>
      <c r="E129" s="98">
        <v>4.8706357031762888</v>
      </c>
      <c r="F129" s="98">
        <v>2.9599605225319916</v>
      </c>
      <c r="G129" s="98">
        <v>2.5822547162466765</v>
      </c>
      <c r="H129" s="98">
        <v>2.4971481442796502</v>
      </c>
      <c r="I129" s="98">
        <v>4.3548001248363155</v>
      </c>
      <c r="J129" s="98">
        <v>2.4019828890047861</v>
      </c>
      <c r="K129" s="98">
        <v>2.3680087805179646</v>
      </c>
      <c r="L129" s="98">
        <v>5.5949861831248571</v>
      </c>
      <c r="M129" s="98">
        <v>5.1359515105839986</v>
      </c>
      <c r="N129" s="98">
        <v>14.709556207981837</v>
      </c>
      <c r="O129" s="98">
        <v>8.4609540122830769</v>
      </c>
      <c r="P129" s="98">
        <v>7.7747886267396362</v>
      </c>
      <c r="Q129" s="98">
        <v>13.456677532183241</v>
      </c>
      <c r="R129" s="98">
        <v>11.908785531110517</v>
      </c>
      <c r="S129" s="98">
        <v>10.784740831164376</v>
      </c>
      <c r="T129" s="98">
        <v>8.9344303487126382</v>
      </c>
      <c r="U129" s="98">
        <v>6.880793079878547</v>
      </c>
      <c r="V129" s="98">
        <v>5.3070970383019294</v>
      </c>
      <c r="W129" s="98">
        <v>4.0548473647350356</v>
      </c>
      <c r="DA129" s="63" t="s">
        <v>1859</v>
      </c>
    </row>
    <row r="130" spans="1:105" ht="12" customHeight="1" x14ac:dyDescent="0.25">
      <c r="A130" s="121" t="s">
        <v>55</v>
      </c>
      <c r="B130" s="122">
        <v>116.67861195407269</v>
      </c>
      <c r="C130" s="122">
        <v>214.26828172275114</v>
      </c>
      <c r="D130" s="122">
        <v>194.37969362156076</v>
      </c>
      <c r="E130" s="122">
        <v>186.8320618527527</v>
      </c>
      <c r="F130" s="122">
        <v>110.6998064743272</v>
      </c>
      <c r="G130" s="122">
        <v>152.40929891661742</v>
      </c>
      <c r="H130" s="122">
        <v>146.8466839233993</v>
      </c>
      <c r="I130" s="122">
        <v>154.48294312754399</v>
      </c>
      <c r="J130" s="122">
        <v>111.37754719522938</v>
      </c>
      <c r="K130" s="122">
        <v>121.63537832881627</v>
      </c>
      <c r="L130" s="122">
        <v>110.41613447314147</v>
      </c>
      <c r="M130" s="122">
        <v>116.40891280610447</v>
      </c>
      <c r="N130" s="122">
        <v>102.10782850649721</v>
      </c>
      <c r="O130" s="122">
        <v>104.58193751478758</v>
      </c>
      <c r="P130" s="122">
        <v>99.101985839254567</v>
      </c>
      <c r="Q130" s="122">
        <v>103.07000076519591</v>
      </c>
      <c r="R130" s="122">
        <v>103.15582209021991</v>
      </c>
      <c r="S130" s="122">
        <v>107.53292379942222</v>
      </c>
      <c r="T130" s="122">
        <v>101.70209965766635</v>
      </c>
      <c r="U130" s="122">
        <v>90.933533240425618</v>
      </c>
      <c r="V130" s="122">
        <v>90.498261009193584</v>
      </c>
      <c r="W130" s="122">
        <v>92.656300926059856</v>
      </c>
      <c r="DA130" s="130" t="s">
        <v>1860</v>
      </c>
    </row>
    <row r="131" spans="1:105" ht="12" customHeight="1" x14ac:dyDescent="0.25">
      <c r="A131" s="97" t="s">
        <v>128</v>
      </c>
      <c r="B131" s="98">
        <v>114.30599110536134</v>
      </c>
      <c r="C131" s="98">
        <v>211.73962578560264</v>
      </c>
      <c r="D131" s="98">
        <v>191.87663663445883</v>
      </c>
      <c r="E131" s="98">
        <v>183.2829322990458</v>
      </c>
      <c r="F131" s="98">
        <v>109.51211666636561</v>
      </c>
      <c r="G131" s="98">
        <v>150.28855300764974</v>
      </c>
      <c r="H131" s="98">
        <v>143.46370234893402</v>
      </c>
      <c r="I131" s="98">
        <v>151.61811782932918</v>
      </c>
      <c r="J131" s="98">
        <v>109.41390591249458</v>
      </c>
      <c r="K131" s="98">
        <v>119.06510876327224</v>
      </c>
      <c r="L131" s="98">
        <v>108.50313889410411</v>
      </c>
      <c r="M131" s="98">
        <v>114.4866672904074</v>
      </c>
      <c r="N131" s="98">
        <v>99.93196462230982</v>
      </c>
      <c r="O131" s="98">
        <v>102.65000120854239</v>
      </c>
      <c r="P131" s="98">
        <v>97.149598684103367</v>
      </c>
      <c r="Q131" s="98">
        <v>101.07078662889947</v>
      </c>
      <c r="R131" s="98">
        <v>101.38583832596436</v>
      </c>
      <c r="S131" s="98">
        <v>105.33575480902405</v>
      </c>
      <c r="T131" s="98">
        <v>99.888036826836299</v>
      </c>
      <c r="U131" s="98">
        <v>89.287842884574388</v>
      </c>
      <c r="V131" s="98">
        <v>88.853044231613055</v>
      </c>
      <c r="W131" s="98">
        <v>90.9176358630735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2.3726208487113567</v>
      </c>
      <c r="C135" s="101">
        <v>2.5286559371484865</v>
      </c>
      <c r="D135" s="101">
        <v>2.503056987101937</v>
      </c>
      <c r="E135" s="101">
        <v>3.5491295537069014</v>
      </c>
      <c r="F135" s="101">
        <v>1.1876898079615841</v>
      </c>
      <c r="G135" s="101">
        <v>2.1207459089676712</v>
      </c>
      <c r="H135" s="101">
        <v>3.3829815744652629</v>
      </c>
      <c r="I135" s="101">
        <v>2.8648252982148179</v>
      </c>
      <c r="J135" s="101">
        <v>1.9636412827348044</v>
      </c>
      <c r="K135" s="101">
        <v>2.5702695655440313</v>
      </c>
      <c r="L135" s="101">
        <v>1.9129955790373592</v>
      </c>
      <c r="M135" s="101">
        <v>1.9222455156970664</v>
      </c>
      <c r="N135" s="101">
        <v>2.1758638841873896</v>
      </c>
      <c r="O135" s="101">
        <v>1.9319363062451871</v>
      </c>
      <c r="P135" s="101">
        <v>1.9523871551512018</v>
      </c>
      <c r="Q135" s="101">
        <v>1.9992141362964497</v>
      </c>
      <c r="R135" s="101">
        <v>1.7699837642555618</v>
      </c>
      <c r="S135" s="101">
        <v>2.1971689903981719</v>
      </c>
      <c r="T135" s="101">
        <v>1.8140628308300601</v>
      </c>
      <c r="U135" s="101">
        <v>1.6456903558512319</v>
      </c>
      <c r="V135" s="101">
        <v>1.6452167775805295</v>
      </c>
      <c r="W135" s="101">
        <v>1.7386650629863594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95.985288947268899</v>
      </c>
      <c r="C139" s="122">
        <v>104.80701760737469</v>
      </c>
      <c r="D139" s="122">
        <v>100.95345923789247</v>
      </c>
      <c r="E139" s="122">
        <v>107.27729196863918</v>
      </c>
      <c r="F139" s="122">
        <v>61.646996970664233</v>
      </c>
      <c r="G139" s="122">
        <v>122.97475258443286</v>
      </c>
      <c r="H139" s="122">
        <v>65.384060093480969</v>
      </c>
      <c r="I139" s="122">
        <v>87.293141455305815</v>
      </c>
      <c r="J139" s="122">
        <v>39.479477169799338</v>
      </c>
      <c r="K139" s="122">
        <v>53.735501537534603</v>
      </c>
      <c r="L139" s="122">
        <v>40.507897786229734</v>
      </c>
      <c r="M139" s="122">
        <v>39.524930220695722</v>
      </c>
      <c r="N139" s="122">
        <v>32.604656241024927</v>
      </c>
      <c r="O139" s="122">
        <v>32.091390424806683</v>
      </c>
      <c r="P139" s="122">
        <v>31.292332612420807</v>
      </c>
      <c r="Q139" s="122">
        <v>35.270913633344605</v>
      </c>
      <c r="R139" s="122">
        <v>34.909773303536845</v>
      </c>
      <c r="S139" s="122">
        <v>37.896993620627377</v>
      </c>
      <c r="T139" s="122">
        <v>36.758792997801933</v>
      </c>
      <c r="U139" s="122">
        <v>36.081960911445591</v>
      </c>
      <c r="V139" s="122">
        <v>30.308277723566011</v>
      </c>
      <c r="W139" s="122">
        <v>30.689079770842408</v>
      </c>
      <c r="DA139" s="130" t="s">
        <v>1869</v>
      </c>
    </row>
    <row r="140" spans="1:105" ht="12" customHeight="1" x14ac:dyDescent="0.25">
      <c r="A140" s="97" t="s">
        <v>50</v>
      </c>
      <c r="B140" s="98">
        <v>94.622342564815824</v>
      </c>
      <c r="C140" s="98">
        <v>102.27037178521144</v>
      </c>
      <c r="D140" s="98">
        <v>98.962296907590826</v>
      </c>
      <c r="E140" s="98">
        <v>103.42865557406395</v>
      </c>
      <c r="F140" s="98">
        <v>59.854885652596273</v>
      </c>
      <c r="G140" s="98">
        <v>120.897745680932</v>
      </c>
      <c r="H140" s="98">
        <v>60.002077714892273</v>
      </c>
      <c r="I140" s="98">
        <v>84.577138770927348</v>
      </c>
      <c r="J140" s="98">
        <v>38.217110706981529</v>
      </c>
      <c r="K140" s="98">
        <v>52.937393434947253</v>
      </c>
      <c r="L140" s="98">
        <v>39.658297137669607</v>
      </c>
      <c r="M140" s="98">
        <v>38.678466061962965</v>
      </c>
      <c r="N140" s="98">
        <v>31.486695559258109</v>
      </c>
      <c r="O140" s="98">
        <v>32.052626585864999</v>
      </c>
      <c r="P140" s="98">
        <v>31.027089116511167</v>
      </c>
      <c r="Q140" s="98">
        <v>34.681853549031992</v>
      </c>
      <c r="R140" s="98">
        <v>34.338288565635558</v>
      </c>
      <c r="S140" s="98">
        <v>37.27379391643786</v>
      </c>
      <c r="T140" s="98">
        <v>36.252286442874912</v>
      </c>
      <c r="U140" s="98">
        <v>35.643072596691049</v>
      </c>
      <c r="V140" s="98">
        <v>29.901592504214371</v>
      </c>
      <c r="W140" s="98">
        <v>30.286925831014813</v>
      </c>
      <c r="DA140" s="63" t="s">
        <v>1870</v>
      </c>
    </row>
    <row r="141" spans="1:105" ht="12" customHeight="1" x14ac:dyDescent="0.25">
      <c r="A141" s="109" t="s">
        <v>120</v>
      </c>
      <c r="B141" s="33">
        <v>1.3629463824530716</v>
      </c>
      <c r="C141" s="33">
        <v>2.5366458221632571</v>
      </c>
      <c r="D141" s="33">
        <v>1.9911623303016439</v>
      </c>
      <c r="E141" s="33">
        <v>3.8486363945752231</v>
      </c>
      <c r="F141" s="33">
        <v>1.7921113180679609</v>
      </c>
      <c r="G141" s="33">
        <v>2.0770069035008651</v>
      </c>
      <c r="H141" s="33">
        <v>5.3819823785886998</v>
      </c>
      <c r="I141" s="33">
        <v>2.7160026843784619</v>
      </c>
      <c r="J141" s="33">
        <v>1.2623664628178117</v>
      </c>
      <c r="K141" s="33">
        <v>0.79810810258734921</v>
      </c>
      <c r="L141" s="33">
        <v>0.84960064856012707</v>
      </c>
      <c r="M141" s="33">
        <v>0.84646415873275915</v>
      </c>
      <c r="N141" s="33">
        <v>1.1179606817668166</v>
      </c>
      <c r="O141" s="33">
        <v>3.8763838941686196E-2</v>
      </c>
      <c r="P141" s="33">
        <v>0.26524349590964214</v>
      </c>
      <c r="Q141" s="33">
        <v>0.58906008431261092</v>
      </c>
      <c r="R141" s="33">
        <v>0.57148473790128573</v>
      </c>
      <c r="S141" s="33">
        <v>0.62319970418951665</v>
      </c>
      <c r="T141" s="33">
        <v>0.50650655492702146</v>
      </c>
      <c r="U141" s="33">
        <v>0.43888831475454543</v>
      </c>
      <c r="V141" s="33">
        <v>0.40668521935164026</v>
      </c>
      <c r="W141" s="33">
        <v>0.40215393982759612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3.4708570856230772</v>
      </c>
      <c r="C161" s="117">
        <f t="shared" si="54"/>
        <v>1.9696684491676069</v>
      </c>
      <c r="D161" s="117">
        <f t="shared" si="54"/>
        <v>2.8586290092058402</v>
      </c>
      <c r="E161" s="117">
        <f t="shared" si="54"/>
        <v>3.4438102726964566</v>
      </c>
      <c r="F161" s="117">
        <f t="shared" si="54"/>
        <v>3.1931802208448539</v>
      </c>
      <c r="G161" s="117">
        <f t="shared" si="54"/>
        <v>5.3990203862560069</v>
      </c>
      <c r="H161" s="117">
        <f t="shared" si="54"/>
        <v>4.5709132267103278</v>
      </c>
      <c r="I161" s="117">
        <f t="shared" si="54"/>
        <v>8.2398502155352045</v>
      </c>
      <c r="J161" s="117">
        <f t="shared" si="54"/>
        <v>10.243540783619846</v>
      </c>
      <c r="K161" s="117">
        <f t="shared" si="54"/>
        <v>17.479752498474873</v>
      </c>
      <c r="L161" s="117">
        <f t="shared" si="54"/>
        <v>18.391358852004476</v>
      </c>
      <c r="M161" s="117">
        <f t="shared" si="54"/>
        <v>19.549951705680421</v>
      </c>
      <c r="N161" s="117">
        <f t="shared" si="54"/>
        <v>18.75725117284216</v>
      </c>
      <c r="O161" s="117">
        <f t="shared" si="54"/>
        <v>20.606910809385315</v>
      </c>
      <c r="P161" s="117">
        <f t="shared" si="54"/>
        <v>19.600067718435298</v>
      </c>
      <c r="Q161" s="117">
        <f t="shared" si="54"/>
        <v>21.056864204441247</v>
      </c>
      <c r="R161" s="117">
        <f t="shared" ref="R161:V161" si="55">R162+R164+R166+R175</f>
        <v>19.391234984656059</v>
      </c>
      <c r="S161" s="117">
        <f t="shared" si="55"/>
        <v>27.528989648220954</v>
      </c>
      <c r="T161" s="117">
        <f t="shared" si="55"/>
        <v>50.070177658163772</v>
      </c>
      <c r="U161" s="117">
        <f t="shared" si="55"/>
        <v>68.697586321843175</v>
      </c>
      <c r="V161" s="117">
        <f t="shared" si="55"/>
        <v>83.430040445353981</v>
      </c>
      <c r="W161" s="117">
        <f t="shared" ref="W161" si="56">W162+W164+W166+W175</f>
        <v>98.562172622118766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3.0832650650105253</v>
      </c>
      <c r="C162" s="122">
        <f t="shared" si="57"/>
        <v>1.5165442320339799</v>
      </c>
      <c r="D162" s="122">
        <f t="shared" si="57"/>
        <v>2.2845242245039699</v>
      </c>
      <c r="E162" s="122">
        <f t="shared" si="57"/>
        <v>2.6719628885036752</v>
      </c>
      <c r="F162" s="122">
        <f t="shared" si="57"/>
        <v>2.6018377174798886</v>
      </c>
      <c r="G162" s="122">
        <f t="shared" si="57"/>
        <v>3.9385497122577089</v>
      </c>
      <c r="H162" s="122">
        <f t="shared" si="57"/>
        <v>3.4465273986252827</v>
      </c>
      <c r="I162" s="122">
        <f t="shared" si="57"/>
        <v>5.7563136161353423</v>
      </c>
      <c r="J162" s="122">
        <f t="shared" si="57"/>
        <v>8.2741455857827386</v>
      </c>
      <c r="K162" s="122">
        <f t="shared" si="57"/>
        <v>13.880811011082603</v>
      </c>
      <c r="L162" s="122">
        <f t="shared" si="57"/>
        <v>14.821560243433254</v>
      </c>
      <c r="M162" s="122">
        <f t="shared" si="57"/>
        <v>15.793185036959125</v>
      </c>
      <c r="N162" s="122">
        <f t="shared" si="57"/>
        <v>14.311400395132557</v>
      </c>
      <c r="O162" s="122">
        <f t="shared" si="57"/>
        <v>16.452298247708196</v>
      </c>
      <c r="P162" s="122">
        <f t="shared" si="57"/>
        <v>15.355073946637905</v>
      </c>
      <c r="Q162" s="122">
        <f t="shared" si="57"/>
        <v>16.087304000374111</v>
      </c>
      <c r="R162" s="122">
        <f t="shared" si="57"/>
        <v>14.131901767050918</v>
      </c>
      <c r="S162" s="122">
        <f t="shared" si="57"/>
        <v>19.538097082801769</v>
      </c>
      <c r="T162" s="122">
        <f t="shared" si="57"/>
        <v>38.62664921821095</v>
      </c>
      <c r="U162" s="122">
        <f t="shared" si="57"/>
        <v>52.864132778149916</v>
      </c>
      <c r="V162" s="122">
        <f t="shared" si="57"/>
        <v>65.334182455496418</v>
      </c>
      <c r="W162" s="122">
        <f t="shared" si="57"/>
        <v>77.48064720719826</v>
      </c>
      <c r="DA162" s="130" t="s">
        <v>1890</v>
      </c>
    </row>
    <row r="163" spans="1:105" ht="12" customHeight="1" x14ac:dyDescent="0.25">
      <c r="A163" s="97" t="s">
        <v>53</v>
      </c>
      <c r="B163" s="33">
        <v>3.0832650650105253</v>
      </c>
      <c r="C163" s="33">
        <v>1.5165442320339799</v>
      </c>
      <c r="D163" s="33">
        <v>2.2845242245039699</v>
      </c>
      <c r="E163" s="33">
        <v>2.6719628885036752</v>
      </c>
      <c r="F163" s="33">
        <v>2.6018377174798886</v>
      </c>
      <c r="G163" s="33">
        <v>3.9385497122577089</v>
      </c>
      <c r="H163" s="33">
        <v>3.4465273986252827</v>
      </c>
      <c r="I163" s="33">
        <v>5.7563136161353423</v>
      </c>
      <c r="J163" s="33">
        <v>8.2741455857827386</v>
      </c>
      <c r="K163" s="33">
        <v>13.880811011082603</v>
      </c>
      <c r="L163" s="33">
        <v>14.821560243433254</v>
      </c>
      <c r="M163" s="33">
        <v>15.793185036959125</v>
      </c>
      <c r="N163" s="33">
        <v>14.311400395132557</v>
      </c>
      <c r="O163" s="33">
        <v>16.452298247708196</v>
      </c>
      <c r="P163" s="33">
        <v>15.355073946637905</v>
      </c>
      <c r="Q163" s="33">
        <v>16.087304000374111</v>
      </c>
      <c r="R163" s="33">
        <v>14.131901767050918</v>
      </c>
      <c r="S163" s="33">
        <v>19.538097082801769</v>
      </c>
      <c r="T163" s="33">
        <v>38.62664921821095</v>
      </c>
      <c r="U163" s="33">
        <v>52.864132778149916</v>
      </c>
      <c r="V163" s="33">
        <v>65.334182455496418</v>
      </c>
      <c r="W163" s="33">
        <v>77.48064720719826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2.5266060461064464E-2</v>
      </c>
      <c r="C164" s="122">
        <f t="shared" si="58"/>
        <v>2.8259526260553267E-2</v>
      </c>
      <c r="D164" s="122">
        <f t="shared" si="58"/>
        <v>3.441935372241179E-2</v>
      </c>
      <c r="E164" s="122">
        <f t="shared" si="58"/>
        <v>4.0406306027007961E-2</v>
      </c>
      <c r="F164" s="122">
        <f t="shared" si="58"/>
        <v>3.5056272292960017E-2</v>
      </c>
      <c r="G164" s="122">
        <f t="shared" si="58"/>
        <v>5.3620944446703289E-2</v>
      </c>
      <c r="H164" s="122">
        <f t="shared" si="58"/>
        <v>9.805559293860161E-2</v>
      </c>
      <c r="I164" s="122">
        <f t="shared" si="58"/>
        <v>0.30979256284278789</v>
      </c>
      <c r="J164" s="122">
        <f t="shared" si="58"/>
        <v>0.26899738554442165</v>
      </c>
      <c r="K164" s="122">
        <f t="shared" si="58"/>
        <v>0.32594067287853806</v>
      </c>
      <c r="L164" s="122">
        <f t="shared" si="58"/>
        <v>0.59940975101597871</v>
      </c>
      <c r="M164" s="122">
        <f t="shared" si="58"/>
        <v>0.43709398659944465</v>
      </c>
      <c r="N164" s="122">
        <f t="shared" si="58"/>
        <v>0.95473561328964773</v>
      </c>
      <c r="O164" s="122">
        <f t="shared" si="58"/>
        <v>0.4453476370096483</v>
      </c>
      <c r="P164" s="122">
        <f t="shared" si="58"/>
        <v>0.35551070794721634</v>
      </c>
      <c r="Q164" s="122">
        <f t="shared" si="58"/>
        <v>0.61340365504241112</v>
      </c>
      <c r="R164" s="122">
        <f t="shared" si="58"/>
        <v>0.61024104117882882</v>
      </c>
      <c r="S164" s="122">
        <f t="shared" si="58"/>
        <v>0.83622835138330631</v>
      </c>
      <c r="T164" s="122">
        <f t="shared" si="58"/>
        <v>1.3917206106887392</v>
      </c>
      <c r="U164" s="122">
        <f t="shared" si="58"/>
        <v>2.0594820208713251</v>
      </c>
      <c r="V164" s="122">
        <f t="shared" si="58"/>
        <v>2.3789207681822866</v>
      </c>
      <c r="W164" s="122">
        <f t="shared" si="58"/>
        <v>2.739018931990834</v>
      </c>
      <c r="DA164" s="130" t="s">
        <v>1892</v>
      </c>
    </row>
    <row r="165" spans="1:105" ht="12" customHeight="1" x14ac:dyDescent="0.25">
      <c r="A165" s="97" t="s">
        <v>53</v>
      </c>
      <c r="B165" s="98">
        <v>2.5266060461064464E-2</v>
      </c>
      <c r="C165" s="98">
        <v>2.8259526260553267E-2</v>
      </c>
      <c r="D165" s="98">
        <v>3.441935372241179E-2</v>
      </c>
      <c r="E165" s="98">
        <v>4.0406306027007961E-2</v>
      </c>
      <c r="F165" s="98">
        <v>3.5056272292960017E-2</v>
      </c>
      <c r="G165" s="98">
        <v>5.3620944446703289E-2</v>
      </c>
      <c r="H165" s="98">
        <v>9.805559293860161E-2</v>
      </c>
      <c r="I165" s="98">
        <v>0.30979256284278789</v>
      </c>
      <c r="J165" s="98">
        <v>0.26899738554442165</v>
      </c>
      <c r="K165" s="98">
        <v>0.32594067287853806</v>
      </c>
      <c r="L165" s="98">
        <v>0.59940975101597871</v>
      </c>
      <c r="M165" s="98">
        <v>0.43709398659944465</v>
      </c>
      <c r="N165" s="98">
        <v>0.95473561328964773</v>
      </c>
      <c r="O165" s="98">
        <v>0.4453476370096483</v>
      </c>
      <c r="P165" s="98">
        <v>0.35551070794721634</v>
      </c>
      <c r="Q165" s="98">
        <v>0.61340365504241112</v>
      </c>
      <c r="R165" s="98">
        <v>0.61024104117882882</v>
      </c>
      <c r="S165" s="98">
        <v>0.83622835138330631</v>
      </c>
      <c r="T165" s="98">
        <v>1.3917206106887392</v>
      </c>
      <c r="U165" s="98">
        <v>2.0594820208713251</v>
      </c>
      <c r="V165" s="98">
        <v>2.3789207681822866</v>
      </c>
      <c r="W165" s="98">
        <v>2.739018931990834</v>
      </c>
      <c r="DA165" s="63" t="s">
        <v>1893</v>
      </c>
    </row>
    <row r="166" spans="1:105" ht="12" customHeight="1" x14ac:dyDescent="0.25">
      <c r="A166" s="121" t="s">
        <v>55</v>
      </c>
      <c r="B166" s="122">
        <v>0.21050950071302652</v>
      </c>
      <c r="C166" s="122">
        <v>0.27649438040851149</v>
      </c>
      <c r="D166" s="122">
        <v>0.35263117027190466</v>
      </c>
      <c r="E166" s="122">
        <v>0.47954721653923904</v>
      </c>
      <c r="F166" s="122">
        <v>0.37095861979811834</v>
      </c>
      <c r="G166" s="122">
        <v>0.8895889494466257</v>
      </c>
      <c r="H166" s="122">
        <v>0.66563061746668362</v>
      </c>
      <c r="I166" s="122">
        <v>1.4298838790434065</v>
      </c>
      <c r="J166" s="122">
        <v>1.2128594121631235</v>
      </c>
      <c r="K166" s="122">
        <v>2.3398260007238303</v>
      </c>
      <c r="L166" s="122">
        <v>2.1405015973133024</v>
      </c>
      <c r="M166" s="122">
        <v>2.4180119291119855</v>
      </c>
      <c r="N166" s="122">
        <v>2.6875201395559873</v>
      </c>
      <c r="O166" s="122">
        <v>2.8309190501386148</v>
      </c>
      <c r="P166" s="122">
        <v>2.979238295792598</v>
      </c>
      <c r="Q166" s="122">
        <v>3.2768213074554597</v>
      </c>
      <c r="R166" s="122">
        <v>3.4368431214574358</v>
      </c>
      <c r="S166" s="122">
        <v>5.3306824272819835</v>
      </c>
      <c r="T166" s="122">
        <v>7.3553404231227333</v>
      </c>
      <c r="U166" s="122">
        <v>10.051916137931631</v>
      </c>
      <c r="V166" s="122">
        <v>11.683476173538686</v>
      </c>
      <c r="W166" s="122">
        <v>13.833667994205488</v>
      </c>
      <c r="DA166" s="130" t="s">
        <v>1894</v>
      </c>
    </row>
    <row r="167" spans="1:105" ht="12" customHeight="1" x14ac:dyDescent="0.25">
      <c r="A167" s="97" t="s">
        <v>124</v>
      </c>
      <c r="B167" s="98">
        <v>0.20144061952794107</v>
      </c>
      <c r="C167" s="98">
        <v>0.27036114615408974</v>
      </c>
      <c r="D167" s="98">
        <v>0.34801721450585715</v>
      </c>
      <c r="E167" s="98">
        <v>0.47342100802973042</v>
      </c>
      <c r="F167" s="98">
        <v>0.36877213645273743</v>
      </c>
      <c r="G167" s="98">
        <v>0.88723749908485283</v>
      </c>
      <c r="H167" s="98">
        <v>0.58847046651478241</v>
      </c>
      <c r="I167" s="98">
        <v>1.1270125990952631</v>
      </c>
      <c r="J167" s="98">
        <v>0.6736969465805881</v>
      </c>
      <c r="K167" s="98">
        <v>0.98028296830235717</v>
      </c>
      <c r="L167" s="98">
        <v>0.84872191500324146</v>
      </c>
      <c r="M167" s="98">
        <v>1.0020372904945809</v>
      </c>
      <c r="N167" s="98">
        <v>0.93192033575482258</v>
      </c>
      <c r="O167" s="98">
        <v>1.1897395385794189</v>
      </c>
      <c r="P167" s="98">
        <v>1.2699692610999542</v>
      </c>
      <c r="Q167" s="98">
        <v>1.5782530604205105</v>
      </c>
      <c r="R167" s="98">
        <v>1.9262746073623387</v>
      </c>
      <c r="S167" s="98">
        <v>3.0172099957721965</v>
      </c>
      <c r="T167" s="98">
        <v>5.5669831445460725</v>
      </c>
      <c r="U167" s="98">
        <v>8.3024807357661832</v>
      </c>
      <c r="V167" s="98">
        <v>9.4938315444473638</v>
      </c>
      <c r="W167" s="98">
        <v>10.857585717372997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9.068881185085453E-3</v>
      </c>
      <c r="C171" s="101">
        <v>6.1332342544217246E-3</v>
      </c>
      <c r="D171" s="101">
        <v>4.6139557660475105E-3</v>
      </c>
      <c r="E171" s="101">
        <v>6.1262085095086152E-3</v>
      </c>
      <c r="F171" s="101">
        <v>2.1864833453809347E-3</v>
      </c>
      <c r="G171" s="101">
        <v>2.3514503617728831E-3</v>
      </c>
      <c r="H171" s="101">
        <v>7.7160150951901249E-2</v>
      </c>
      <c r="I171" s="101">
        <v>0.30287127994814345</v>
      </c>
      <c r="J171" s="101">
        <v>0.53916246558253555</v>
      </c>
      <c r="K171" s="101">
        <v>1.3595430324214732</v>
      </c>
      <c r="L171" s="101">
        <v>1.2917796823100609</v>
      </c>
      <c r="M171" s="101">
        <v>1.4159746386174044</v>
      </c>
      <c r="N171" s="101">
        <v>1.7555998038011646</v>
      </c>
      <c r="O171" s="101">
        <v>1.6411795115591958</v>
      </c>
      <c r="P171" s="101">
        <v>1.7092690346926436</v>
      </c>
      <c r="Q171" s="101">
        <v>1.6985682470349492</v>
      </c>
      <c r="R171" s="101">
        <v>1.5105685140950968</v>
      </c>
      <c r="S171" s="101">
        <v>2.3134724315097865</v>
      </c>
      <c r="T171" s="101">
        <v>1.7883572785766604</v>
      </c>
      <c r="U171" s="101">
        <v>1.7494354021654477</v>
      </c>
      <c r="V171" s="101">
        <v>2.1896446290913216</v>
      </c>
      <c r="W171" s="101">
        <v>2.976082276832491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1902</v>
      </c>
    </row>
    <row r="175" spans="1:105" ht="12" customHeight="1" x14ac:dyDescent="0.25">
      <c r="A175" s="121" t="s">
        <v>54</v>
      </c>
      <c r="B175" s="122">
        <v>0.15181645943846075</v>
      </c>
      <c r="C175" s="122">
        <v>0.14837031046456209</v>
      </c>
      <c r="D175" s="122">
        <v>0.18705426070755346</v>
      </c>
      <c r="E175" s="122">
        <v>0.25189386162653427</v>
      </c>
      <c r="F175" s="122">
        <v>0.18532761127388681</v>
      </c>
      <c r="G175" s="122">
        <v>0.51726078010496812</v>
      </c>
      <c r="H175" s="122">
        <v>0.36069961767975972</v>
      </c>
      <c r="I175" s="122">
        <v>0.74386015751366696</v>
      </c>
      <c r="J175" s="122">
        <v>0.48753840012956251</v>
      </c>
      <c r="K175" s="122">
        <v>0.93317481378990363</v>
      </c>
      <c r="L175" s="122">
        <v>0.82988726024194415</v>
      </c>
      <c r="M175" s="122">
        <v>0.90166075300986326</v>
      </c>
      <c r="N175" s="122">
        <v>0.80359502486396739</v>
      </c>
      <c r="O175" s="122">
        <v>0.87834587452885737</v>
      </c>
      <c r="P175" s="122">
        <v>0.91024476805757992</v>
      </c>
      <c r="Q175" s="122">
        <v>1.0793352415692639</v>
      </c>
      <c r="R175" s="122">
        <v>1.2122490549688762</v>
      </c>
      <c r="S175" s="122">
        <v>1.8239817867538952</v>
      </c>
      <c r="T175" s="122">
        <v>2.6964674061413518</v>
      </c>
      <c r="U175" s="122">
        <v>3.722055384890318</v>
      </c>
      <c r="V175" s="122">
        <v>4.0334610481365996</v>
      </c>
      <c r="W175" s="122">
        <v>4.5088384887241979</v>
      </c>
      <c r="DA175" s="130" t="s">
        <v>1903</v>
      </c>
    </row>
    <row r="176" spans="1:105" ht="12" customHeight="1" x14ac:dyDescent="0.25">
      <c r="A176" s="97" t="s">
        <v>50</v>
      </c>
      <c r="B176" s="98">
        <v>0.14967066318377123</v>
      </c>
      <c r="C176" s="98">
        <v>0.14544508683880819</v>
      </c>
      <c r="D176" s="98">
        <v>0.18303144144242706</v>
      </c>
      <c r="E176" s="98">
        <v>0.24029430449105699</v>
      </c>
      <c r="F176" s="98">
        <v>0.17901906885989183</v>
      </c>
      <c r="G176" s="98">
        <v>0.50795201954114799</v>
      </c>
      <c r="H176" s="98">
        <v>0.33051363931090194</v>
      </c>
      <c r="I176" s="98">
        <v>0.7275625549151078</v>
      </c>
      <c r="J176" s="98">
        <v>0.47794439724547511</v>
      </c>
      <c r="K176" s="98">
        <v>0.9252276592133919</v>
      </c>
      <c r="L176" s="98">
        <v>0.81662121365318452</v>
      </c>
      <c r="M176" s="98">
        <v>0.88504047406141761</v>
      </c>
      <c r="N176" s="98">
        <v>0.77828735194957777</v>
      </c>
      <c r="O176" s="98">
        <v>0.87730504197584713</v>
      </c>
      <c r="P176" s="98">
        <v>0.90389020487885541</v>
      </c>
      <c r="Q176" s="98">
        <v>1.0637028533711672</v>
      </c>
      <c r="R176" s="98">
        <v>1.1940782731862514</v>
      </c>
      <c r="S176" s="98">
        <v>1.7939726231778981</v>
      </c>
      <c r="T176" s="98">
        <v>2.6615856764653221</v>
      </c>
      <c r="U176" s="98">
        <v>3.6806009273982556</v>
      </c>
      <c r="V176" s="98">
        <v>3.9853932537501526</v>
      </c>
      <c r="W176" s="98">
        <v>4.4601448246144226</v>
      </c>
      <c r="DA176" s="63" t="s">
        <v>1904</v>
      </c>
    </row>
    <row r="177" spans="1:105" ht="12" customHeight="1" x14ac:dyDescent="0.25">
      <c r="A177" s="109" t="s">
        <v>120</v>
      </c>
      <c r="B177" s="33">
        <v>2.1457962546895127E-3</v>
      </c>
      <c r="C177" s="33">
        <v>2.9252236257538908E-3</v>
      </c>
      <c r="D177" s="33">
        <v>4.0228192651264151E-3</v>
      </c>
      <c r="E177" s="33">
        <v>1.1599557135477251E-2</v>
      </c>
      <c r="F177" s="33">
        <v>6.3085424139949879E-3</v>
      </c>
      <c r="G177" s="33">
        <v>9.3087605638201634E-3</v>
      </c>
      <c r="H177" s="33">
        <v>3.0185978368857773E-2</v>
      </c>
      <c r="I177" s="33">
        <v>1.6297602598559131E-2</v>
      </c>
      <c r="J177" s="33">
        <v>9.594002884087377E-3</v>
      </c>
      <c r="K177" s="33">
        <v>7.9471545765117738E-3</v>
      </c>
      <c r="L177" s="33">
        <v>1.3266046588759581E-2</v>
      </c>
      <c r="M177" s="33">
        <v>1.6620278948445682E-2</v>
      </c>
      <c r="N177" s="33">
        <v>2.5307672914389678E-2</v>
      </c>
      <c r="O177" s="33">
        <v>1.0408325530102819E-3</v>
      </c>
      <c r="P177" s="33">
        <v>6.3545631787244984E-3</v>
      </c>
      <c r="Q177" s="33">
        <v>1.5632388198096665E-2</v>
      </c>
      <c r="R177" s="33">
        <v>1.8170781782624858E-2</v>
      </c>
      <c r="S177" s="33">
        <v>3.0009163575997123E-2</v>
      </c>
      <c r="T177" s="33">
        <v>3.4881729676029545E-2</v>
      </c>
      <c r="U177" s="33">
        <v>4.1454457492062176E-2</v>
      </c>
      <c r="V177" s="33">
        <v>4.8067794386446885E-2</v>
      </c>
      <c r="W177" s="33">
        <v>4.8693664109775013E-2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0.53471799070307335</v>
      </c>
      <c r="C3" s="119">
        <f>IF(RES_hhdet_tes!C3=0,"",RES_hhdet_tes!C3/RES_hhdet_fec!C3)</f>
        <v>0.54292698665436601</v>
      </c>
      <c r="D3" s="119">
        <f>IF(RES_hhdet_tes!D3=0,"",RES_hhdet_tes!D3/RES_hhdet_fec!D3)</f>
        <v>0.54453909993021454</v>
      </c>
      <c r="E3" s="119">
        <f>IF(RES_hhdet_tes!E3=0,"",RES_hhdet_tes!E3/RES_hhdet_fec!E3)</f>
        <v>0.54644557617640654</v>
      </c>
      <c r="F3" s="119">
        <f>IF(RES_hhdet_tes!F3=0,"",RES_hhdet_tes!F3/RES_hhdet_fec!F3)</f>
        <v>0.54711813029064571</v>
      </c>
      <c r="G3" s="119">
        <f>IF(RES_hhdet_tes!G3=0,"",RES_hhdet_tes!G3/RES_hhdet_fec!G3)</f>
        <v>0.55422018666057904</v>
      </c>
      <c r="H3" s="119">
        <f>IF(RES_hhdet_tes!H3=0,"",RES_hhdet_tes!H3/RES_hhdet_fec!H3)</f>
        <v>0.5549450892525396</v>
      </c>
      <c r="I3" s="119">
        <f>IF(RES_hhdet_tes!I3=0,"",RES_hhdet_tes!I3/RES_hhdet_fec!I3)</f>
        <v>0.56337287359141286</v>
      </c>
      <c r="J3" s="119">
        <f>IF(RES_hhdet_tes!J3=0,"",RES_hhdet_tes!J3/RES_hhdet_fec!J3)</f>
        <v>0.57571351135997406</v>
      </c>
      <c r="K3" s="119">
        <f>IF(RES_hhdet_tes!K3=0,"",RES_hhdet_tes!K3/RES_hhdet_fec!K3)</f>
        <v>0.58372827281450257</v>
      </c>
      <c r="L3" s="119">
        <f>IF(RES_hhdet_tes!L3=0,"",RES_hhdet_tes!L3/RES_hhdet_fec!L3)</f>
        <v>0.59207144246290777</v>
      </c>
      <c r="M3" s="119">
        <f>IF(RES_hhdet_tes!M3=0,"",RES_hhdet_tes!M3/RES_hhdet_fec!M3)</f>
        <v>0.59658016534115399</v>
      </c>
      <c r="N3" s="119">
        <f>IF(RES_hhdet_tes!N3=0,"",RES_hhdet_tes!N3/RES_hhdet_fec!N3)</f>
        <v>0.62147300909608671</v>
      </c>
      <c r="O3" s="119">
        <f>IF(RES_hhdet_tes!O3=0,"",RES_hhdet_tes!O3/RES_hhdet_fec!O3)</f>
        <v>0.63251073572944871</v>
      </c>
      <c r="P3" s="119">
        <f>IF(RES_hhdet_tes!P3=0,"",RES_hhdet_tes!P3/RES_hhdet_fec!P3)</f>
        <v>0.63809274015408113</v>
      </c>
      <c r="Q3" s="119">
        <f>IF(RES_hhdet_tes!Q3=0,"",RES_hhdet_tes!Q3/RES_hhdet_fec!Q3)</f>
        <v>0.64797461312681015</v>
      </c>
      <c r="R3" s="119">
        <f>IF(RES_hhdet_tes!R3=0,"",RES_hhdet_tes!R3/RES_hhdet_fec!R3)</f>
        <v>0.65644263298421468</v>
      </c>
      <c r="S3" s="119">
        <f>IF(RES_hhdet_tes!S3=0,"",RES_hhdet_tes!S3/RES_hhdet_fec!S3)</f>
        <v>0.66652854238056491</v>
      </c>
      <c r="T3" s="119">
        <f>IF(RES_hhdet_tes!T3=0,"",RES_hhdet_tes!T3/RES_hhdet_fec!T3)</f>
        <v>0.66394653242350432</v>
      </c>
      <c r="U3" s="119">
        <f>IF(RES_hhdet_tes!U3=0,"",RES_hhdet_tes!U3/RES_hhdet_fec!U3)</f>
        <v>0.66007609390970434</v>
      </c>
      <c r="V3" s="119">
        <f>IF(RES_hhdet_tes!V3=0,"",RES_hhdet_tes!V3/RES_hhdet_fec!V3)</f>
        <v>0.66518626154163862</v>
      </c>
      <c r="W3" s="119">
        <f>IF(RES_hhdet_tes!W3=0,"",RES_hhdet_tes!W3/RES_hhdet_fec!W3)</f>
        <v>0.66307979335077238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0.52924393809880499</v>
      </c>
      <c r="C4" s="124">
        <f>IF(RES_hhdet_tes!C4=0,"",RES_hhdet_tes!C4/RES_hhdet_fec!C4)</f>
        <v>0.52924429978184251</v>
      </c>
      <c r="D4" s="124">
        <f>IF(RES_hhdet_tes!D4=0,"",RES_hhdet_tes!D4/RES_hhdet_fec!D4)</f>
        <v>0.53333615469122742</v>
      </c>
      <c r="E4" s="124">
        <f>IF(RES_hhdet_tes!E4=0,"",RES_hhdet_tes!E4/RES_hhdet_fec!E4)</f>
        <v>0.5333259709586613</v>
      </c>
      <c r="F4" s="124">
        <f>IF(RES_hhdet_tes!F4=0,"",RES_hhdet_tes!F4/RES_hhdet_fec!F4)</f>
        <v>0.53919352256390674</v>
      </c>
      <c r="G4" s="124">
        <f>IF(RES_hhdet_tes!G4=0,"",RES_hhdet_tes!G4/RES_hhdet_fec!G4)</f>
        <v>0.53964150122631904</v>
      </c>
      <c r="H4" s="124">
        <f>IF(RES_hhdet_tes!H4=0,"",RES_hhdet_tes!H4/RES_hhdet_fec!H4)</f>
        <v>0.53961366724341453</v>
      </c>
      <c r="I4" s="124">
        <f>IF(RES_hhdet_tes!I4=0,"",RES_hhdet_tes!I4/RES_hhdet_fec!I4)</f>
        <v>0.54497725135179953</v>
      </c>
      <c r="J4" s="124">
        <f>IF(RES_hhdet_tes!J4=0,"",RES_hhdet_tes!J4/RES_hhdet_fec!J4)</f>
        <v>0.56697048278319551</v>
      </c>
      <c r="K4" s="124">
        <f>IF(RES_hhdet_tes!K4=0,"",RES_hhdet_tes!K4/RES_hhdet_fec!K4)</f>
        <v>0.5705967999679693</v>
      </c>
      <c r="L4" s="124">
        <f>IF(RES_hhdet_tes!L4=0,"",RES_hhdet_tes!L4/RES_hhdet_fec!L4)</f>
        <v>0.57267108766613595</v>
      </c>
      <c r="M4" s="124">
        <f>IF(RES_hhdet_tes!M4=0,"",RES_hhdet_tes!M4/RES_hhdet_fec!M4)</f>
        <v>0.58543893164244687</v>
      </c>
      <c r="N4" s="124">
        <f>IF(RES_hhdet_tes!N4=0,"",RES_hhdet_tes!N4/RES_hhdet_fec!N4)</f>
        <v>0.60801651796790512</v>
      </c>
      <c r="O4" s="124">
        <f>IF(RES_hhdet_tes!O4=0,"",RES_hhdet_tes!O4/RES_hhdet_fec!O4)</f>
        <v>0.62201478955656075</v>
      </c>
      <c r="P4" s="124">
        <f>IF(RES_hhdet_tes!P4=0,"",RES_hhdet_tes!P4/RES_hhdet_fec!P4)</f>
        <v>0.62973595250399816</v>
      </c>
      <c r="Q4" s="124">
        <f>IF(RES_hhdet_tes!Q4=0,"",RES_hhdet_tes!Q4/RES_hhdet_fec!Q4)</f>
        <v>0.63248867127392849</v>
      </c>
      <c r="R4" s="124">
        <f>IF(RES_hhdet_tes!R4=0,"",RES_hhdet_tes!R4/RES_hhdet_fec!R4)</f>
        <v>0.63289165207748299</v>
      </c>
      <c r="S4" s="124">
        <f>IF(RES_hhdet_tes!S4=0,"",RES_hhdet_tes!S4/RES_hhdet_fec!S4)</f>
        <v>0.6333354412121065</v>
      </c>
      <c r="T4" s="124">
        <f>IF(RES_hhdet_tes!T4=0,"",RES_hhdet_tes!T4/RES_hhdet_fec!T4)</f>
        <v>0.63390852005863674</v>
      </c>
      <c r="U4" s="124">
        <f>IF(RES_hhdet_tes!U4=0,"",RES_hhdet_tes!U4/RES_hhdet_fec!U4)</f>
        <v>0.63497258537891865</v>
      </c>
      <c r="V4" s="124">
        <f>IF(RES_hhdet_tes!V4=0,"",RES_hhdet_tes!V4/RES_hhdet_fec!V4)</f>
        <v>0.64332596987706425</v>
      </c>
      <c r="W4" s="124">
        <f>IF(RES_hhdet_tes!W4=0,"",RES_hhdet_tes!W4/RES_hhdet_fec!W4)</f>
        <v>0.64359920653004721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0.52880753348928133</v>
      </c>
      <c r="C5" s="111">
        <f>IF(RES_hhdet_tes!C5=0,"",RES_hhdet_tes!C5/RES_hhdet_fec!C5)</f>
        <v>0.52880753348928133</v>
      </c>
      <c r="D5" s="111">
        <f>IF(RES_hhdet_tes!D5=0,"",RES_hhdet_tes!D5/RES_hhdet_fec!D5)</f>
        <v>0.53291729799357457</v>
      </c>
      <c r="E5" s="111">
        <f>IF(RES_hhdet_tes!E5=0,"",RES_hhdet_tes!E5/RES_hhdet_fec!E5)</f>
        <v>0.53291687096160445</v>
      </c>
      <c r="F5" s="111">
        <f>IF(RES_hhdet_tes!F5=0,"",RES_hhdet_tes!F5/RES_hhdet_fec!F5)</f>
        <v>0.53875403945842748</v>
      </c>
      <c r="G5" s="111">
        <f>IF(RES_hhdet_tes!G5=0,"",RES_hhdet_tes!G5/RES_hhdet_fec!G5)</f>
        <v>0.5392288959082352</v>
      </c>
      <c r="H5" s="111">
        <f>IF(RES_hhdet_tes!H5=0,"",RES_hhdet_tes!H5/RES_hhdet_fec!H5)</f>
        <v>0.53922800761427536</v>
      </c>
      <c r="I5" s="111">
        <f>IF(RES_hhdet_tes!I5=0,"",RES_hhdet_tes!I5/RES_hhdet_fec!I5)</f>
        <v>0.54463155702762323</v>
      </c>
      <c r="J5" s="111">
        <f>IF(RES_hhdet_tes!J5=0,"",RES_hhdet_tes!J5/RES_hhdet_fec!J5)</f>
        <v>0.56657418916751734</v>
      </c>
      <c r="K5" s="111">
        <f>IF(RES_hhdet_tes!K5=0,"",RES_hhdet_tes!K5/RES_hhdet_fec!K5)</f>
        <v>0.57020200601383275</v>
      </c>
      <c r="L5" s="111">
        <f>IF(RES_hhdet_tes!L5=0,"",RES_hhdet_tes!L5/RES_hhdet_fec!L5)</f>
        <v>0.57231236692316823</v>
      </c>
      <c r="M5" s="111">
        <f>IF(RES_hhdet_tes!M5=0,"",RES_hhdet_tes!M5/RES_hhdet_fec!M5)</f>
        <v>0.58506322484499462</v>
      </c>
      <c r="N5" s="111">
        <f>IF(RES_hhdet_tes!N5=0,"",RES_hhdet_tes!N5/RES_hhdet_fec!N5)</f>
        <v>0.60770727697672811</v>
      </c>
      <c r="O5" s="111">
        <f>IF(RES_hhdet_tes!O5=0,"",RES_hhdet_tes!O5/RES_hhdet_fec!O5)</f>
        <v>0.62165652411021821</v>
      </c>
      <c r="P5" s="111">
        <f>IF(RES_hhdet_tes!P5=0,"",RES_hhdet_tes!P5/RES_hhdet_fec!P5)</f>
        <v>0.62937346899276136</v>
      </c>
      <c r="Q5" s="111">
        <f>IF(RES_hhdet_tes!Q5=0,"",RES_hhdet_tes!Q5/RES_hhdet_fec!Q5)</f>
        <v>0.63217019192290691</v>
      </c>
      <c r="R5" s="111">
        <f>IF(RES_hhdet_tes!R5=0,"",RES_hhdet_tes!R5/RES_hhdet_fec!R5)</f>
        <v>0.63257639845850988</v>
      </c>
      <c r="S5" s="111">
        <f>IF(RES_hhdet_tes!S5=0,"",RES_hhdet_tes!S5/RES_hhdet_fec!S5)</f>
        <v>0.63301837126348692</v>
      </c>
      <c r="T5" s="111">
        <f>IF(RES_hhdet_tes!T5=0,"",RES_hhdet_tes!T5/RES_hhdet_fec!T5)</f>
        <v>0.63359648676817715</v>
      </c>
      <c r="U5" s="111">
        <f>IF(RES_hhdet_tes!U5=0,"",RES_hhdet_tes!U5/RES_hhdet_fec!U5)</f>
        <v>0.63466240960509823</v>
      </c>
      <c r="V5" s="111">
        <f>IF(RES_hhdet_tes!V5=0,"",RES_hhdet_tes!V5/RES_hhdet_fec!V5)</f>
        <v>0.64302366306211856</v>
      </c>
      <c r="W5" s="111">
        <f>IF(RES_hhdet_tes!W5=0,"",RES_hhdet_tes!W5/RES_hhdet_fec!W5)</f>
        <v>0.64329996367640441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1.6257959214795279</v>
      </c>
      <c r="C7" s="124">
        <f>IF(RES_hhdet_tes!C7=0,"",RES_hhdet_tes!C7/RES_hhdet_fec!C7)</f>
        <v>1.7139445352414828</v>
      </c>
      <c r="D7" s="124">
        <f>IF(RES_hhdet_tes!D7=0,"",RES_hhdet_tes!D7/RES_hhdet_fec!D7)</f>
        <v>1.8752567087544951</v>
      </c>
      <c r="E7" s="124">
        <f>IF(RES_hhdet_tes!E7=0,"",RES_hhdet_tes!E7/RES_hhdet_fec!E7)</f>
        <v>1.93259165805752</v>
      </c>
      <c r="F7" s="124">
        <f>IF(RES_hhdet_tes!F7=0,"",RES_hhdet_tes!F7/RES_hhdet_fec!F7)</f>
        <v>2.0275473350208548</v>
      </c>
      <c r="G7" s="124">
        <f>IF(RES_hhdet_tes!G7=0,"",RES_hhdet_tes!G7/RES_hhdet_fec!G7)</f>
        <v>2.101985754804212</v>
      </c>
      <c r="H7" s="124">
        <f>IF(RES_hhdet_tes!H7=0,"",RES_hhdet_tes!H7/RES_hhdet_fec!H7)</f>
        <v>2.1868792967606976</v>
      </c>
      <c r="I7" s="124">
        <f>IF(RES_hhdet_tes!I7=0,"",RES_hhdet_tes!I7/RES_hhdet_fec!I7)</f>
        <v>2.2596821865982544</v>
      </c>
      <c r="J7" s="124">
        <f>IF(RES_hhdet_tes!J7=0,"",RES_hhdet_tes!J7/RES_hhdet_fec!J7)</f>
        <v>2.3673379117521121</v>
      </c>
      <c r="K7" s="124">
        <f>IF(RES_hhdet_tes!K7=0,"",RES_hhdet_tes!K7/RES_hhdet_fec!K7)</f>
        <v>2.4883388626657781</v>
      </c>
      <c r="L7" s="124">
        <f>IF(RES_hhdet_tes!L7=0,"",RES_hhdet_tes!L7/RES_hhdet_fec!L7)</f>
        <v>2.5540763358620504</v>
      </c>
      <c r="M7" s="124">
        <f>IF(RES_hhdet_tes!M7=0,"",RES_hhdet_tes!M7/RES_hhdet_fec!M7)</f>
        <v>2.578137008682873</v>
      </c>
      <c r="N7" s="124">
        <f>IF(RES_hhdet_tes!N7=0,"",RES_hhdet_tes!N7/RES_hhdet_fec!N7)</f>
        <v>2.6745504751571763</v>
      </c>
      <c r="O7" s="124">
        <f>IF(RES_hhdet_tes!O7=0,"",RES_hhdet_tes!O7/RES_hhdet_fec!O7)</f>
        <v>2.7832985421786653</v>
      </c>
      <c r="P7" s="124">
        <f>IF(RES_hhdet_tes!P7=0,"",RES_hhdet_tes!P7/RES_hhdet_fec!P7)</f>
        <v>2.9766461445298904</v>
      </c>
      <c r="Q7" s="124">
        <f>IF(RES_hhdet_tes!Q7=0,"",RES_hhdet_tes!Q7/RES_hhdet_fec!Q7)</f>
        <v>3.0938924178893146</v>
      </c>
      <c r="R7" s="124">
        <f>IF(RES_hhdet_tes!R7=0,"",RES_hhdet_tes!R7/RES_hhdet_fec!R7)</f>
        <v>3.1445201260032247</v>
      </c>
      <c r="S7" s="124">
        <f>IF(RES_hhdet_tes!S7=0,"",RES_hhdet_tes!S7/RES_hhdet_fec!S7)</f>
        <v>3.1581057258194716</v>
      </c>
      <c r="T7" s="124">
        <f>IF(RES_hhdet_tes!T7=0,"",RES_hhdet_tes!T7/RES_hhdet_fec!T7)</f>
        <v>3.1655926478906036</v>
      </c>
      <c r="U7" s="124">
        <f>IF(RES_hhdet_tes!U7=0,"",RES_hhdet_tes!U7/RES_hhdet_fec!U7)</f>
        <v>3.1771882194441332</v>
      </c>
      <c r="V7" s="124">
        <f>IF(RES_hhdet_tes!V7=0,"",RES_hhdet_tes!V7/RES_hhdet_fec!V7)</f>
        <v>3.1990394781639169</v>
      </c>
      <c r="W7" s="124">
        <f>IF(RES_hhdet_tes!W7=0,"",RES_hhdet_tes!W7/RES_hhdet_fec!W7)</f>
        <v>3.2418524895342973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1.6257959214795279</v>
      </c>
      <c r="C8" s="111">
        <f>IF(RES_hhdet_tes!C8=0,"",RES_hhdet_tes!C8/RES_hhdet_fec!C8)</f>
        <v>1.7139445352414828</v>
      </c>
      <c r="D8" s="111">
        <f>IF(RES_hhdet_tes!D8=0,"",RES_hhdet_tes!D8/RES_hhdet_fec!D8)</f>
        <v>1.8752567087544951</v>
      </c>
      <c r="E8" s="111">
        <f>IF(RES_hhdet_tes!E8=0,"",RES_hhdet_tes!E8/RES_hhdet_fec!E8)</f>
        <v>1.93259165805752</v>
      </c>
      <c r="F8" s="111">
        <f>IF(RES_hhdet_tes!F8=0,"",RES_hhdet_tes!F8/RES_hhdet_fec!F8)</f>
        <v>2.0275473350208548</v>
      </c>
      <c r="G8" s="111">
        <f>IF(RES_hhdet_tes!G8=0,"",RES_hhdet_tes!G8/RES_hhdet_fec!G8)</f>
        <v>2.101985754804212</v>
      </c>
      <c r="H8" s="111">
        <f>IF(RES_hhdet_tes!H8=0,"",RES_hhdet_tes!H8/RES_hhdet_fec!H8)</f>
        <v>2.1868792967606976</v>
      </c>
      <c r="I8" s="111">
        <f>IF(RES_hhdet_tes!I8=0,"",RES_hhdet_tes!I8/RES_hhdet_fec!I8)</f>
        <v>2.2596821865982544</v>
      </c>
      <c r="J8" s="111">
        <f>IF(RES_hhdet_tes!J8=0,"",RES_hhdet_tes!J8/RES_hhdet_fec!J8)</f>
        <v>2.3673379117521121</v>
      </c>
      <c r="K8" s="111">
        <f>IF(RES_hhdet_tes!K8=0,"",RES_hhdet_tes!K8/RES_hhdet_fec!K8)</f>
        <v>2.4883388626657781</v>
      </c>
      <c r="L8" s="111">
        <f>IF(RES_hhdet_tes!L8=0,"",RES_hhdet_tes!L8/RES_hhdet_fec!L8)</f>
        <v>2.5540763358620504</v>
      </c>
      <c r="M8" s="111">
        <f>IF(RES_hhdet_tes!M8=0,"",RES_hhdet_tes!M8/RES_hhdet_fec!M8)</f>
        <v>2.578137008682873</v>
      </c>
      <c r="N8" s="111">
        <f>IF(RES_hhdet_tes!N8=0,"",RES_hhdet_tes!N8/RES_hhdet_fec!N8)</f>
        <v>2.6745504751571763</v>
      </c>
      <c r="O8" s="111">
        <f>IF(RES_hhdet_tes!O8=0,"",RES_hhdet_tes!O8/RES_hhdet_fec!O8)</f>
        <v>2.7832985421786653</v>
      </c>
      <c r="P8" s="111">
        <f>IF(RES_hhdet_tes!P8=0,"",RES_hhdet_tes!P8/RES_hhdet_fec!P8)</f>
        <v>2.9766461445298904</v>
      </c>
      <c r="Q8" s="111">
        <f>IF(RES_hhdet_tes!Q8=0,"",RES_hhdet_tes!Q8/RES_hhdet_fec!Q8)</f>
        <v>3.0938924178893146</v>
      </c>
      <c r="R8" s="111">
        <f>IF(RES_hhdet_tes!R8=0,"",RES_hhdet_tes!R8/RES_hhdet_fec!R8)</f>
        <v>3.1445201260032247</v>
      </c>
      <c r="S8" s="111">
        <f>IF(RES_hhdet_tes!S8=0,"",RES_hhdet_tes!S8/RES_hhdet_fec!S8)</f>
        <v>3.1581057258194716</v>
      </c>
      <c r="T8" s="111">
        <f>IF(RES_hhdet_tes!T8=0,"",RES_hhdet_tes!T8/RES_hhdet_fec!T8)</f>
        <v>3.1655926478906036</v>
      </c>
      <c r="U8" s="111">
        <f>IF(RES_hhdet_tes!U8=0,"",RES_hhdet_tes!U8/RES_hhdet_fec!U8)</f>
        <v>3.1771882194441332</v>
      </c>
      <c r="V8" s="111">
        <f>IF(RES_hhdet_tes!V8=0,"",RES_hhdet_tes!V8/RES_hhdet_fec!V8)</f>
        <v>3.1990394781639169</v>
      </c>
      <c r="W8" s="111">
        <f>IF(RES_hhdet_tes!W8=0,"",RES_hhdet_tes!W8/RES_hhdet_fec!W8)</f>
        <v>3.2418524895342973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0.58388327589770561</v>
      </c>
      <c r="C9" s="124">
        <f>IF(RES_hhdet_tes!C9=0,"",RES_hhdet_tes!C9/RES_hhdet_fec!C9)</f>
        <v>0.58810627541137395</v>
      </c>
      <c r="D9" s="124">
        <f>IF(RES_hhdet_tes!D9=0,"",RES_hhdet_tes!D9/RES_hhdet_fec!D9)</f>
        <v>0.59470381021921748</v>
      </c>
      <c r="E9" s="124">
        <f>IF(RES_hhdet_tes!E9=0,"",RES_hhdet_tes!E9/RES_hhdet_fec!E9)</f>
        <v>0.59553703492635457</v>
      </c>
      <c r="F9" s="124">
        <f>IF(RES_hhdet_tes!F9=0,"",RES_hhdet_tes!F9/RES_hhdet_fec!F9)</f>
        <v>0.60150441718710967</v>
      </c>
      <c r="G9" s="124">
        <f>IF(RES_hhdet_tes!G9=0,"",RES_hhdet_tes!G9/RES_hhdet_fec!G9)</f>
        <v>0.60789520547218834</v>
      </c>
      <c r="H9" s="124">
        <f>IF(RES_hhdet_tes!H9=0,"",RES_hhdet_tes!H9/RES_hhdet_fec!H9)</f>
        <v>0.60898523382707992</v>
      </c>
      <c r="I9" s="124">
        <f>IF(RES_hhdet_tes!I9=0,"",RES_hhdet_tes!I9/RES_hhdet_fec!I9)</f>
        <v>0.6114559924629468</v>
      </c>
      <c r="J9" s="124">
        <f>IF(RES_hhdet_tes!J9=0,"",RES_hhdet_tes!J9/RES_hhdet_fec!J9)</f>
        <v>0.62777246563742239</v>
      </c>
      <c r="K9" s="124">
        <f>IF(RES_hhdet_tes!K9=0,"",RES_hhdet_tes!K9/RES_hhdet_fec!K9)</f>
        <v>0.63211019115509226</v>
      </c>
      <c r="L9" s="124">
        <f>IF(RES_hhdet_tes!L9=0,"",RES_hhdet_tes!L9/RES_hhdet_fec!L9)</f>
        <v>0.63439928745865581</v>
      </c>
      <c r="M9" s="124">
        <f>IF(RES_hhdet_tes!M9=0,"",RES_hhdet_tes!M9/RES_hhdet_fec!M9)</f>
        <v>0.6433544589728607</v>
      </c>
      <c r="N9" s="124">
        <f>IF(RES_hhdet_tes!N9=0,"",RES_hhdet_tes!N9/RES_hhdet_fec!N9)</f>
        <v>0.65771258082264594</v>
      </c>
      <c r="O9" s="124">
        <f>IF(RES_hhdet_tes!O9=0,"",RES_hhdet_tes!O9/RES_hhdet_fec!O9)</f>
        <v>0.66639284751550432</v>
      </c>
      <c r="P9" s="124">
        <f>IF(RES_hhdet_tes!P9=0,"",RES_hhdet_tes!P9/RES_hhdet_fec!P9)</f>
        <v>0.67278510928935453</v>
      </c>
      <c r="Q9" s="124">
        <f>IF(RES_hhdet_tes!Q9=0,"",RES_hhdet_tes!Q9/RES_hhdet_fec!Q9)</f>
        <v>0.67505280733793382</v>
      </c>
      <c r="R9" s="124">
        <f>IF(RES_hhdet_tes!R9=0,"",RES_hhdet_tes!R9/RES_hhdet_fec!R9)</f>
        <v>0.67890833551291152</v>
      </c>
      <c r="S9" s="124">
        <f>IF(RES_hhdet_tes!S9=0,"",RES_hhdet_tes!S9/RES_hhdet_fec!S9)</f>
        <v>0.68892769937111764</v>
      </c>
      <c r="T9" s="124">
        <f>IF(RES_hhdet_tes!T9=0,"",RES_hhdet_tes!T9/RES_hhdet_fec!T9)</f>
        <v>0.69678166571524991</v>
      </c>
      <c r="U9" s="124">
        <f>IF(RES_hhdet_tes!U9=0,"",RES_hhdet_tes!U9/RES_hhdet_fec!U9)</f>
        <v>0.69796372186465117</v>
      </c>
      <c r="V9" s="124">
        <f>IF(RES_hhdet_tes!V9=0,"",RES_hhdet_tes!V9/RES_hhdet_fec!V9)</f>
        <v>0.70392094172467967</v>
      </c>
      <c r="W9" s="124">
        <f>IF(RES_hhdet_tes!W9=0,"",RES_hhdet_tes!W9/RES_hhdet_fec!W9)</f>
        <v>0.70597244992111274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0.58534343326132743</v>
      </c>
      <c r="C10" s="111">
        <f>IF(RES_hhdet_tes!C10=0,"",RES_hhdet_tes!C10/RES_hhdet_fec!C10)</f>
        <v>0.59346804046388901</v>
      </c>
      <c r="D10" s="111">
        <f>IF(RES_hhdet_tes!D10=0,"",RES_hhdet_tes!D10/RES_hhdet_fec!D10)</f>
        <v>0.59669719162087198</v>
      </c>
      <c r="E10" s="111">
        <f>IF(RES_hhdet_tes!E10=0,"",RES_hhdet_tes!E10/RES_hhdet_fec!E10)</f>
        <v>0.59874235590872515</v>
      </c>
      <c r="F10" s="111">
        <f>IF(RES_hhdet_tes!F10=0,"",RES_hhdet_tes!F10/RES_hhdet_fec!F10)</f>
        <v>0.6029977130950428</v>
      </c>
      <c r="G10" s="111">
        <f>IF(RES_hhdet_tes!G10=0,"",RES_hhdet_tes!G10/RES_hhdet_fec!G10)</f>
        <v>0.61176209968549133</v>
      </c>
      <c r="H10" s="111">
        <f>IF(RES_hhdet_tes!H10=0,"",RES_hhdet_tes!H10/RES_hhdet_fec!H10)</f>
        <v>0.61190106077191952</v>
      </c>
      <c r="I10" s="111">
        <f>IF(RES_hhdet_tes!I10=0,"",RES_hhdet_tes!I10/RES_hhdet_fec!I10)</f>
        <v>0.61502615592282284</v>
      </c>
      <c r="J10" s="111">
        <f>IF(RES_hhdet_tes!J10=0,"",RES_hhdet_tes!J10/RES_hhdet_fec!J10)</f>
        <v>0.62859963272256625</v>
      </c>
      <c r="K10" s="111">
        <f>IF(RES_hhdet_tes!K10=0,"",RES_hhdet_tes!K10/RES_hhdet_fec!K10)</f>
        <v>0.63479483063373821</v>
      </c>
      <c r="L10" s="111">
        <f>IF(RES_hhdet_tes!L10=0,"",RES_hhdet_tes!L10/RES_hhdet_fec!L10)</f>
        <v>0.63736951302527345</v>
      </c>
      <c r="M10" s="111">
        <f>IF(RES_hhdet_tes!M10=0,"",RES_hhdet_tes!M10/RES_hhdet_fec!M10)</f>
        <v>0.64512816685685648</v>
      </c>
      <c r="N10" s="111">
        <f>IF(RES_hhdet_tes!N10=0,"",RES_hhdet_tes!N10/RES_hhdet_fec!N10)</f>
        <v>0.65945228788370791</v>
      </c>
      <c r="O10" s="111">
        <f>IF(RES_hhdet_tes!O10=0,"",RES_hhdet_tes!O10/RES_hhdet_fec!O10)</f>
        <v>0.66851437932679292</v>
      </c>
      <c r="P10" s="111">
        <f>IF(RES_hhdet_tes!P10=0,"",RES_hhdet_tes!P10/RES_hhdet_fec!P10)</f>
        <v>0.67350878233650291</v>
      </c>
      <c r="Q10" s="111">
        <f>IF(RES_hhdet_tes!Q10=0,"",RES_hhdet_tes!Q10/RES_hhdet_fec!Q10)</f>
        <v>0.67548355253550429</v>
      </c>
      <c r="R10" s="111">
        <f>IF(RES_hhdet_tes!R10=0,"",RES_hhdet_tes!R10/RES_hhdet_fec!R10)</f>
        <v>0.6792597587724214</v>
      </c>
      <c r="S10" s="111">
        <f>IF(RES_hhdet_tes!S10=0,"",RES_hhdet_tes!S10/RES_hhdet_fec!S10)</f>
        <v>0.68940513425373862</v>
      </c>
      <c r="T10" s="111">
        <f>IF(RES_hhdet_tes!T10=0,"",RES_hhdet_tes!T10/RES_hhdet_fec!T10)</f>
        <v>0.69720576548590385</v>
      </c>
      <c r="U10" s="111">
        <f>IF(RES_hhdet_tes!U10=0,"",RES_hhdet_tes!U10/RES_hhdet_fec!U10)</f>
        <v>0.69802471083384843</v>
      </c>
      <c r="V10" s="111">
        <f>IF(RES_hhdet_tes!V10=0,"",RES_hhdet_tes!V10/RES_hhdet_fec!V10)</f>
        <v>0.70353670084300923</v>
      </c>
      <c r="W10" s="111">
        <f>IF(RES_hhdet_tes!W10=0,"",RES_hhdet_tes!W10/RES_hhdet_fec!W10)</f>
        <v>0.70480490812586816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0.49146695302050314</v>
      </c>
      <c r="C11" s="111">
        <f>IF(RES_hhdet_tes!C11=0,"",RES_hhdet_tes!C11/RES_hhdet_fec!C11)</f>
        <v>0.49146695302050319</v>
      </c>
      <c r="D11" s="111">
        <f>IF(RES_hhdet_tes!D11=0,"",RES_hhdet_tes!D11/RES_hhdet_fec!D11)</f>
        <v>0.49670094983445889</v>
      </c>
      <c r="E11" s="111">
        <f>IF(RES_hhdet_tes!E11=0,"",RES_hhdet_tes!E11/RES_hhdet_fec!E11)</f>
        <v>0.50031487806918562</v>
      </c>
      <c r="F11" s="111">
        <f>IF(RES_hhdet_tes!F11=0,"",RES_hhdet_tes!F11/RES_hhdet_fec!F11)</f>
        <v>0.50749773892589634</v>
      </c>
      <c r="G11" s="111">
        <f>IF(RES_hhdet_tes!G11=0,"",RES_hhdet_tes!G11/RES_hhdet_fec!G11)</f>
        <v>0.51314911144961939</v>
      </c>
      <c r="H11" s="111">
        <f>IF(RES_hhdet_tes!H11=0,"",RES_hhdet_tes!H11/RES_hhdet_fec!H11)</f>
        <v>0.51621802885638035</v>
      </c>
      <c r="I11" s="111">
        <f>IF(RES_hhdet_tes!I11=0,"",RES_hhdet_tes!I11/RES_hhdet_fec!I11)</f>
        <v>0.52080782227032762</v>
      </c>
      <c r="J11" s="111">
        <f>IF(RES_hhdet_tes!J11=0,"",RES_hhdet_tes!J11/RES_hhdet_fec!J11)</f>
        <v>0.52742707463460159</v>
      </c>
      <c r="K11" s="111">
        <f>IF(RES_hhdet_tes!K11=0,"",RES_hhdet_tes!K11/RES_hhdet_fec!K11)</f>
        <v>0.53369943414345866</v>
      </c>
      <c r="L11" s="111">
        <f>IF(RES_hhdet_tes!L11=0,"",RES_hhdet_tes!L11/RES_hhdet_fec!L11)</f>
        <v>0.5361977143816673</v>
      </c>
      <c r="M11" s="111">
        <f>IF(RES_hhdet_tes!M11=0,"",RES_hhdet_tes!M11/RES_hhdet_fec!M11)</f>
        <v>0.54239733527405976</v>
      </c>
      <c r="N11" s="111">
        <f>IF(RES_hhdet_tes!N11=0,"",RES_hhdet_tes!N11/RES_hhdet_fec!N11)</f>
        <v>0.57387027847787264</v>
      </c>
      <c r="O11" s="111">
        <f>IF(RES_hhdet_tes!O11=0,"",RES_hhdet_tes!O11/RES_hhdet_fec!O11)</f>
        <v>0.60960139128316304</v>
      </c>
      <c r="P11" s="111">
        <f>IF(RES_hhdet_tes!P11=0,"",RES_hhdet_tes!P11/RES_hhdet_fec!P11)</f>
        <v>0.64559035712874779</v>
      </c>
      <c r="Q11" s="111">
        <f>IF(RES_hhdet_tes!Q11=0,"",RES_hhdet_tes!Q11/RES_hhdet_fec!Q11)</f>
        <v>0.67090850060639229</v>
      </c>
      <c r="R11" s="111">
        <f>IF(RES_hhdet_tes!R11=0,"",RES_hhdet_tes!R11/RES_hhdet_fec!R11)</f>
        <v>0.68517332139616249</v>
      </c>
      <c r="S11" s="111">
        <f>IF(RES_hhdet_tes!S11=0,"",RES_hhdet_tes!S11/RES_hhdet_fec!S11)</f>
        <v>0.70623020639900236</v>
      </c>
      <c r="T11" s="111">
        <f>IF(RES_hhdet_tes!T11=0,"",RES_hhdet_tes!T11/RES_hhdet_fec!T11)</f>
        <v>0.71430037528180357</v>
      </c>
      <c r="U11" s="111">
        <f>IF(RES_hhdet_tes!U11=0,"",RES_hhdet_tes!U11/RES_hhdet_fec!U11)</f>
        <v>0.73381662544154891</v>
      </c>
      <c r="V11" s="111">
        <f>IF(RES_hhdet_tes!V11=0,"",RES_hhdet_tes!V11/RES_hhdet_fec!V11)</f>
        <v>0.77775666011716527</v>
      </c>
      <c r="W11" s="111">
        <f>IF(RES_hhdet_tes!W11=0,"",RES_hhdet_tes!W11/RES_hhdet_fec!W11)</f>
        <v>0.84062494213765604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0.55060482472750616</v>
      </c>
      <c r="C15" s="112">
        <f>IF(RES_hhdet_tes!C15=0,"",RES_hhdet_tes!C15/RES_hhdet_fec!C15)</f>
        <v>0.55060482472750616</v>
      </c>
      <c r="D15" s="112">
        <f>IF(RES_hhdet_tes!D15=0,"",RES_hhdet_tes!D15/RES_hhdet_fec!D15)</f>
        <v>0.55060482472750616</v>
      </c>
      <c r="E15" s="112">
        <f>IF(RES_hhdet_tes!E15=0,"",RES_hhdet_tes!E15/RES_hhdet_fec!E15)</f>
        <v>0.55060482472750616</v>
      </c>
      <c r="F15" s="112">
        <f>IF(RES_hhdet_tes!F15=0,"",RES_hhdet_tes!F15/RES_hhdet_fec!F15)</f>
        <v>0.55060482472750616</v>
      </c>
      <c r="G15" s="112">
        <f>IF(RES_hhdet_tes!G15=0,"",RES_hhdet_tes!G15/RES_hhdet_fec!G15)</f>
        <v>0.55060482472750616</v>
      </c>
      <c r="H15" s="112">
        <f>IF(RES_hhdet_tes!H15=0,"",RES_hhdet_tes!H15/RES_hhdet_fec!H15)</f>
        <v>0.57690775026233354</v>
      </c>
      <c r="I15" s="112">
        <f>IF(RES_hhdet_tes!I15=0,"",RES_hhdet_tes!I15/RES_hhdet_fec!I15)</f>
        <v>0.58103944948829933</v>
      </c>
      <c r="J15" s="112">
        <f>IF(RES_hhdet_tes!J15=0,"",RES_hhdet_tes!J15/RES_hhdet_fec!J15)</f>
        <v>0.5830358912655732</v>
      </c>
      <c r="K15" s="112">
        <f>IF(RES_hhdet_tes!K15=0,"",RES_hhdet_tes!K15/RES_hhdet_fec!K15)</f>
        <v>0.5830358912655732</v>
      </c>
      <c r="L15" s="112">
        <f>IF(RES_hhdet_tes!L15=0,"",RES_hhdet_tes!L15/RES_hhdet_fec!L15)</f>
        <v>0.58304179596913042</v>
      </c>
      <c r="M15" s="112">
        <f>IF(RES_hhdet_tes!M15=0,"",RES_hhdet_tes!M15/RES_hhdet_fec!M15)</f>
        <v>0.58392534072600344</v>
      </c>
      <c r="N15" s="112">
        <f>IF(RES_hhdet_tes!N15=0,"",RES_hhdet_tes!N15/RES_hhdet_fec!N15)</f>
        <v>0.59114553966490435</v>
      </c>
      <c r="O15" s="112">
        <f>IF(RES_hhdet_tes!O15=0,"",RES_hhdet_tes!O15/RES_hhdet_fec!O15)</f>
        <v>0.59845976508807397</v>
      </c>
      <c r="P15" s="112">
        <f>IF(RES_hhdet_tes!P15=0,"",RES_hhdet_tes!P15/RES_hhdet_fec!P15)</f>
        <v>0.61300427080708619</v>
      </c>
      <c r="Q15" s="112">
        <f>IF(RES_hhdet_tes!Q15=0,"",RES_hhdet_tes!Q15/RES_hhdet_fec!Q15)</f>
        <v>0.62174759571127614</v>
      </c>
      <c r="R15" s="112">
        <f>IF(RES_hhdet_tes!R15=0,"",RES_hhdet_tes!R15/RES_hhdet_fec!R15)</f>
        <v>0.6270231161910863</v>
      </c>
      <c r="S15" s="112">
        <f>IF(RES_hhdet_tes!S15=0,"",RES_hhdet_tes!S15/RES_hhdet_fec!S15)</f>
        <v>0.63322669362629058</v>
      </c>
      <c r="T15" s="112">
        <f>IF(RES_hhdet_tes!T15=0,"",RES_hhdet_tes!T15/RES_hhdet_fec!T15)</f>
        <v>0.63494929426988778</v>
      </c>
      <c r="U15" s="112">
        <f>IF(RES_hhdet_tes!U15=0,"",RES_hhdet_tes!U15/RES_hhdet_fec!U15)</f>
        <v>0.63541520281650488</v>
      </c>
      <c r="V15" s="112">
        <f>IF(RES_hhdet_tes!V15=0,"",RES_hhdet_tes!V15/RES_hhdet_fec!V15)</f>
        <v>0.64343781629014651</v>
      </c>
      <c r="W15" s="112">
        <f>IF(RES_hhdet_tes!W15=0,"",RES_hhdet_tes!W15/RES_hhdet_fec!W15)</f>
        <v>0.67800583027973271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0.57343600321012111</v>
      </c>
      <c r="C19" s="124">
        <f>IF(RES_hhdet_tes!C19=0,"",RES_hhdet_tes!C19/RES_hhdet_fec!C19)</f>
        <v>0.58085496690740346</v>
      </c>
      <c r="D19" s="124">
        <f>IF(RES_hhdet_tes!D19=0,"",RES_hhdet_tes!D19/RES_hhdet_fec!D19)</f>
        <v>0.57786069701464626</v>
      </c>
      <c r="E19" s="124">
        <f>IF(RES_hhdet_tes!E19=0,"",RES_hhdet_tes!E19/RES_hhdet_fec!E19)</f>
        <v>0.58180810298070496</v>
      </c>
      <c r="F19" s="124">
        <f>IF(RES_hhdet_tes!F19=0,"",RES_hhdet_tes!F19/RES_hhdet_fec!F19)</f>
        <v>0.58011588127501124</v>
      </c>
      <c r="G19" s="124">
        <f>IF(RES_hhdet_tes!G19=0,"",RES_hhdet_tes!G19/RES_hhdet_fec!G19)</f>
        <v>0.58011903450754387</v>
      </c>
      <c r="H19" s="124">
        <f>IF(RES_hhdet_tes!H19=0,"",RES_hhdet_tes!H19/RES_hhdet_fec!H19)</f>
        <v>0.58680134098352565</v>
      </c>
      <c r="I19" s="124">
        <f>IF(RES_hhdet_tes!I19=0,"",RES_hhdet_tes!I19/RES_hhdet_fec!I19)</f>
        <v>0.58140180170458255</v>
      </c>
      <c r="J19" s="124">
        <f>IF(RES_hhdet_tes!J19=0,"",RES_hhdet_tes!J19/RES_hhdet_fec!J19)</f>
        <v>0.58226439186249612</v>
      </c>
      <c r="K19" s="124">
        <f>IF(RES_hhdet_tes!K19=0,"",RES_hhdet_tes!K19/RES_hhdet_fec!K19)</f>
        <v>0.58203902843297617</v>
      </c>
      <c r="L19" s="124">
        <f>IF(RES_hhdet_tes!L19=0,"",RES_hhdet_tes!L19/RES_hhdet_fec!L19)</f>
        <v>0.58364369531151328</v>
      </c>
      <c r="M19" s="124">
        <f>IF(RES_hhdet_tes!M19=0,"",RES_hhdet_tes!M19/RES_hhdet_fec!M19)</f>
        <v>0.58352744173116999</v>
      </c>
      <c r="N19" s="124">
        <f>IF(RES_hhdet_tes!N19=0,"",RES_hhdet_tes!N19/RES_hhdet_fec!N19)</f>
        <v>0.58405524398696507</v>
      </c>
      <c r="O19" s="124">
        <f>IF(RES_hhdet_tes!O19=0,"",RES_hhdet_tes!O19/RES_hhdet_fec!O19)</f>
        <v>0.58352984964208499</v>
      </c>
      <c r="P19" s="124">
        <f>IF(RES_hhdet_tes!P19=0,"",RES_hhdet_tes!P19/RES_hhdet_fec!P19)</f>
        <v>0.58371545347252674</v>
      </c>
      <c r="Q19" s="124">
        <f>IF(RES_hhdet_tes!Q19=0,"",RES_hhdet_tes!Q19/RES_hhdet_fec!Q19)</f>
        <v>0.58386909108777529</v>
      </c>
      <c r="R19" s="124">
        <f>IF(RES_hhdet_tes!R19=0,"",RES_hhdet_tes!R19/RES_hhdet_fec!R19)</f>
        <v>0.58397363668327074</v>
      </c>
      <c r="S19" s="124">
        <f>IF(RES_hhdet_tes!S19=0,"",RES_hhdet_tes!S19/RES_hhdet_fec!S19)</f>
        <v>0.5847725258189449</v>
      </c>
      <c r="T19" s="124">
        <f>IF(RES_hhdet_tes!T19=0,"",RES_hhdet_tes!T19/RES_hhdet_fec!T19)</f>
        <v>0.58522880706852953</v>
      </c>
      <c r="U19" s="124">
        <f>IF(RES_hhdet_tes!U19=0,"",RES_hhdet_tes!U19/RES_hhdet_fec!U19)</f>
        <v>0.58587803553422224</v>
      </c>
      <c r="V19" s="124">
        <f>IF(RES_hhdet_tes!V19=0,"",RES_hhdet_tes!V19/RES_hhdet_fec!V19)</f>
        <v>0.58807098484818277</v>
      </c>
      <c r="W19" s="124">
        <f>IF(RES_hhdet_tes!W19=0,"",RES_hhdet_tes!W19/RES_hhdet_fec!W19)</f>
        <v>0.590380166129575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0.57421102187106454</v>
      </c>
      <c r="C20" s="111">
        <f>IF(RES_hhdet_tes!C20=0,"",RES_hhdet_tes!C20/RES_hhdet_fec!C20)</f>
        <v>0.57465991214970524</v>
      </c>
      <c r="D20" s="111">
        <f>IF(RES_hhdet_tes!D20=0,"",RES_hhdet_tes!D20/RES_hhdet_fec!D20)</f>
        <v>0.57526411239011832</v>
      </c>
      <c r="E20" s="111">
        <f>IF(RES_hhdet_tes!E20=0,"",RES_hhdet_tes!E20/RES_hhdet_fec!E20)</f>
        <v>0.57582977548299363</v>
      </c>
      <c r="F20" s="111">
        <f>IF(RES_hhdet_tes!F20=0,"",RES_hhdet_tes!F20/RES_hhdet_fec!F20)</f>
        <v>0.57815652648246341</v>
      </c>
      <c r="G20" s="111">
        <f>IF(RES_hhdet_tes!G20=0,"",RES_hhdet_tes!G20/RES_hhdet_fec!G20)</f>
        <v>0.57935717420514921</v>
      </c>
      <c r="H20" s="111">
        <f>IF(RES_hhdet_tes!H20=0,"",RES_hhdet_tes!H20/RES_hhdet_fec!H20)</f>
        <v>0.58106404533382705</v>
      </c>
      <c r="I20" s="111">
        <f>IF(RES_hhdet_tes!I20=0,"",RES_hhdet_tes!I20/RES_hhdet_fec!I20)</f>
        <v>0.58192437719025858</v>
      </c>
      <c r="J20" s="111">
        <f>IF(RES_hhdet_tes!J20=0,"",RES_hhdet_tes!J20/RES_hhdet_fec!J20)</f>
        <v>0.58240612114335766</v>
      </c>
      <c r="K20" s="111">
        <f>IF(RES_hhdet_tes!K20=0,"",RES_hhdet_tes!K20/RES_hhdet_fec!K20)</f>
        <v>0.58253838077210296</v>
      </c>
      <c r="L20" s="111">
        <f>IF(RES_hhdet_tes!L20=0,"",RES_hhdet_tes!L20/RES_hhdet_fec!L20)</f>
        <v>0.58266794738484751</v>
      </c>
      <c r="M20" s="111">
        <f>IF(RES_hhdet_tes!M20=0,"",RES_hhdet_tes!M20/RES_hhdet_fec!M20)</f>
        <v>0.58302177739792826</v>
      </c>
      <c r="N20" s="111">
        <f>IF(RES_hhdet_tes!N20=0,"",RES_hhdet_tes!N20/RES_hhdet_fec!N20)</f>
        <v>0.58353204021858307</v>
      </c>
      <c r="O20" s="111">
        <f>IF(RES_hhdet_tes!O20=0,"",RES_hhdet_tes!O20/RES_hhdet_fec!O20)</f>
        <v>0.58370426291134403</v>
      </c>
      <c r="P20" s="111">
        <f>IF(RES_hhdet_tes!P20=0,"",RES_hhdet_tes!P20/RES_hhdet_fec!P20)</f>
        <v>0.58379851163183638</v>
      </c>
      <c r="Q20" s="111">
        <f>IF(RES_hhdet_tes!Q20=0,"",RES_hhdet_tes!Q20/RES_hhdet_fec!Q20)</f>
        <v>0.58384380007757597</v>
      </c>
      <c r="R20" s="111">
        <f>IF(RES_hhdet_tes!R20=0,"",RES_hhdet_tes!R20/RES_hhdet_fec!R20)</f>
        <v>0.58393070751280873</v>
      </c>
      <c r="S20" s="111">
        <f>IF(RES_hhdet_tes!S20=0,"",RES_hhdet_tes!S20/RES_hhdet_fec!S20)</f>
        <v>0.58420589206011098</v>
      </c>
      <c r="T20" s="111">
        <f>IF(RES_hhdet_tes!T20=0,"",RES_hhdet_tes!T20/RES_hhdet_fec!T20)</f>
        <v>0.58464299390540719</v>
      </c>
      <c r="U20" s="111">
        <f>IF(RES_hhdet_tes!U20=0,"",RES_hhdet_tes!U20/RES_hhdet_fec!U20)</f>
        <v>0.58563759136342941</v>
      </c>
      <c r="V20" s="111">
        <f>IF(RES_hhdet_tes!V20=0,"",RES_hhdet_tes!V20/RES_hhdet_fec!V20)</f>
        <v>0.58779194218026609</v>
      </c>
      <c r="W20" s="111">
        <f>IF(RES_hhdet_tes!W20=0,"",RES_hhdet_tes!W20/RES_hhdet_fec!W20)</f>
        <v>0.59011550253600975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0.56999393016022337</v>
      </c>
      <c r="C21" s="111">
        <f>IF(RES_hhdet_tes!C21=0,"",RES_hhdet_tes!C21/RES_hhdet_fec!C21)</f>
        <v>0.57643171550294647</v>
      </c>
      <c r="D21" s="111">
        <f>IF(RES_hhdet_tes!D21=0,"",RES_hhdet_tes!D21/RES_hhdet_fec!D21)</f>
        <v>0.57652310203031243</v>
      </c>
      <c r="E21" s="111">
        <f>IF(RES_hhdet_tes!E21=0,"",RES_hhdet_tes!E21/RES_hhdet_fec!E21)</f>
        <v>0.57769325810486127</v>
      </c>
      <c r="F21" s="111">
        <f>IF(RES_hhdet_tes!F21=0,"",RES_hhdet_tes!F21/RES_hhdet_fec!F21)</f>
        <v>0.57774611212748794</v>
      </c>
      <c r="G21" s="111">
        <f>IF(RES_hhdet_tes!G21=0,"",RES_hhdet_tes!G21/RES_hhdet_fec!G21)</f>
        <v>0.57906074263197738</v>
      </c>
      <c r="H21" s="111">
        <f>IF(RES_hhdet_tes!H21=0,"",RES_hhdet_tes!H21/RES_hhdet_fec!H21)</f>
        <v>0.57976518463550453</v>
      </c>
      <c r="I21" s="111">
        <f>IF(RES_hhdet_tes!I21=0,"",RES_hhdet_tes!I21/RES_hhdet_fec!I21)</f>
        <v>0.58040803491304105</v>
      </c>
      <c r="J21" s="111">
        <f>IF(RES_hhdet_tes!J21=0,"",RES_hhdet_tes!J21/RES_hhdet_fec!J21)</f>
        <v>0.58043890631801398</v>
      </c>
      <c r="K21" s="111">
        <f>IF(RES_hhdet_tes!K21=0,"",RES_hhdet_tes!K21/RES_hhdet_fec!K21)</f>
        <v>0.58049275433623382</v>
      </c>
      <c r="L21" s="111">
        <f>IF(RES_hhdet_tes!L21=0,"",RES_hhdet_tes!L21/RES_hhdet_fec!L21)</f>
        <v>0.58208453625477097</v>
      </c>
      <c r="M21" s="111">
        <f>IF(RES_hhdet_tes!M21=0,"",RES_hhdet_tes!M21/RES_hhdet_fec!M21)</f>
        <v>0.58209217453157336</v>
      </c>
      <c r="N21" s="111">
        <f>IF(RES_hhdet_tes!N21=0,"",RES_hhdet_tes!N21/RES_hhdet_fec!N21)</f>
        <v>0.5821913924815536</v>
      </c>
      <c r="O21" s="111">
        <f>IF(RES_hhdet_tes!O21=0,"",RES_hhdet_tes!O21/RES_hhdet_fec!O21)</f>
        <v>0.5823800571212242</v>
      </c>
      <c r="P21" s="111">
        <f>IF(RES_hhdet_tes!P21=0,"",RES_hhdet_tes!P21/RES_hhdet_fec!P21)</f>
        <v>0.58245846760855691</v>
      </c>
      <c r="Q21" s="111">
        <f>IF(RES_hhdet_tes!Q21=0,"",RES_hhdet_tes!Q21/RES_hhdet_fec!Q21)</f>
        <v>0.58248882970694937</v>
      </c>
      <c r="R21" s="111">
        <f>IF(RES_hhdet_tes!R21=0,"",RES_hhdet_tes!R21/RES_hhdet_fec!R21)</f>
        <v>0.58268135930923015</v>
      </c>
      <c r="S21" s="111">
        <f>IF(RES_hhdet_tes!S21=0,"",RES_hhdet_tes!S21/RES_hhdet_fec!S21)</f>
        <v>0.58476055193772036</v>
      </c>
      <c r="T21" s="111">
        <f>IF(RES_hhdet_tes!T21=0,"",RES_hhdet_tes!T21/RES_hhdet_fec!T21)</f>
        <v>0.58861480572776514</v>
      </c>
      <c r="U21" s="111">
        <f>IF(RES_hhdet_tes!U21=0,"",RES_hhdet_tes!U21/RES_hhdet_fec!U21)</f>
        <v>0.59274779111852183</v>
      </c>
      <c r="V21" s="111">
        <f>IF(RES_hhdet_tes!V21=0,"",RES_hhdet_tes!V21/RES_hhdet_fec!V21)</f>
        <v>0.59755559708581019</v>
      </c>
      <c r="W21" s="111">
        <f>IF(RES_hhdet_tes!W21=0,"",RES_hhdet_tes!W21/RES_hhdet_fec!W21)</f>
        <v>0.59994200779218132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0.72878418312342952</v>
      </c>
      <c r="C22" s="45">
        <f>IF(RES_hhdet_tes!C22=0,"",RES_hhdet_tes!C22/RES_hhdet_fec!C22)</f>
        <v>0.74277696348021527</v>
      </c>
      <c r="D22" s="45">
        <f>IF(RES_hhdet_tes!D22=0,"",RES_hhdet_tes!D22/RES_hhdet_fec!D22)</f>
        <v>0.74292926090819145</v>
      </c>
      <c r="E22" s="45">
        <f>IF(RES_hhdet_tes!E22=0,"",RES_hhdet_tes!E22/RES_hhdet_fec!E22)</f>
        <v>0.74540600229805154</v>
      </c>
      <c r="F22" s="45">
        <f>IF(RES_hhdet_tes!F22=0,"",RES_hhdet_tes!F22/RES_hhdet_fec!F22)</f>
        <v>0.7454419120697714</v>
      </c>
      <c r="G22" s="45">
        <f>IF(RES_hhdet_tes!G22=0,"",RES_hhdet_tes!G22/RES_hhdet_fec!G22)</f>
        <v>0.74834691080570714</v>
      </c>
      <c r="H22" s="45">
        <f>IF(RES_hhdet_tes!H22=0,"",RES_hhdet_tes!H22/RES_hhdet_fec!H22)</f>
        <v>0.74992174003934298</v>
      </c>
      <c r="I22" s="45">
        <f>IF(RES_hhdet_tes!I22=0,"",RES_hhdet_tes!I22/RES_hhdet_fec!I22)</f>
        <v>0.75147548576564804</v>
      </c>
      <c r="J22" s="45">
        <f>IF(RES_hhdet_tes!J22=0,"",RES_hhdet_tes!J22/RES_hhdet_fec!J22)</f>
        <v>0.75202290011040329</v>
      </c>
      <c r="K22" s="45">
        <f>IF(RES_hhdet_tes!K22=0,"",RES_hhdet_tes!K22/RES_hhdet_fec!K22)</f>
        <v>0.75213247869700894</v>
      </c>
      <c r="L22" s="45">
        <f>IF(RES_hhdet_tes!L22=0,"",RES_hhdet_tes!L22/RES_hhdet_fec!L22)</f>
        <v>0.7567235914049194</v>
      </c>
      <c r="M22" s="45">
        <f>IF(RES_hhdet_tes!M22=0,"",RES_hhdet_tes!M22/RES_hhdet_fec!M22)</f>
        <v>0.75679635818057778</v>
      </c>
      <c r="N22" s="45">
        <f>IF(RES_hhdet_tes!N22=0,"",RES_hhdet_tes!N22/RES_hhdet_fec!N22)</f>
        <v>0.75777171523677267</v>
      </c>
      <c r="O22" s="45">
        <f>IF(RES_hhdet_tes!O22=0,"",RES_hhdet_tes!O22/RES_hhdet_fec!O22)</f>
        <v>0.75803952610612657</v>
      </c>
      <c r="P22" s="45">
        <f>IF(RES_hhdet_tes!P22=0,"",RES_hhdet_tes!P22/RES_hhdet_fec!P22)</f>
        <v>0.75803952610612668</v>
      </c>
      <c r="Q22" s="45">
        <f>IF(RES_hhdet_tes!Q22=0,"",RES_hhdet_tes!Q22/RES_hhdet_fec!Q22)</f>
        <v>0.77126587862270413</v>
      </c>
      <c r="R22" s="45">
        <f>IF(RES_hhdet_tes!R22=0,"",RES_hhdet_tes!R22/RES_hhdet_fec!R22)</f>
        <v>0.77538041427759474</v>
      </c>
      <c r="S22" s="45">
        <f>IF(RES_hhdet_tes!S22=0,"",RES_hhdet_tes!S22/RES_hhdet_fec!S22)</f>
        <v>0.79371278572276605</v>
      </c>
      <c r="T22" s="45">
        <f>IF(RES_hhdet_tes!T22=0,"",RES_hhdet_tes!T22/RES_hhdet_fec!T22)</f>
        <v>0.80664476860211876</v>
      </c>
      <c r="U22" s="45">
        <f>IF(RES_hhdet_tes!U22=0,"",RES_hhdet_tes!U22/RES_hhdet_fec!U22)</f>
        <v>0.8241510871260852</v>
      </c>
      <c r="V22" s="45">
        <f>IF(RES_hhdet_tes!V22=0,"",RES_hhdet_tes!V22/RES_hhdet_fec!V22)</f>
        <v>0.84085184862905182</v>
      </c>
      <c r="W22" s="45">
        <f>IF(RES_hhdet_tes!W22=0,"",RES_hhdet_tes!W22/RES_hhdet_fec!W22)</f>
        <v>0.84588018408149768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0.49000610144218332</v>
      </c>
      <c r="C24" s="119">
        <f>IF(RES_hhdet_tes!C24=0,"",RES_hhdet_tes!C24/RES_hhdet_fec!C24)</f>
        <v>0.49638539454689207</v>
      </c>
      <c r="D24" s="119">
        <f>IF(RES_hhdet_tes!D24=0,"",RES_hhdet_tes!D24/RES_hhdet_fec!D24)</f>
        <v>0.50297459966710767</v>
      </c>
      <c r="E24" s="119">
        <f>IF(RES_hhdet_tes!E24=0,"",RES_hhdet_tes!E24/RES_hhdet_fec!E24)</f>
        <v>0.50984504320681057</v>
      </c>
      <c r="F24" s="119">
        <f>IF(RES_hhdet_tes!F24=0,"",RES_hhdet_tes!F24/RES_hhdet_fec!F24)</f>
        <v>0.51397205566131365</v>
      </c>
      <c r="G24" s="119">
        <f>IF(RES_hhdet_tes!G24=0,"",RES_hhdet_tes!G24/RES_hhdet_fec!G24)</f>
        <v>0.52322082959945615</v>
      </c>
      <c r="H24" s="119">
        <f>IF(RES_hhdet_tes!H24=0,"",RES_hhdet_tes!H24/RES_hhdet_fec!H24)</f>
        <v>0.5298489253243871</v>
      </c>
      <c r="I24" s="119">
        <f>IF(RES_hhdet_tes!I24=0,"",RES_hhdet_tes!I24/RES_hhdet_fec!I24)</f>
        <v>0.54015131552872986</v>
      </c>
      <c r="J24" s="119">
        <f>IF(RES_hhdet_tes!J24=0,"",RES_hhdet_tes!J24/RES_hhdet_fec!J24)</f>
        <v>0.54571668715759425</v>
      </c>
      <c r="K24" s="119">
        <f>IF(RES_hhdet_tes!K24=0,"",RES_hhdet_tes!K24/RES_hhdet_fec!K24)</f>
        <v>0.55435537791981759</v>
      </c>
      <c r="L24" s="119">
        <f>IF(RES_hhdet_tes!L24=0,"",RES_hhdet_tes!L24/RES_hhdet_fec!L24)</f>
        <v>0.56550898423215368</v>
      </c>
      <c r="M24" s="119">
        <f>IF(RES_hhdet_tes!M24=0,"",RES_hhdet_tes!M24/RES_hhdet_fec!M24)</f>
        <v>0.57557582550398578</v>
      </c>
      <c r="N24" s="119">
        <f>IF(RES_hhdet_tes!N24=0,"",RES_hhdet_tes!N24/RES_hhdet_fec!N24)</f>
        <v>0.59342662905434063</v>
      </c>
      <c r="O24" s="119">
        <f>IF(RES_hhdet_tes!O24=0,"",RES_hhdet_tes!O24/RES_hhdet_fec!O24)</f>
        <v>0.60437227812087913</v>
      </c>
      <c r="P24" s="119">
        <f>IF(RES_hhdet_tes!P24=0,"",RES_hhdet_tes!P24/RES_hhdet_fec!P24)</f>
        <v>0.61109390310425382</v>
      </c>
      <c r="Q24" s="119">
        <f>IF(RES_hhdet_tes!Q24=0,"",RES_hhdet_tes!Q24/RES_hhdet_fec!Q24)</f>
        <v>0.62089571333457738</v>
      </c>
      <c r="R24" s="119">
        <f>IF(RES_hhdet_tes!R24=0,"",RES_hhdet_tes!R24/RES_hhdet_fec!R24)</f>
        <v>0.62651548123043921</v>
      </c>
      <c r="S24" s="119">
        <f>IF(RES_hhdet_tes!S24=0,"",RES_hhdet_tes!S24/RES_hhdet_fec!S24)</f>
        <v>0.63363953466366385</v>
      </c>
      <c r="T24" s="119">
        <f>IF(RES_hhdet_tes!T24=0,"",RES_hhdet_tes!T24/RES_hhdet_fec!T24)</f>
        <v>0.64014393174469719</v>
      </c>
      <c r="U24" s="119">
        <f>IF(RES_hhdet_tes!U24=0,"",RES_hhdet_tes!U24/RES_hhdet_fec!U24)</f>
        <v>0.64988763387280246</v>
      </c>
      <c r="V24" s="119">
        <f>IF(RES_hhdet_tes!V24=0,"",RES_hhdet_tes!V24/RES_hhdet_fec!V24)</f>
        <v>0.66247993984091236</v>
      </c>
      <c r="W24" s="119">
        <f>IF(RES_hhdet_tes!W24=0,"",RES_hhdet_tes!W24/RES_hhdet_fec!W24)</f>
        <v>0.67381887317639377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0.48509222118927353</v>
      </c>
      <c r="C25" s="124">
        <f>IF(RES_hhdet_tes!C25=0,"",RES_hhdet_tes!C25/RES_hhdet_fec!C25)</f>
        <v>0.49042398884762572</v>
      </c>
      <c r="D25" s="124">
        <f>IF(RES_hhdet_tes!D25=0,"",RES_hhdet_tes!D25/RES_hhdet_fec!D25)</f>
        <v>0.49673997772125877</v>
      </c>
      <c r="E25" s="124">
        <f>IF(RES_hhdet_tes!E25=0,"",RES_hhdet_tes!E25/RES_hhdet_fec!E25)</f>
        <v>0.50339303930904544</v>
      </c>
      <c r="F25" s="124">
        <f>IF(RES_hhdet_tes!F25=0,"",RES_hhdet_tes!F25/RES_hhdet_fec!F25)</f>
        <v>0.51002779899623085</v>
      </c>
      <c r="G25" s="124">
        <f>IF(RES_hhdet_tes!G25=0,"",RES_hhdet_tes!G25/RES_hhdet_fec!G25)</f>
        <v>0.51699919985672782</v>
      </c>
      <c r="H25" s="124">
        <f>IF(RES_hhdet_tes!H25=0,"",RES_hhdet_tes!H25/RES_hhdet_fec!H25)</f>
        <v>0.52405046815249989</v>
      </c>
      <c r="I25" s="124">
        <f>IF(RES_hhdet_tes!I25=0,"",RES_hhdet_tes!I25/RES_hhdet_fec!I25)</f>
        <v>0.53199717597281149</v>
      </c>
      <c r="J25" s="124">
        <f>IF(RES_hhdet_tes!J25=0,"",RES_hhdet_tes!J25/RES_hhdet_fec!J25)</f>
        <v>0.54088343852667176</v>
      </c>
      <c r="K25" s="124">
        <f>IF(RES_hhdet_tes!K25=0,"",RES_hhdet_tes!K25/RES_hhdet_fec!K25)</f>
        <v>0.5503801388902122</v>
      </c>
      <c r="L25" s="124">
        <f>IF(RES_hhdet_tes!L25=0,"",RES_hhdet_tes!L25/RES_hhdet_fec!L25)</f>
        <v>0.56060808350888747</v>
      </c>
      <c r="M25" s="124">
        <f>IF(RES_hhdet_tes!M25=0,"",RES_hhdet_tes!M25/RES_hhdet_fec!M25)</f>
        <v>0.57308753418268887</v>
      </c>
      <c r="N25" s="124">
        <f>IF(RES_hhdet_tes!N25=0,"",RES_hhdet_tes!N25/RES_hhdet_fec!N25)</f>
        <v>0.58735741931105778</v>
      </c>
      <c r="O25" s="124">
        <f>IF(RES_hhdet_tes!O25=0,"",RES_hhdet_tes!O25/RES_hhdet_fec!O25)</f>
        <v>0.60284528691660533</v>
      </c>
      <c r="P25" s="124">
        <f>IF(RES_hhdet_tes!P25=0,"",RES_hhdet_tes!P25/RES_hhdet_fec!P25)</f>
        <v>0.60897940199914569</v>
      </c>
      <c r="Q25" s="124">
        <f>IF(RES_hhdet_tes!Q25=0,"",RES_hhdet_tes!Q25/RES_hhdet_fec!Q25)</f>
        <v>0.61391124314699486</v>
      </c>
      <c r="R25" s="124">
        <f>IF(RES_hhdet_tes!R25=0,"",RES_hhdet_tes!R25/RES_hhdet_fec!R25)</f>
        <v>0.61768777013133724</v>
      </c>
      <c r="S25" s="124">
        <f>IF(RES_hhdet_tes!S25=0,"",RES_hhdet_tes!S25/RES_hhdet_fec!S25)</f>
        <v>0.62230143442454222</v>
      </c>
      <c r="T25" s="124">
        <f>IF(RES_hhdet_tes!T25=0,"",RES_hhdet_tes!T25/RES_hhdet_fec!T25)</f>
        <v>0.62629482940468917</v>
      </c>
      <c r="U25" s="124">
        <f>IF(RES_hhdet_tes!U25=0,"",RES_hhdet_tes!U25/RES_hhdet_fec!U25)</f>
        <v>0.63378574495219053</v>
      </c>
      <c r="V25" s="124">
        <f>IF(RES_hhdet_tes!V25=0,"",RES_hhdet_tes!V25/RES_hhdet_fec!V25)</f>
        <v>0.64277220262187851</v>
      </c>
      <c r="W25" s="124">
        <f>IF(RES_hhdet_tes!W25=0,"",RES_hhdet_tes!W25/RES_hhdet_fec!W25)</f>
        <v>0.65385722042332961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0.48933026682694608</v>
      </c>
      <c r="D26" s="111">
        <f>IF(RES_hhdet_tes!D26=0,"",RES_hhdet_tes!D26/RES_hhdet_fec!D26)</f>
        <v>0.495689604251634</v>
      </c>
      <c r="E26" s="111">
        <f>IF(RES_hhdet_tes!E26=0,"",RES_hhdet_tes!E26/RES_hhdet_fec!E26)</f>
        <v>0.50236707947704262</v>
      </c>
      <c r="F26" s="111">
        <f>IF(RES_hhdet_tes!F26=0,"",RES_hhdet_tes!F26/RES_hhdet_fec!F26)</f>
        <v>0.5089242346737769</v>
      </c>
      <c r="G26" s="111">
        <f>IF(RES_hhdet_tes!G26=0,"",RES_hhdet_tes!G26/RES_hhdet_fec!G26)</f>
        <v>0.51596364654572824</v>
      </c>
      <c r="H26" s="111">
        <f>IF(RES_hhdet_tes!H26=0,"",RES_hhdet_tes!H26/RES_hhdet_fec!H26)</f>
        <v>0.5230835687184473</v>
      </c>
      <c r="I26" s="111">
        <f>IF(RES_hhdet_tes!I26=0,"",RES_hhdet_tes!I26/RES_hhdet_fec!I26)</f>
        <v>0.53113032205538868</v>
      </c>
      <c r="J26" s="111">
        <f>IF(RES_hhdet_tes!J26=0,"",RES_hhdet_tes!J26/RES_hhdet_fec!J26)</f>
        <v>0.53988250551789763</v>
      </c>
      <c r="K26" s="111">
        <f>IF(RES_hhdet_tes!K26=0,"",RES_hhdet_tes!K26/RES_hhdet_fec!K26)</f>
        <v>0.54938441641991942</v>
      </c>
      <c r="L26" s="111">
        <f>IF(RES_hhdet_tes!L26=0,"",RES_hhdet_tes!L26/RES_hhdet_fec!L26)</f>
        <v>0.55970627707058629</v>
      </c>
      <c r="M26" s="111">
        <f>IF(RES_hhdet_tes!M26=0,"",RES_hhdet_tes!M26/RES_hhdet_fec!M26)</f>
        <v>0.57214164525315159</v>
      </c>
      <c r="N26" s="111">
        <f>IF(RES_hhdet_tes!N26=0,"",RES_hhdet_tes!N26/RES_hhdet_fec!N26)</f>
        <v>0.5865718759923565</v>
      </c>
      <c r="O26" s="111">
        <f>IF(RES_hhdet_tes!O26=0,"",RES_hhdet_tes!O26/RES_hhdet_fec!O26)</f>
        <v>0.60193405637897057</v>
      </c>
      <c r="P26" s="111">
        <f>IF(RES_hhdet_tes!P26=0,"",RES_hhdet_tes!P26/RES_hhdet_fec!P26)</f>
        <v>0.60805480889065899</v>
      </c>
      <c r="Q26" s="111">
        <f>IF(RES_hhdet_tes!Q26=0,"",RES_hhdet_tes!Q26/RES_hhdet_fec!Q26)</f>
        <v>0.61310002989752832</v>
      </c>
      <c r="R26" s="111">
        <f>IF(RES_hhdet_tes!R26=0,"",RES_hhdet_tes!R26/RES_hhdet_fec!R26)</f>
        <v>0.61688735202945244</v>
      </c>
      <c r="S26" s="111">
        <f>IF(RES_hhdet_tes!S26=0,"",RES_hhdet_tes!S26/RES_hhdet_fec!S26)</f>
        <v>0.62149976347508085</v>
      </c>
      <c r="T26" s="111">
        <f>IF(RES_hhdet_tes!T26=0,"",RES_hhdet_tes!T26/RES_hhdet_fec!T26)</f>
        <v>0.62550868738531251</v>
      </c>
      <c r="U26" s="111">
        <f>IF(RES_hhdet_tes!U26=0,"",RES_hhdet_tes!U26/RES_hhdet_fec!U26)</f>
        <v>0.63300981000892931</v>
      </c>
      <c r="V26" s="111">
        <f>IF(RES_hhdet_tes!V26=0,"",RES_hhdet_tes!V26/RES_hhdet_fec!V26)</f>
        <v>0.64201644784230127</v>
      </c>
      <c r="W26" s="111">
        <f>IF(RES_hhdet_tes!W26=0,"",RES_hhdet_tes!W26/RES_hhdet_fec!W26)</f>
        <v>0.65311955475588035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1.6257959214795279</v>
      </c>
      <c r="C28" s="124">
        <f>IF(RES_hhdet_tes!C28=0,"",RES_hhdet_tes!C28/RES_hhdet_fec!C28)</f>
        <v>1.783195961372279</v>
      </c>
      <c r="D28" s="124">
        <f>IF(RES_hhdet_tes!D28=0,"",RES_hhdet_tes!D28/RES_hhdet_fec!D28)</f>
        <v>1.9127958081329439</v>
      </c>
      <c r="E28" s="124">
        <f>IF(RES_hhdet_tes!E28=0,"",RES_hhdet_tes!E28/RES_hhdet_fec!E28)</f>
        <v>2.0229027118200027</v>
      </c>
      <c r="F28" s="124">
        <f>IF(RES_hhdet_tes!F28=0,"",RES_hhdet_tes!F28/RES_hhdet_fec!F28)</f>
        <v>2.084567803325867</v>
      </c>
      <c r="G28" s="124">
        <f>IF(RES_hhdet_tes!G28=0,"",RES_hhdet_tes!G28/RES_hhdet_fec!G28)</f>
        <v>2.1552585063204805</v>
      </c>
      <c r="H28" s="124">
        <f>IF(RES_hhdet_tes!H28=0,"",RES_hhdet_tes!H28/RES_hhdet_fec!H28)</f>
        <v>2.2288772982965415</v>
      </c>
      <c r="I28" s="124">
        <f>IF(RES_hhdet_tes!I28=0,"",RES_hhdet_tes!I28/RES_hhdet_fec!I28)</f>
        <v>2.2903912378005589</v>
      </c>
      <c r="J28" s="124">
        <f>IF(RES_hhdet_tes!J28=0,"",RES_hhdet_tes!J28/RES_hhdet_fec!J28)</f>
        <v>2.3418474626529999</v>
      </c>
      <c r="K28" s="124">
        <f>IF(RES_hhdet_tes!K28=0,"",RES_hhdet_tes!K28/RES_hhdet_fec!K28)</f>
        <v>2.4163264554336457</v>
      </c>
      <c r="L28" s="124">
        <f>IF(RES_hhdet_tes!L28=0,"",RES_hhdet_tes!L28/RES_hhdet_fec!L28)</f>
        <v>2.4919722097596484</v>
      </c>
      <c r="M28" s="124">
        <f>IF(RES_hhdet_tes!M28=0,"",RES_hhdet_tes!M28/RES_hhdet_fec!M28)</f>
        <v>2.5589860113890079</v>
      </c>
      <c r="N28" s="124">
        <f>IF(RES_hhdet_tes!N28=0,"",RES_hhdet_tes!N28/RES_hhdet_fec!N28)</f>
        <v>2.6303826480252006</v>
      </c>
      <c r="O28" s="124">
        <f>IF(RES_hhdet_tes!O28=0,"",RES_hhdet_tes!O28/RES_hhdet_fec!O28)</f>
        <v>2.7060994949100912</v>
      </c>
      <c r="P28" s="124">
        <f>IF(RES_hhdet_tes!P28=0,"",RES_hhdet_tes!P28/RES_hhdet_fec!P28)</f>
        <v>2.8096817750839649</v>
      </c>
      <c r="Q28" s="124">
        <f>IF(RES_hhdet_tes!Q28=0,"",RES_hhdet_tes!Q28/RES_hhdet_fec!Q28)</f>
        <v>2.9100099805313038</v>
      </c>
      <c r="R28" s="124">
        <f>IF(RES_hhdet_tes!R28=0,"",RES_hhdet_tes!R28/RES_hhdet_fec!R28)</f>
        <v>2.9847706284682274</v>
      </c>
      <c r="S28" s="124">
        <f>IF(RES_hhdet_tes!S28=0,"",RES_hhdet_tes!S28/RES_hhdet_fec!S28)</f>
        <v>3.050600548959137</v>
      </c>
      <c r="T28" s="124">
        <f>IF(RES_hhdet_tes!T28=0,"",RES_hhdet_tes!T28/RES_hhdet_fec!T28)</f>
        <v>3.0931449938928064</v>
      </c>
      <c r="U28" s="124">
        <f>IF(RES_hhdet_tes!U28=0,"",RES_hhdet_tes!U28/RES_hhdet_fec!U28)</f>
        <v>3.1467016699735852</v>
      </c>
      <c r="V28" s="124">
        <f>IF(RES_hhdet_tes!V28=0,"",RES_hhdet_tes!V28/RES_hhdet_fec!V28)</f>
        <v>3.2093775132100237</v>
      </c>
      <c r="W28" s="124">
        <f>IF(RES_hhdet_tes!W28=0,"",RES_hhdet_tes!W28/RES_hhdet_fec!W28)</f>
        <v>3.2831818273583653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1.6257959214795279</v>
      </c>
      <c r="C29" s="111">
        <f>IF(RES_hhdet_tes!C29=0,"",RES_hhdet_tes!C29/RES_hhdet_fec!C29)</f>
        <v>1.783195961372279</v>
      </c>
      <c r="D29" s="111">
        <f>IF(RES_hhdet_tes!D29=0,"",RES_hhdet_tes!D29/RES_hhdet_fec!D29)</f>
        <v>1.9127958081329439</v>
      </c>
      <c r="E29" s="111">
        <f>IF(RES_hhdet_tes!E29=0,"",RES_hhdet_tes!E29/RES_hhdet_fec!E29)</f>
        <v>2.0229027118200027</v>
      </c>
      <c r="F29" s="111">
        <f>IF(RES_hhdet_tes!F29=0,"",RES_hhdet_tes!F29/RES_hhdet_fec!F29)</f>
        <v>2.084567803325867</v>
      </c>
      <c r="G29" s="111">
        <f>IF(RES_hhdet_tes!G29=0,"",RES_hhdet_tes!G29/RES_hhdet_fec!G29)</f>
        <v>2.1552585063204805</v>
      </c>
      <c r="H29" s="111">
        <f>IF(RES_hhdet_tes!H29=0,"",RES_hhdet_tes!H29/RES_hhdet_fec!H29)</f>
        <v>2.2288772982965415</v>
      </c>
      <c r="I29" s="111">
        <f>IF(RES_hhdet_tes!I29=0,"",RES_hhdet_tes!I29/RES_hhdet_fec!I29)</f>
        <v>2.2903912378005589</v>
      </c>
      <c r="J29" s="111">
        <f>IF(RES_hhdet_tes!J29=0,"",RES_hhdet_tes!J29/RES_hhdet_fec!J29)</f>
        <v>2.3418474626529999</v>
      </c>
      <c r="K29" s="111">
        <f>IF(RES_hhdet_tes!K29=0,"",RES_hhdet_tes!K29/RES_hhdet_fec!K29)</f>
        <v>2.4163264554336457</v>
      </c>
      <c r="L29" s="111">
        <f>IF(RES_hhdet_tes!L29=0,"",RES_hhdet_tes!L29/RES_hhdet_fec!L29)</f>
        <v>2.4919722097596484</v>
      </c>
      <c r="M29" s="111">
        <f>IF(RES_hhdet_tes!M29=0,"",RES_hhdet_tes!M29/RES_hhdet_fec!M29)</f>
        <v>2.5589860113890079</v>
      </c>
      <c r="N29" s="111">
        <f>IF(RES_hhdet_tes!N29=0,"",RES_hhdet_tes!N29/RES_hhdet_fec!N29)</f>
        <v>2.6303826480252006</v>
      </c>
      <c r="O29" s="111">
        <f>IF(RES_hhdet_tes!O29=0,"",RES_hhdet_tes!O29/RES_hhdet_fec!O29)</f>
        <v>2.7060994949100912</v>
      </c>
      <c r="P29" s="111">
        <f>IF(RES_hhdet_tes!P29=0,"",RES_hhdet_tes!P29/RES_hhdet_fec!P29)</f>
        <v>2.8096817750839649</v>
      </c>
      <c r="Q29" s="111">
        <f>IF(RES_hhdet_tes!Q29=0,"",RES_hhdet_tes!Q29/RES_hhdet_fec!Q29)</f>
        <v>2.9100099805313038</v>
      </c>
      <c r="R29" s="111">
        <f>IF(RES_hhdet_tes!R29=0,"",RES_hhdet_tes!R29/RES_hhdet_fec!R29)</f>
        <v>2.9847706284682274</v>
      </c>
      <c r="S29" s="111">
        <f>IF(RES_hhdet_tes!S29=0,"",RES_hhdet_tes!S29/RES_hhdet_fec!S29)</f>
        <v>3.050600548959137</v>
      </c>
      <c r="T29" s="111">
        <f>IF(RES_hhdet_tes!T29=0,"",RES_hhdet_tes!T29/RES_hhdet_fec!T29)</f>
        <v>3.0931449938928064</v>
      </c>
      <c r="U29" s="111">
        <f>IF(RES_hhdet_tes!U29=0,"",RES_hhdet_tes!U29/RES_hhdet_fec!U29)</f>
        <v>3.1467016699735852</v>
      </c>
      <c r="V29" s="111">
        <f>IF(RES_hhdet_tes!V29=0,"",RES_hhdet_tes!V29/RES_hhdet_fec!V29)</f>
        <v>3.2093775132100237</v>
      </c>
      <c r="W29" s="111">
        <f>IF(RES_hhdet_tes!W29=0,"",RES_hhdet_tes!W29/RES_hhdet_fec!W29)</f>
        <v>3.2831818273583653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0.49375078060622002</v>
      </c>
      <c r="C30" s="124">
        <f>IF(RES_hhdet_tes!C30=0,"",RES_hhdet_tes!C30/RES_hhdet_fec!C30)</f>
        <v>0.49562585951358401</v>
      </c>
      <c r="D30" s="124">
        <f>IF(RES_hhdet_tes!D30=0,"",RES_hhdet_tes!D30/RES_hhdet_fec!D30)</f>
        <v>0.49889043930852589</v>
      </c>
      <c r="E30" s="124">
        <f>IF(RES_hhdet_tes!E30=0,"",RES_hhdet_tes!E30/RES_hhdet_fec!E30)</f>
        <v>0.50295008018574572</v>
      </c>
      <c r="F30" s="124">
        <f>IF(RES_hhdet_tes!F30=0,"",RES_hhdet_tes!F30/RES_hhdet_fec!F30)</f>
        <v>0.50705784173003199</v>
      </c>
      <c r="G30" s="124">
        <f>IF(RES_hhdet_tes!G30=0,"",RES_hhdet_tes!G30/RES_hhdet_fec!G30)</f>
        <v>0.5122001882486602</v>
      </c>
      <c r="H30" s="124">
        <f>IF(RES_hhdet_tes!H30=0,"",RES_hhdet_tes!H30/RES_hhdet_fec!H30)</f>
        <v>0.52209699631839523</v>
      </c>
      <c r="I30" s="124">
        <f>IF(RES_hhdet_tes!I30=0,"",RES_hhdet_tes!I30/RES_hhdet_fec!I30)</f>
        <v>0.5268970119480858</v>
      </c>
      <c r="J30" s="124">
        <f>IF(RES_hhdet_tes!J30=0,"",RES_hhdet_tes!J30/RES_hhdet_fec!J30)</f>
        <v>0.54106467642791334</v>
      </c>
      <c r="K30" s="124">
        <f>IF(RES_hhdet_tes!K30=0,"",RES_hhdet_tes!K30/RES_hhdet_fec!K30)</f>
        <v>0.5471384811726685</v>
      </c>
      <c r="L30" s="124">
        <f>IF(RES_hhdet_tes!L30=0,"",RES_hhdet_tes!L30/RES_hhdet_fec!L30)</f>
        <v>0.55399344751937118</v>
      </c>
      <c r="M30" s="124">
        <f>IF(RES_hhdet_tes!M30=0,"",RES_hhdet_tes!M30/RES_hhdet_fec!M30)</f>
        <v>0.56246720045855059</v>
      </c>
      <c r="N30" s="124">
        <f>IF(RES_hhdet_tes!N30=0,"",RES_hhdet_tes!N30/RES_hhdet_fec!N30)</f>
        <v>0.57598066844424023</v>
      </c>
      <c r="O30" s="124">
        <f>IF(RES_hhdet_tes!O30=0,"",RES_hhdet_tes!O30/RES_hhdet_fec!O30)</f>
        <v>0.59042696715891585</v>
      </c>
      <c r="P30" s="124">
        <f>IF(RES_hhdet_tes!P30=0,"",RES_hhdet_tes!P30/RES_hhdet_fec!P30)</f>
        <v>0.60409211168615951</v>
      </c>
      <c r="Q30" s="124">
        <f>IF(RES_hhdet_tes!Q30=0,"",RES_hhdet_tes!Q30/RES_hhdet_fec!Q30)</f>
        <v>0.62020170086744653</v>
      </c>
      <c r="R30" s="124">
        <f>IF(RES_hhdet_tes!R30=0,"",RES_hhdet_tes!R30/RES_hhdet_fec!R30)</f>
        <v>0.64025313271975515</v>
      </c>
      <c r="S30" s="124">
        <f>IF(RES_hhdet_tes!S30=0,"",RES_hhdet_tes!S30/RES_hhdet_fec!S30)</f>
        <v>0.65316350714466664</v>
      </c>
      <c r="T30" s="124">
        <f>IF(RES_hhdet_tes!T30=0,"",RES_hhdet_tes!T30/RES_hhdet_fec!T30)</f>
        <v>0.68735955409973348</v>
      </c>
      <c r="U30" s="124">
        <f>IF(RES_hhdet_tes!U30=0,"",RES_hhdet_tes!U30/RES_hhdet_fec!U30)</f>
        <v>0.73126224487318847</v>
      </c>
      <c r="V30" s="124">
        <f>IF(RES_hhdet_tes!V30=0,"",RES_hhdet_tes!V30/RES_hhdet_fec!V30)</f>
        <v>0.77056089711939768</v>
      </c>
      <c r="W30" s="124">
        <f>IF(RES_hhdet_tes!W30=0,"",RES_hhdet_tes!W30/RES_hhdet_fec!W30)</f>
        <v>0.79478126798513138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0.49146695302050314</v>
      </c>
      <c r="C31" s="111">
        <f>IF(RES_hhdet_tes!C31=0,"",RES_hhdet_tes!C31/RES_hhdet_fec!C31)</f>
        <v>0.49462246260106402</v>
      </c>
      <c r="D31" s="111">
        <f>IF(RES_hhdet_tes!D31=0,"",RES_hhdet_tes!D31/RES_hhdet_fec!D31)</f>
        <v>0.49825768585473834</v>
      </c>
      <c r="E31" s="111">
        <f>IF(RES_hhdet_tes!E31=0,"",RES_hhdet_tes!E31/RES_hhdet_fec!E31)</f>
        <v>0.50230374815898271</v>
      </c>
      <c r="F31" s="111">
        <f>IF(RES_hhdet_tes!F31=0,"",RES_hhdet_tes!F31/RES_hhdet_fec!F31)</f>
        <v>0.50677308858812675</v>
      </c>
      <c r="G31" s="111">
        <f>IF(RES_hhdet_tes!G31=0,"",RES_hhdet_tes!G31/RES_hhdet_fec!G31)</f>
        <v>0.51204751064711473</v>
      </c>
      <c r="H31" s="111">
        <f>IF(RES_hhdet_tes!H31=0,"",RES_hhdet_tes!H31/RES_hhdet_fec!H31)</f>
        <v>0.51774174111887206</v>
      </c>
      <c r="I31" s="111">
        <f>IF(RES_hhdet_tes!I31=0,"",RES_hhdet_tes!I31/RES_hhdet_fec!I31)</f>
        <v>0.52104740177102293</v>
      </c>
      <c r="J31" s="111">
        <f>IF(RES_hhdet_tes!J31=0,"",RES_hhdet_tes!J31/RES_hhdet_fec!J31)</f>
        <v>0.52487129504627106</v>
      </c>
      <c r="K31" s="111">
        <f>IF(RES_hhdet_tes!K31=0,"",RES_hhdet_tes!K31/RES_hhdet_fec!K31)</f>
        <v>0.52648641653922701</v>
      </c>
      <c r="L31" s="111">
        <f>IF(RES_hhdet_tes!L31=0,"",RES_hhdet_tes!L31/RES_hhdet_fec!L31)</f>
        <v>0.53045822365273909</v>
      </c>
      <c r="M31" s="111">
        <f>IF(RES_hhdet_tes!M31=0,"",RES_hhdet_tes!M31/RES_hhdet_fec!M31)</f>
        <v>0.54207400353335378</v>
      </c>
      <c r="N31" s="111">
        <f>IF(RES_hhdet_tes!N31=0,"",RES_hhdet_tes!N31/RES_hhdet_fec!N31)</f>
        <v>0.5598983613008317</v>
      </c>
      <c r="O31" s="111">
        <f>IF(RES_hhdet_tes!O31=0,"",RES_hhdet_tes!O31/RES_hhdet_fec!O31)</f>
        <v>0.58887118119045923</v>
      </c>
      <c r="P31" s="111">
        <f>IF(RES_hhdet_tes!P31=0,"",RES_hhdet_tes!P31/RES_hhdet_fec!P31)</f>
        <v>0.61170604267706219</v>
      </c>
      <c r="Q31" s="111">
        <f>IF(RES_hhdet_tes!Q31=0,"",RES_hhdet_tes!Q31/RES_hhdet_fec!Q31)</f>
        <v>0.63563807789689852</v>
      </c>
      <c r="R31" s="111">
        <f>IF(RES_hhdet_tes!R31=0,"",RES_hhdet_tes!R31/RES_hhdet_fec!R31)</f>
        <v>0.66081129402950134</v>
      </c>
      <c r="S31" s="111">
        <f>IF(RES_hhdet_tes!S31=0,"",RES_hhdet_tes!S31/RES_hhdet_fec!S31)</f>
        <v>0.67784962800687931</v>
      </c>
      <c r="T31" s="111">
        <f>IF(RES_hhdet_tes!T31=0,"",RES_hhdet_tes!T31/RES_hhdet_fec!T31)</f>
        <v>0.71768370313740049</v>
      </c>
      <c r="U31" s="111">
        <f>IF(RES_hhdet_tes!U31=0,"",RES_hhdet_tes!U31/RES_hhdet_fec!U31)</f>
        <v>0.77187566773649408</v>
      </c>
      <c r="V31" s="111">
        <f>IF(RES_hhdet_tes!V31=0,"",RES_hhdet_tes!V31/RES_hhdet_fec!V31)</f>
        <v>0.81755698104077124</v>
      </c>
      <c r="W31" s="111">
        <f>IF(RES_hhdet_tes!W31=0,"",RES_hhdet_tes!W31/RES_hhdet_fec!W31)</f>
        <v>0.85083559828850108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0.55060482472750616</v>
      </c>
      <c r="C35" s="112">
        <f>IF(RES_hhdet_tes!C35=0,"",RES_hhdet_tes!C35/RES_hhdet_fec!C35)</f>
        <v>0.55060482472750616</v>
      </c>
      <c r="D35" s="112">
        <f>IF(RES_hhdet_tes!D35=0,"",RES_hhdet_tes!D35/RES_hhdet_fec!D35)</f>
        <v>0.55060482472750616</v>
      </c>
      <c r="E35" s="112">
        <f>IF(RES_hhdet_tes!E35=0,"",RES_hhdet_tes!E35/RES_hhdet_fec!E35)</f>
        <v>0.55060482472750616</v>
      </c>
      <c r="F35" s="112">
        <f>IF(RES_hhdet_tes!F35=0,"",RES_hhdet_tes!F35/RES_hhdet_fec!F35)</f>
        <v>0.55060482472750616</v>
      </c>
      <c r="G35" s="112">
        <f>IF(RES_hhdet_tes!G35=0,"",RES_hhdet_tes!G35/RES_hhdet_fec!G35)</f>
        <v>0.55060482472750616</v>
      </c>
      <c r="H35" s="112">
        <f>IF(RES_hhdet_tes!H35=0,"",RES_hhdet_tes!H35/RES_hhdet_fec!H35)</f>
        <v>0.57790898722552886</v>
      </c>
      <c r="I35" s="112">
        <f>IF(RES_hhdet_tes!I35=0,"",RES_hhdet_tes!I35/RES_hhdet_fec!I35)</f>
        <v>0.58060931225769341</v>
      </c>
      <c r="J35" s="112">
        <f>IF(RES_hhdet_tes!J35=0,"",RES_hhdet_tes!J35/RES_hhdet_fec!J35)</f>
        <v>0.58235699594035939</v>
      </c>
      <c r="K35" s="112">
        <f>IF(RES_hhdet_tes!K35=0,"",RES_hhdet_tes!K35/RES_hhdet_fec!K35)</f>
        <v>0.58347848416833759</v>
      </c>
      <c r="L35" s="112">
        <f>IF(RES_hhdet_tes!L35=0,"",RES_hhdet_tes!L35/RES_hhdet_fec!L35)</f>
        <v>0.58482622658068439</v>
      </c>
      <c r="M35" s="112">
        <f>IF(RES_hhdet_tes!M35=0,"",RES_hhdet_tes!M35/RES_hhdet_fec!M35)</f>
        <v>0.58587547053837186</v>
      </c>
      <c r="N35" s="112">
        <f>IF(RES_hhdet_tes!N35=0,"",RES_hhdet_tes!N35/RES_hhdet_fec!N35)</f>
        <v>0.58849997342606197</v>
      </c>
      <c r="O35" s="112">
        <f>IF(RES_hhdet_tes!O35=0,"",RES_hhdet_tes!O35/RES_hhdet_fec!O35)</f>
        <v>0.59187745598888641</v>
      </c>
      <c r="P35" s="112">
        <f>IF(RES_hhdet_tes!P35=0,"",RES_hhdet_tes!P35/RES_hhdet_fec!P35)</f>
        <v>0.59716730336329127</v>
      </c>
      <c r="Q35" s="112">
        <f>IF(RES_hhdet_tes!Q35=0,"",RES_hhdet_tes!Q35/RES_hhdet_fec!Q35)</f>
        <v>0.60391944019556087</v>
      </c>
      <c r="R35" s="112">
        <f>IF(RES_hhdet_tes!R35=0,"",RES_hhdet_tes!R35/RES_hhdet_fec!R35)</f>
        <v>0.61325591236238763</v>
      </c>
      <c r="S35" s="112">
        <f>IF(RES_hhdet_tes!S35=0,"",RES_hhdet_tes!S35/RES_hhdet_fec!S35)</f>
        <v>0.62276058036148685</v>
      </c>
      <c r="T35" s="112">
        <f>IF(RES_hhdet_tes!T35=0,"",RES_hhdet_tes!T35/RES_hhdet_fec!T35)</f>
        <v>0.63088036610180265</v>
      </c>
      <c r="U35" s="112">
        <f>IF(RES_hhdet_tes!U35=0,"",RES_hhdet_tes!U35/RES_hhdet_fec!U35)</f>
        <v>0.63765168780341774</v>
      </c>
      <c r="V35" s="112">
        <f>IF(RES_hhdet_tes!V35=0,"",RES_hhdet_tes!V35/RES_hhdet_fec!V35)</f>
        <v>0.65351258229956555</v>
      </c>
      <c r="W35" s="112">
        <f>IF(RES_hhdet_tes!W35=0,"",RES_hhdet_tes!W35/RES_hhdet_fec!W35)</f>
        <v>0.6770919955112028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0.57170073399703547</v>
      </c>
      <c r="C39" s="124">
        <f>IF(RES_hhdet_tes!C39=0,"",RES_hhdet_tes!C39/RES_hhdet_fec!C39)</f>
        <v>0.57404079606893055</v>
      </c>
      <c r="D39" s="124">
        <f>IF(RES_hhdet_tes!D39=0,"",RES_hhdet_tes!D39/RES_hhdet_fec!D39)</f>
        <v>0.57514492329907907</v>
      </c>
      <c r="E39" s="124">
        <f>IF(RES_hhdet_tes!E39=0,"",RES_hhdet_tes!E39/RES_hhdet_fec!E39)</f>
        <v>0.57917215999495619</v>
      </c>
      <c r="F39" s="124">
        <f>IF(RES_hhdet_tes!F39=0,"",RES_hhdet_tes!F39/RES_hhdet_fec!F39)</f>
        <v>0.57909312281023362</v>
      </c>
      <c r="G39" s="124">
        <f>IF(RES_hhdet_tes!G39=0,"",RES_hhdet_tes!G39/RES_hhdet_fec!G39)</f>
        <v>0.57859626544416243</v>
      </c>
      <c r="H39" s="124">
        <f>IF(RES_hhdet_tes!H39=0,"",RES_hhdet_tes!H39/RES_hhdet_fec!H39)</f>
        <v>0.5885089356238915</v>
      </c>
      <c r="I39" s="124">
        <f>IF(RES_hhdet_tes!I39=0,"",RES_hhdet_tes!I39/RES_hhdet_fec!I39)</f>
        <v>0.58308986374909888</v>
      </c>
      <c r="J39" s="124">
        <f>IF(RES_hhdet_tes!J39=0,"",RES_hhdet_tes!J39/RES_hhdet_fec!J39)</f>
        <v>0.58366087380753573</v>
      </c>
      <c r="K39" s="124">
        <f>IF(RES_hhdet_tes!K39=0,"",RES_hhdet_tes!K39/RES_hhdet_fec!K39)</f>
        <v>0.58223238283822065</v>
      </c>
      <c r="L39" s="124">
        <f>IF(RES_hhdet_tes!L39=0,"",RES_hhdet_tes!L39/RES_hhdet_fec!L39)</f>
        <v>0.58347098910839612</v>
      </c>
      <c r="M39" s="124">
        <f>IF(RES_hhdet_tes!M39=0,"",RES_hhdet_tes!M39/RES_hhdet_fec!M39)</f>
        <v>0.58371236197782905</v>
      </c>
      <c r="N39" s="124">
        <f>IF(RES_hhdet_tes!N39=0,"",RES_hhdet_tes!N39/RES_hhdet_fec!N39)</f>
        <v>0.58504949041534471</v>
      </c>
      <c r="O39" s="124">
        <f>IF(RES_hhdet_tes!O39=0,"",RES_hhdet_tes!O39/RES_hhdet_fec!O39)</f>
        <v>0.58211278497156171</v>
      </c>
      <c r="P39" s="124">
        <f>IF(RES_hhdet_tes!P39=0,"",RES_hhdet_tes!P39/RES_hhdet_fec!P39)</f>
        <v>0.58283290069180782</v>
      </c>
      <c r="Q39" s="124">
        <f>IF(RES_hhdet_tes!Q39=0,"",RES_hhdet_tes!Q39/RES_hhdet_fec!Q39)</f>
        <v>0.58348876806884242</v>
      </c>
      <c r="R39" s="124">
        <f>IF(RES_hhdet_tes!R39=0,"",RES_hhdet_tes!R39/RES_hhdet_fec!R39)</f>
        <v>0.58365575872443332</v>
      </c>
      <c r="S39" s="124">
        <f>IF(RES_hhdet_tes!S39=0,"",RES_hhdet_tes!S39/RES_hhdet_fec!S39)</f>
        <v>0.58371304023703818</v>
      </c>
      <c r="T39" s="124">
        <f>IF(RES_hhdet_tes!T39=0,"",RES_hhdet_tes!T39/RES_hhdet_fec!T39)</f>
        <v>0.58437060900131299</v>
      </c>
      <c r="U39" s="124">
        <f>IF(RES_hhdet_tes!U39=0,"",RES_hhdet_tes!U39/RES_hhdet_fec!U39)</f>
        <v>0.58643631583509859</v>
      </c>
      <c r="V39" s="124">
        <f>IF(RES_hhdet_tes!V39=0,"",RES_hhdet_tes!V39/RES_hhdet_fec!V39)</f>
        <v>0.58925908891098921</v>
      </c>
      <c r="W39" s="124">
        <f>IF(RES_hhdet_tes!W39=0,"",RES_hhdet_tes!W39/RES_hhdet_fec!W39)</f>
        <v>0.59244472456019792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0.56999393016022337</v>
      </c>
      <c r="C40" s="111">
        <f>IF(RES_hhdet_tes!C40=0,"",RES_hhdet_tes!C40/RES_hhdet_fec!C40)</f>
        <v>0.57100604030070712</v>
      </c>
      <c r="D40" s="111">
        <f>IF(RES_hhdet_tes!D40=0,"",RES_hhdet_tes!D40/RES_hhdet_fec!D40)</f>
        <v>0.57216319117736003</v>
      </c>
      <c r="E40" s="111">
        <f>IF(RES_hhdet_tes!E40=0,"",RES_hhdet_tes!E40/RES_hhdet_fec!E40)</f>
        <v>0.57340523317893044</v>
      </c>
      <c r="F40" s="111">
        <f>IF(RES_hhdet_tes!F40=0,"",RES_hhdet_tes!F40/RES_hhdet_fec!F40)</f>
        <v>0.57473597855426639</v>
      </c>
      <c r="G40" s="111">
        <f>IF(RES_hhdet_tes!G40=0,"",RES_hhdet_tes!G40/RES_hhdet_fec!G40)</f>
        <v>0.5761693402089727</v>
      </c>
      <c r="H40" s="111">
        <f>IF(RES_hhdet_tes!H40=0,"",RES_hhdet_tes!H40/RES_hhdet_fec!H40)</f>
        <v>0.57772998267551823</v>
      </c>
      <c r="I40" s="111">
        <f>IF(RES_hhdet_tes!I40=0,"",RES_hhdet_tes!I40/RES_hhdet_fec!I40)</f>
        <v>0.57861572324878752</v>
      </c>
      <c r="J40" s="111">
        <f>IF(RES_hhdet_tes!J40=0,"",RES_hhdet_tes!J40/RES_hhdet_fec!J40)</f>
        <v>0.57909056724795083</v>
      </c>
      <c r="K40" s="111">
        <f>IF(RES_hhdet_tes!K40=0,"",RES_hhdet_tes!K40/RES_hhdet_fec!K40)</f>
        <v>0.57976373089999989</v>
      </c>
      <c r="L40" s="111">
        <f>IF(RES_hhdet_tes!L40=0,"",RES_hhdet_tes!L40/RES_hhdet_fec!L40)</f>
        <v>0.58040406297879898</v>
      </c>
      <c r="M40" s="111">
        <f>IF(RES_hhdet_tes!M40=0,"",RES_hhdet_tes!M40/RES_hhdet_fec!M40)</f>
        <v>0.58104254198662286</v>
      </c>
      <c r="N40" s="111">
        <f>IF(RES_hhdet_tes!N40=0,"",RES_hhdet_tes!N40/RES_hhdet_fec!N40)</f>
        <v>0.58156619774480722</v>
      </c>
      <c r="O40" s="111">
        <f>IF(RES_hhdet_tes!O40=0,"",RES_hhdet_tes!O40/RES_hhdet_fec!O40)</f>
        <v>0.58198037496411559</v>
      </c>
      <c r="P40" s="111">
        <f>IF(RES_hhdet_tes!P40=0,"",RES_hhdet_tes!P40/RES_hhdet_fec!P40)</f>
        <v>0.58217794319566529</v>
      </c>
      <c r="Q40" s="111">
        <f>IF(RES_hhdet_tes!Q40=0,"",RES_hhdet_tes!Q40/RES_hhdet_fec!Q40)</f>
        <v>0.58232920892868922</v>
      </c>
      <c r="R40" s="111">
        <f>IF(RES_hhdet_tes!R40=0,"",RES_hhdet_tes!R40/RES_hhdet_fec!R40)</f>
        <v>0.5826265187244013</v>
      </c>
      <c r="S40" s="111">
        <f>IF(RES_hhdet_tes!S40=0,"",RES_hhdet_tes!S40/RES_hhdet_fec!S40)</f>
        <v>0.58305934382961877</v>
      </c>
      <c r="T40" s="111">
        <f>IF(RES_hhdet_tes!T40=0,"",RES_hhdet_tes!T40/RES_hhdet_fec!T40)</f>
        <v>0.58413498108855766</v>
      </c>
      <c r="U40" s="111">
        <f>IF(RES_hhdet_tes!U40=0,"",RES_hhdet_tes!U40/RES_hhdet_fec!U40)</f>
        <v>0.58643631583509859</v>
      </c>
      <c r="V40" s="111">
        <f>IF(RES_hhdet_tes!V40=0,"",RES_hhdet_tes!V40/RES_hhdet_fec!V40)</f>
        <v>0.58925908891098921</v>
      </c>
      <c r="W40" s="111">
        <f>IF(RES_hhdet_tes!W40=0,"",RES_hhdet_tes!W40/RES_hhdet_fec!W40)</f>
        <v>0.59244472456019792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0.72878418312342952</v>
      </c>
      <c r="C41" s="45">
        <f>IF(RES_hhdet_tes!C41=0,"",RES_hhdet_tes!C41/RES_hhdet_fec!C41)</f>
        <v>0.73484061449091864</v>
      </c>
      <c r="D41" s="45">
        <f>IF(RES_hhdet_tes!D41=0,"",RES_hhdet_tes!D41/RES_hhdet_fec!D41)</f>
        <v>0.73776533878216355</v>
      </c>
      <c r="E41" s="45">
        <f>IF(RES_hhdet_tes!E41=0,"",RES_hhdet_tes!E41/RES_hhdet_fec!E41)</f>
        <v>0.74073112481221304</v>
      </c>
      <c r="F41" s="45">
        <f>IF(RES_hhdet_tes!F41=0,"",RES_hhdet_tes!F41/RES_hhdet_fec!F41)</f>
        <v>0.74209047998950695</v>
      </c>
      <c r="G41" s="45">
        <f>IF(RES_hhdet_tes!G41=0,"",RES_hhdet_tes!G41/RES_hhdet_fec!G41)</f>
        <v>0.74389482197324996</v>
      </c>
      <c r="H41" s="45">
        <f>IF(RES_hhdet_tes!H41=0,"",RES_hhdet_tes!H41/RES_hhdet_fec!H41)</f>
        <v>0.74615644241186885</v>
      </c>
      <c r="I41" s="45">
        <f>IF(RES_hhdet_tes!I41=0,"",RES_hhdet_tes!I41/RES_hhdet_fec!I41)</f>
        <v>0.74666227077288017</v>
      </c>
      <c r="J41" s="45">
        <f>IF(RES_hhdet_tes!J41=0,"",RES_hhdet_tes!J41/RES_hhdet_fec!J41)</f>
        <v>0.747111747352186</v>
      </c>
      <c r="K41" s="45">
        <f>IF(RES_hhdet_tes!K41=0,"",RES_hhdet_tes!K41/RES_hhdet_fec!K41)</f>
        <v>0.74764567402172688</v>
      </c>
      <c r="L41" s="45">
        <f>IF(RES_hhdet_tes!L41=0,"",RES_hhdet_tes!L41/RES_hhdet_fec!L41)</f>
        <v>0.75026142578631727</v>
      </c>
      <c r="M41" s="45">
        <f>IF(RES_hhdet_tes!M41=0,"",RES_hhdet_tes!M41/RES_hhdet_fec!M41)</f>
        <v>0.75206511984551982</v>
      </c>
      <c r="N41" s="45">
        <f>IF(RES_hhdet_tes!N41=0,"",RES_hhdet_tes!N41/RES_hhdet_fec!N41)</f>
        <v>0.75392166808098238</v>
      </c>
      <c r="O41" s="45">
        <f>IF(RES_hhdet_tes!O41=0,"",RES_hhdet_tes!O41/RES_hhdet_fec!O41)</f>
        <v>0.75603425499400634</v>
      </c>
      <c r="P41" s="45">
        <f>IF(RES_hhdet_tes!P41=0,"",RES_hhdet_tes!P41/RES_hhdet_fec!P41)</f>
        <v>0.75850725273658681</v>
      </c>
      <c r="Q41" s="45">
        <f>IF(RES_hhdet_tes!Q41=0,"",RES_hhdet_tes!Q41/RES_hhdet_fec!Q41)</f>
        <v>0.75850725273658681</v>
      </c>
      <c r="R41" s="45">
        <f>IF(RES_hhdet_tes!R41=0,"",RES_hhdet_tes!R41/RES_hhdet_fec!R41)</f>
        <v>0.75850725273658681</v>
      </c>
      <c r="S41" s="45">
        <f>IF(RES_hhdet_tes!S41=0,"",RES_hhdet_tes!S41/RES_hhdet_fec!S41)</f>
        <v>0.75965470208084951</v>
      </c>
      <c r="T41" s="45">
        <f>IF(RES_hhdet_tes!T41=0,"",RES_hhdet_tes!T41/RES_hhdet_fec!T41)</f>
        <v>0.76281376253446365</v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0.4085185601846994</v>
      </c>
      <c r="C43" s="119">
        <f>IF(RES_hhdet_tes!C43=0,"",RES_hhdet_tes!C43/RES_hhdet_fec!C43)</f>
        <v>0.4115413120849391</v>
      </c>
      <c r="D43" s="119">
        <f>IF(RES_hhdet_tes!D43=0,"",RES_hhdet_tes!D43/RES_hhdet_fec!D43)</f>
        <v>0.430111624103934</v>
      </c>
      <c r="E43" s="119">
        <f>IF(RES_hhdet_tes!E43=0,"",RES_hhdet_tes!E43/RES_hhdet_fec!E43)</f>
        <v>0.4458421827818877</v>
      </c>
      <c r="F43" s="119">
        <f>IF(RES_hhdet_tes!F43=0,"",RES_hhdet_tes!F43/RES_hhdet_fec!F43)</f>
        <v>0.43948485160688466</v>
      </c>
      <c r="G43" s="119">
        <f>IF(RES_hhdet_tes!G43=0,"",RES_hhdet_tes!G43/RES_hhdet_fec!G43)</f>
        <v>0.46373200716109819</v>
      </c>
      <c r="H43" s="119">
        <f>IF(RES_hhdet_tes!H43=0,"",RES_hhdet_tes!H43/RES_hhdet_fec!H43)</f>
        <v>0.47238671322838971</v>
      </c>
      <c r="I43" s="119">
        <f>IF(RES_hhdet_tes!I43=0,"",RES_hhdet_tes!I43/RES_hhdet_fec!I43)</f>
        <v>0.47256881511397136</v>
      </c>
      <c r="J43" s="119">
        <f>IF(RES_hhdet_tes!J43=0,"",RES_hhdet_tes!J43/RES_hhdet_fec!J43)</f>
        <v>0.46855994193720368</v>
      </c>
      <c r="K43" s="119">
        <f>IF(RES_hhdet_tes!K43=0,"",RES_hhdet_tes!K43/RES_hhdet_fec!K43)</f>
        <v>0.50320793725644031</v>
      </c>
      <c r="L43" s="119">
        <f>IF(RES_hhdet_tes!L43=0,"",RES_hhdet_tes!L43/RES_hhdet_fec!L43)</f>
        <v>0.49681470927160382</v>
      </c>
      <c r="M43" s="119">
        <f>IF(RES_hhdet_tes!M43=0,"",RES_hhdet_tes!M43/RES_hhdet_fec!M43)</f>
        <v>0.4708563200420231</v>
      </c>
      <c r="N43" s="119">
        <f>IF(RES_hhdet_tes!N43=0,"",RES_hhdet_tes!N43/RES_hhdet_fec!N43)</f>
        <v>0.47897318072550976</v>
      </c>
      <c r="O43" s="119">
        <f>IF(RES_hhdet_tes!O43=0,"",RES_hhdet_tes!O43/RES_hhdet_fec!O43)</f>
        <v>0.52114463171694492</v>
      </c>
      <c r="P43" s="119">
        <f>IF(RES_hhdet_tes!P43=0,"",RES_hhdet_tes!P43/RES_hhdet_fec!P43)</f>
        <v>0.52195065886910363</v>
      </c>
      <c r="Q43" s="119">
        <f>IF(RES_hhdet_tes!Q43=0,"",RES_hhdet_tes!Q43/RES_hhdet_fec!Q43)</f>
        <v>0.52796140168554107</v>
      </c>
      <c r="R43" s="119">
        <f>IF(RES_hhdet_tes!R43=0,"",RES_hhdet_tes!R43/RES_hhdet_fec!R43)</f>
        <v>0.53485277168638201</v>
      </c>
      <c r="S43" s="119">
        <f>IF(RES_hhdet_tes!S43=0,"",RES_hhdet_tes!S43/RES_hhdet_fec!S43)</f>
        <v>0.54458273672139768</v>
      </c>
      <c r="T43" s="119">
        <f>IF(RES_hhdet_tes!T43=0,"",RES_hhdet_tes!T43/RES_hhdet_fec!T43)</f>
        <v>0.55478788394070311</v>
      </c>
      <c r="U43" s="119">
        <f>IF(RES_hhdet_tes!U43=0,"",RES_hhdet_tes!U43/RES_hhdet_fec!U43)</f>
        <v>0.58271225726261089</v>
      </c>
      <c r="V43" s="119">
        <f>IF(RES_hhdet_tes!V43=0,"",RES_hhdet_tes!V43/RES_hhdet_fec!V43)</f>
        <v>0.63308585282386576</v>
      </c>
      <c r="W43" s="119">
        <f>IF(RES_hhdet_tes!W43=0,"",RES_hhdet_tes!W43/RES_hhdet_fec!W43)</f>
        <v>0.65358745867388435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0.39376779890665486</v>
      </c>
      <c r="C44" s="124">
        <f>IF(RES_hhdet_tes!C44=0,"",RES_hhdet_tes!C44/RES_hhdet_fec!C44)</f>
        <v>0.39376866299217689</v>
      </c>
      <c r="D44" s="124">
        <f>IF(RES_hhdet_tes!D44=0,"",RES_hhdet_tes!D44/RES_hhdet_fec!D44)</f>
        <v>0.39372690117869014</v>
      </c>
      <c r="E44" s="124">
        <f>IF(RES_hhdet_tes!E44=0,"",RES_hhdet_tes!E44/RES_hhdet_fec!E44)</f>
        <v>0.40733004583057669</v>
      </c>
      <c r="F44" s="124">
        <f>IF(RES_hhdet_tes!F44=0,"",RES_hhdet_tes!F44/RES_hhdet_fec!F44)</f>
        <v>0.42949808436380299</v>
      </c>
      <c r="G44" s="124">
        <f>IF(RES_hhdet_tes!G44=0,"",RES_hhdet_tes!G44/RES_hhdet_fec!G44)</f>
        <v>0.43738909515005242</v>
      </c>
      <c r="H44" s="124">
        <f>IF(RES_hhdet_tes!H44=0,"",RES_hhdet_tes!H44/RES_hhdet_fec!H44)</f>
        <v>0.44245006479135163</v>
      </c>
      <c r="I44" s="124">
        <f>IF(RES_hhdet_tes!I44=0,"",RES_hhdet_tes!I44/RES_hhdet_fec!I44)</f>
        <v>0.44505615926136605</v>
      </c>
      <c r="J44" s="124">
        <f>IF(RES_hhdet_tes!J44=0,"",RES_hhdet_tes!J44/RES_hhdet_fec!J44)</f>
        <v>0.44768579627676369</v>
      </c>
      <c r="K44" s="124">
        <f>IF(RES_hhdet_tes!K44=0,"",RES_hhdet_tes!K44/RES_hhdet_fec!K44)</f>
        <v>0.44768784138599316</v>
      </c>
      <c r="L44" s="124">
        <f>IF(RES_hhdet_tes!L44=0,"",RES_hhdet_tes!L44/RES_hhdet_fec!L44)</f>
        <v>0.44760213893363299</v>
      </c>
      <c r="M44" s="124">
        <f>IF(RES_hhdet_tes!M44=0,"",RES_hhdet_tes!M44/RES_hhdet_fec!M44)</f>
        <v>0.44765630417246111</v>
      </c>
      <c r="N44" s="124">
        <f>IF(RES_hhdet_tes!N44=0,"",RES_hhdet_tes!N44/RES_hhdet_fec!N44)</f>
        <v>0.44750666777887604</v>
      </c>
      <c r="O44" s="124">
        <f>IF(RES_hhdet_tes!O44=0,"",RES_hhdet_tes!O44/RES_hhdet_fec!O44)</f>
        <v>0.49546389212680969</v>
      </c>
      <c r="P44" s="124">
        <f>IF(RES_hhdet_tes!P44=0,"",RES_hhdet_tes!P44/RES_hhdet_fec!P44)</f>
        <v>0.50217637963150608</v>
      </c>
      <c r="Q44" s="124">
        <f>IF(RES_hhdet_tes!Q44=0,"",RES_hhdet_tes!Q44/RES_hhdet_fec!Q44)</f>
        <v>0.50725835063251801</v>
      </c>
      <c r="R44" s="124">
        <f>IF(RES_hhdet_tes!R44=0,"",RES_hhdet_tes!R44/RES_hhdet_fec!R44)</f>
        <v>0.50718199333274527</v>
      </c>
      <c r="S44" s="124">
        <f>IF(RES_hhdet_tes!S44=0,"",RES_hhdet_tes!S44/RES_hhdet_fec!S44)</f>
        <v>0.51700859550464895</v>
      </c>
      <c r="T44" s="124">
        <f>IF(RES_hhdet_tes!T44=0,"",RES_hhdet_tes!T44/RES_hhdet_fec!T44)</f>
        <v>0.53066724046632097</v>
      </c>
      <c r="U44" s="124">
        <f>IF(RES_hhdet_tes!U44=0,"",RES_hhdet_tes!U44/RES_hhdet_fec!U44)</f>
        <v>0.56417272853086631</v>
      </c>
      <c r="V44" s="124">
        <f>IF(RES_hhdet_tes!V44=0,"",RES_hhdet_tes!V44/RES_hhdet_fec!V44)</f>
        <v>0.61458257694358653</v>
      </c>
      <c r="W44" s="124">
        <f>IF(RES_hhdet_tes!W44=0,"",RES_hhdet_tes!W44/RES_hhdet_fec!W44)</f>
        <v>0.6345705510075299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0.39272437054685505</v>
      </c>
      <c r="C45" s="111">
        <f>IF(RES_hhdet_tes!C45=0,"",RES_hhdet_tes!C45/RES_hhdet_fec!C45)</f>
        <v>0.39272437054685505</v>
      </c>
      <c r="D45" s="111">
        <f>IF(RES_hhdet_tes!D45=0,"",RES_hhdet_tes!D45/RES_hhdet_fec!D45)</f>
        <v>0.39272437054685505</v>
      </c>
      <c r="E45" s="111">
        <f>IF(RES_hhdet_tes!E45=0,"",RES_hhdet_tes!E45/RES_hhdet_fec!E45)</f>
        <v>0.40633967344743344</v>
      </c>
      <c r="F45" s="111">
        <f>IF(RES_hhdet_tes!F45=0,"",RES_hhdet_tes!F45/RES_hhdet_fec!F45)</f>
        <v>0.42841641062974628</v>
      </c>
      <c r="G45" s="111">
        <f>IF(RES_hhdet_tes!G45=0,"",RES_hhdet_tes!G45/RES_hhdet_fec!G45)</f>
        <v>0.43636893705208268</v>
      </c>
      <c r="H45" s="111">
        <f>IF(RES_hhdet_tes!H45=0,"",RES_hhdet_tes!H45/RES_hhdet_fec!H45)</f>
        <v>0.4414940646354899</v>
      </c>
      <c r="I45" s="111">
        <f>IF(RES_hhdet_tes!I45=0,"",RES_hhdet_tes!I45/RES_hhdet_fec!I45)</f>
        <v>0.44419651152152895</v>
      </c>
      <c r="J45" s="111">
        <f>IF(RES_hhdet_tes!J45=0,"",RES_hhdet_tes!J45/RES_hhdet_fec!J45)</f>
        <v>0.44668953148074253</v>
      </c>
      <c r="K45" s="111">
        <f>IF(RES_hhdet_tes!K45=0,"",RES_hhdet_tes!K45/RES_hhdet_fec!K45)</f>
        <v>0.44669332818033719</v>
      </c>
      <c r="L45" s="111">
        <f>IF(RES_hhdet_tes!L45=0,"",RES_hhdet_tes!L45/RES_hhdet_fec!L45)</f>
        <v>0.44669731013093306</v>
      </c>
      <c r="M45" s="111">
        <f>IF(RES_hhdet_tes!M45=0,"",RES_hhdet_tes!M45/RES_hhdet_fec!M45)</f>
        <v>0.44670081912267839</v>
      </c>
      <c r="N45" s="111">
        <f>IF(RES_hhdet_tes!N45=0,"",RES_hhdet_tes!N45/RES_hhdet_fec!N45)</f>
        <v>0.44670568462486837</v>
      </c>
      <c r="O45" s="111">
        <f>IF(RES_hhdet_tes!O45=0,"",RES_hhdet_tes!O45/RES_hhdet_fec!O45)</f>
        <v>0.49451287249332532</v>
      </c>
      <c r="P45" s="111">
        <f>IF(RES_hhdet_tes!P45=0,"",RES_hhdet_tes!P45/RES_hhdet_fec!P45)</f>
        <v>0.50120609281710959</v>
      </c>
      <c r="Q45" s="111">
        <f>IF(RES_hhdet_tes!Q45=0,"",RES_hhdet_tes!Q45/RES_hhdet_fec!Q45)</f>
        <v>0.50640322037242336</v>
      </c>
      <c r="R45" s="111">
        <f>IF(RES_hhdet_tes!R45=0,"",RES_hhdet_tes!R45/RES_hhdet_fec!R45)</f>
        <v>0.50633512193373864</v>
      </c>
      <c r="S45" s="111">
        <f>IF(RES_hhdet_tes!S45=0,"",RES_hhdet_tes!S45/RES_hhdet_fec!S45)</f>
        <v>0.5161572002310657</v>
      </c>
      <c r="T45" s="111">
        <f>IF(RES_hhdet_tes!T45=0,"",RES_hhdet_tes!T45/RES_hhdet_fec!T45)</f>
        <v>0.5298309507601735</v>
      </c>
      <c r="U45" s="111">
        <f>IF(RES_hhdet_tes!U45=0,"",RES_hhdet_tes!U45/RES_hhdet_fec!U45)</f>
        <v>0.56335091548526317</v>
      </c>
      <c r="V45" s="111">
        <f>IF(RES_hhdet_tes!V45=0,"",RES_hhdet_tes!V45/RES_hhdet_fec!V45)</f>
        <v>0.61380301637462353</v>
      </c>
      <c r="W45" s="111">
        <f>IF(RES_hhdet_tes!W45=0,"",RES_hhdet_tes!W45/RES_hhdet_fec!W45)</f>
        <v>0.6338148021006158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1.6257959214795279</v>
      </c>
      <c r="C47" s="124">
        <f>IF(RES_hhdet_tes!C47=0,"",RES_hhdet_tes!C47/RES_hhdet_fec!C47)</f>
        <v>1.7263965627282374</v>
      </c>
      <c r="D47" s="124">
        <f>IF(RES_hhdet_tes!D47=0,"",RES_hhdet_tes!D47/RES_hhdet_fec!D47)</f>
        <v>1.8345298510837413</v>
      </c>
      <c r="E47" s="124">
        <f>IF(RES_hhdet_tes!E47=0,"",RES_hhdet_tes!E47/RES_hhdet_fec!E47)</f>
        <v>2.0110096087938918</v>
      </c>
      <c r="F47" s="124">
        <f>IF(RES_hhdet_tes!F47=0,"",RES_hhdet_tes!F47/RES_hhdet_fec!F47)</f>
        <v>2.137614716143541</v>
      </c>
      <c r="G47" s="124">
        <f>IF(RES_hhdet_tes!G47=0,"",RES_hhdet_tes!G47/RES_hhdet_fec!G47)</f>
        <v>2.2350983713177244</v>
      </c>
      <c r="H47" s="124">
        <f>IF(RES_hhdet_tes!H47=0,"",RES_hhdet_tes!H47/RES_hhdet_fec!H47)</f>
        <v>2.2972564978973371</v>
      </c>
      <c r="I47" s="124">
        <f>IF(RES_hhdet_tes!I47=0,"",RES_hhdet_tes!I47/RES_hhdet_fec!I47)</f>
        <v>2.3264249585056733</v>
      </c>
      <c r="J47" s="124">
        <f>IF(RES_hhdet_tes!J47=0,"",RES_hhdet_tes!J47/RES_hhdet_fec!J47)</f>
        <v>2.3381291744936692</v>
      </c>
      <c r="K47" s="124">
        <f>IF(RES_hhdet_tes!K47=0,"",RES_hhdet_tes!K47/RES_hhdet_fec!K47)</f>
        <v>2.3487429117787428</v>
      </c>
      <c r="L47" s="124">
        <f>IF(RES_hhdet_tes!L47=0,"",RES_hhdet_tes!L47/RES_hhdet_fec!L47)</f>
        <v>2.3512194984874792</v>
      </c>
      <c r="M47" s="124">
        <f>IF(RES_hhdet_tes!M47=0,"",RES_hhdet_tes!M47/RES_hhdet_fec!M47)</f>
        <v>2.3674012723048552</v>
      </c>
      <c r="N47" s="124">
        <f>IF(RES_hhdet_tes!N47=0,"",RES_hhdet_tes!N47/RES_hhdet_fec!N47)</f>
        <v>2.3906277272464602</v>
      </c>
      <c r="O47" s="124">
        <f>IF(RES_hhdet_tes!O47=0,"",RES_hhdet_tes!O47/RES_hhdet_fec!O47)</f>
        <v>2.4456513739847425</v>
      </c>
      <c r="P47" s="124">
        <f>IF(RES_hhdet_tes!P47=0,"",RES_hhdet_tes!P47/RES_hhdet_fec!P47)</f>
        <v>2.794129972994964</v>
      </c>
      <c r="Q47" s="124">
        <f>IF(RES_hhdet_tes!Q47=0,"",RES_hhdet_tes!Q47/RES_hhdet_fec!Q47)</f>
        <v>3.112016848582305</v>
      </c>
      <c r="R47" s="124">
        <f>IF(RES_hhdet_tes!R47=0,"",RES_hhdet_tes!R47/RES_hhdet_fec!R47)</f>
        <v>3.1826537048461128</v>
      </c>
      <c r="S47" s="124">
        <f>IF(RES_hhdet_tes!S47=0,"",RES_hhdet_tes!S47/RES_hhdet_fec!S47)</f>
        <v>3.2014583719205572</v>
      </c>
      <c r="T47" s="124">
        <f>IF(RES_hhdet_tes!T47=0,"",RES_hhdet_tes!T47/RES_hhdet_fec!T47)</f>
        <v>3.2448404590249798</v>
      </c>
      <c r="U47" s="124">
        <f>IF(RES_hhdet_tes!U47=0,"",RES_hhdet_tes!U47/RES_hhdet_fec!U47)</f>
        <v>3.2985990552221716</v>
      </c>
      <c r="V47" s="124">
        <f>IF(RES_hhdet_tes!V47=0,"",RES_hhdet_tes!V47/RES_hhdet_fec!V47)</f>
        <v>3.3650708396398854</v>
      </c>
      <c r="W47" s="124">
        <f>IF(RES_hhdet_tes!W47=0,"",RES_hhdet_tes!W47/RES_hhdet_fec!W47)</f>
        <v>3.4223598716654333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1.6257959214795279</v>
      </c>
      <c r="C48" s="111">
        <f>IF(RES_hhdet_tes!C48=0,"",RES_hhdet_tes!C48/RES_hhdet_fec!C48)</f>
        <v>1.7263965627282374</v>
      </c>
      <c r="D48" s="111">
        <f>IF(RES_hhdet_tes!D48=0,"",RES_hhdet_tes!D48/RES_hhdet_fec!D48)</f>
        <v>1.8345298510837413</v>
      </c>
      <c r="E48" s="111">
        <f>IF(RES_hhdet_tes!E48=0,"",RES_hhdet_tes!E48/RES_hhdet_fec!E48)</f>
        <v>2.0110096087938918</v>
      </c>
      <c r="F48" s="111">
        <f>IF(RES_hhdet_tes!F48=0,"",RES_hhdet_tes!F48/RES_hhdet_fec!F48)</f>
        <v>2.137614716143541</v>
      </c>
      <c r="G48" s="111">
        <f>IF(RES_hhdet_tes!G48=0,"",RES_hhdet_tes!G48/RES_hhdet_fec!G48)</f>
        <v>2.2350983713177244</v>
      </c>
      <c r="H48" s="111">
        <f>IF(RES_hhdet_tes!H48=0,"",RES_hhdet_tes!H48/RES_hhdet_fec!H48)</f>
        <v>2.2972564978973371</v>
      </c>
      <c r="I48" s="111">
        <f>IF(RES_hhdet_tes!I48=0,"",RES_hhdet_tes!I48/RES_hhdet_fec!I48)</f>
        <v>2.3264249585056733</v>
      </c>
      <c r="J48" s="111">
        <f>IF(RES_hhdet_tes!J48=0,"",RES_hhdet_tes!J48/RES_hhdet_fec!J48)</f>
        <v>2.3381291744936692</v>
      </c>
      <c r="K48" s="111">
        <f>IF(RES_hhdet_tes!K48=0,"",RES_hhdet_tes!K48/RES_hhdet_fec!K48)</f>
        <v>2.3487429117787428</v>
      </c>
      <c r="L48" s="111">
        <f>IF(RES_hhdet_tes!L48=0,"",RES_hhdet_tes!L48/RES_hhdet_fec!L48)</f>
        <v>2.3512194984874792</v>
      </c>
      <c r="M48" s="111">
        <f>IF(RES_hhdet_tes!M48=0,"",RES_hhdet_tes!M48/RES_hhdet_fec!M48)</f>
        <v>2.3674012723048552</v>
      </c>
      <c r="N48" s="111">
        <f>IF(RES_hhdet_tes!N48=0,"",RES_hhdet_tes!N48/RES_hhdet_fec!N48)</f>
        <v>2.3906277272464602</v>
      </c>
      <c r="O48" s="111">
        <f>IF(RES_hhdet_tes!O48=0,"",RES_hhdet_tes!O48/RES_hhdet_fec!O48)</f>
        <v>2.4456513739847425</v>
      </c>
      <c r="P48" s="111">
        <f>IF(RES_hhdet_tes!P48=0,"",RES_hhdet_tes!P48/RES_hhdet_fec!P48)</f>
        <v>2.794129972994964</v>
      </c>
      <c r="Q48" s="111">
        <f>IF(RES_hhdet_tes!Q48=0,"",RES_hhdet_tes!Q48/RES_hhdet_fec!Q48)</f>
        <v>3.112016848582305</v>
      </c>
      <c r="R48" s="111">
        <f>IF(RES_hhdet_tes!R48=0,"",RES_hhdet_tes!R48/RES_hhdet_fec!R48)</f>
        <v>3.1826537048461128</v>
      </c>
      <c r="S48" s="111">
        <f>IF(RES_hhdet_tes!S48=0,"",RES_hhdet_tes!S48/RES_hhdet_fec!S48)</f>
        <v>3.2014583719205572</v>
      </c>
      <c r="T48" s="111">
        <f>IF(RES_hhdet_tes!T48=0,"",RES_hhdet_tes!T48/RES_hhdet_fec!T48)</f>
        <v>3.2448404590249798</v>
      </c>
      <c r="U48" s="111">
        <f>IF(RES_hhdet_tes!U48=0,"",RES_hhdet_tes!U48/RES_hhdet_fec!U48)</f>
        <v>3.2985990552221716</v>
      </c>
      <c r="V48" s="111">
        <f>IF(RES_hhdet_tes!V48=0,"",RES_hhdet_tes!V48/RES_hhdet_fec!V48)</f>
        <v>3.3650708396398854</v>
      </c>
      <c r="W48" s="111">
        <f>IF(RES_hhdet_tes!W48=0,"",RES_hhdet_tes!W48/RES_hhdet_fec!W48)</f>
        <v>3.4223598716654333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0.55060482472750616</v>
      </c>
      <c r="C49" s="124">
        <f>IF(RES_hhdet_tes!C49=0,"",RES_hhdet_tes!C49/RES_hhdet_fec!C49)</f>
        <v>0.55376601649673662</v>
      </c>
      <c r="D49" s="124">
        <f>IF(RES_hhdet_tes!D49=0,"",RES_hhdet_tes!D49/RES_hhdet_fec!D49)</f>
        <v>0.5588703908502225</v>
      </c>
      <c r="E49" s="124">
        <f>IF(RES_hhdet_tes!E49=0,"",RES_hhdet_tes!E49/RES_hhdet_fec!E49)</f>
        <v>0.56370709098710103</v>
      </c>
      <c r="F49" s="124">
        <f>IF(RES_hhdet_tes!F49=0,"",RES_hhdet_tes!F49/RES_hhdet_fec!F49)</f>
        <v>0.5690187285562216</v>
      </c>
      <c r="G49" s="124">
        <f>IF(RES_hhdet_tes!G49=0,"",RES_hhdet_tes!G49/RES_hhdet_fec!G49)</f>
        <v>0.57201841637669026</v>
      </c>
      <c r="H49" s="124">
        <f>IF(RES_hhdet_tes!H49=0,"",RES_hhdet_tes!H49/RES_hhdet_fec!H49)</f>
        <v>0.57470089617398434</v>
      </c>
      <c r="I49" s="124">
        <f>IF(RES_hhdet_tes!I49=0,"",RES_hhdet_tes!I49/RES_hhdet_fec!I49)</f>
        <v>0.57576308964232747</v>
      </c>
      <c r="J49" s="124">
        <f>IF(RES_hhdet_tes!J49=0,"",RES_hhdet_tes!J49/RES_hhdet_fec!J49)</f>
        <v>0.57585151666935153</v>
      </c>
      <c r="K49" s="124">
        <f>IF(RES_hhdet_tes!K49=0,"",RES_hhdet_tes!K49/RES_hhdet_fec!K49)</f>
        <v>0.57600733247189684</v>
      </c>
      <c r="L49" s="124">
        <f>IF(RES_hhdet_tes!L49=0,"",RES_hhdet_tes!L49/RES_hhdet_fec!L49)</f>
        <v>0.57636097616435311</v>
      </c>
      <c r="M49" s="124">
        <f>IF(RES_hhdet_tes!M49=0,"",RES_hhdet_tes!M49/RES_hhdet_fec!M49)</f>
        <v>0.57886140653076001</v>
      </c>
      <c r="N49" s="124">
        <f>IF(RES_hhdet_tes!N49=0,"",RES_hhdet_tes!N49/RES_hhdet_fec!N49)</f>
        <v>0.59033724897973783</v>
      </c>
      <c r="O49" s="124">
        <f>IF(RES_hhdet_tes!O49=0,"",RES_hhdet_tes!O49/RES_hhdet_fec!O49)</f>
        <v>0.60621085662622842</v>
      </c>
      <c r="P49" s="124">
        <f>IF(RES_hhdet_tes!P49=0,"",RES_hhdet_tes!P49/RES_hhdet_fec!P49)</f>
        <v>0.61170183683744916</v>
      </c>
      <c r="Q49" s="124">
        <f>IF(RES_hhdet_tes!Q49=0,"",RES_hhdet_tes!Q49/RES_hhdet_fec!Q49)</f>
        <v>0.61432180176111884</v>
      </c>
      <c r="R49" s="124">
        <f>IF(RES_hhdet_tes!R49=0,"",RES_hhdet_tes!R49/RES_hhdet_fec!R49)</f>
        <v>0.6153795967274821</v>
      </c>
      <c r="S49" s="124">
        <f>IF(RES_hhdet_tes!S49=0,"",RES_hhdet_tes!S49/RES_hhdet_fec!S49)</f>
        <v>0.62466946447689575</v>
      </c>
      <c r="T49" s="124">
        <f>IF(RES_hhdet_tes!T49=0,"",RES_hhdet_tes!T49/RES_hhdet_fec!T49)</f>
        <v>0.63962752120581667</v>
      </c>
      <c r="U49" s="124">
        <f>IF(RES_hhdet_tes!U49=0,"",RES_hhdet_tes!U49/RES_hhdet_fec!U49)</f>
        <v>0.66148167468593788</v>
      </c>
      <c r="V49" s="124">
        <f>IF(RES_hhdet_tes!V49=0,"",RES_hhdet_tes!V49/RES_hhdet_fec!V49)</f>
        <v>0.68154099438915783</v>
      </c>
      <c r="W49" s="124">
        <f>IF(RES_hhdet_tes!W49=0,"",RES_hhdet_tes!W49/RES_hhdet_fec!W49)</f>
        <v>0.69342856582358259</v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0.55060482472750616</v>
      </c>
      <c r="C54" s="112">
        <f>IF(RES_hhdet_tes!C54=0,"",RES_hhdet_tes!C54/RES_hhdet_fec!C54)</f>
        <v>0.55376601649673662</v>
      </c>
      <c r="D54" s="112">
        <f>IF(RES_hhdet_tes!D54=0,"",RES_hhdet_tes!D54/RES_hhdet_fec!D54)</f>
        <v>0.5588703908502225</v>
      </c>
      <c r="E54" s="112">
        <f>IF(RES_hhdet_tes!E54=0,"",RES_hhdet_tes!E54/RES_hhdet_fec!E54)</f>
        <v>0.56370709098710103</v>
      </c>
      <c r="F54" s="112">
        <f>IF(RES_hhdet_tes!F54=0,"",RES_hhdet_tes!F54/RES_hhdet_fec!F54)</f>
        <v>0.5690187285562216</v>
      </c>
      <c r="G54" s="112">
        <f>IF(RES_hhdet_tes!G54=0,"",RES_hhdet_tes!G54/RES_hhdet_fec!G54)</f>
        <v>0.57201841637669026</v>
      </c>
      <c r="H54" s="112">
        <f>IF(RES_hhdet_tes!H54=0,"",RES_hhdet_tes!H54/RES_hhdet_fec!H54)</f>
        <v>0.57470089617398434</v>
      </c>
      <c r="I54" s="112">
        <f>IF(RES_hhdet_tes!I54=0,"",RES_hhdet_tes!I54/RES_hhdet_fec!I54)</f>
        <v>0.57576308964232747</v>
      </c>
      <c r="J54" s="112">
        <f>IF(RES_hhdet_tes!J54=0,"",RES_hhdet_tes!J54/RES_hhdet_fec!J54)</f>
        <v>0.57585151666935153</v>
      </c>
      <c r="K54" s="112">
        <f>IF(RES_hhdet_tes!K54=0,"",RES_hhdet_tes!K54/RES_hhdet_fec!K54)</f>
        <v>0.57600733247189684</v>
      </c>
      <c r="L54" s="112">
        <f>IF(RES_hhdet_tes!L54=0,"",RES_hhdet_tes!L54/RES_hhdet_fec!L54)</f>
        <v>0.57636097616435311</v>
      </c>
      <c r="M54" s="112">
        <f>IF(RES_hhdet_tes!M54=0,"",RES_hhdet_tes!M54/RES_hhdet_fec!M54)</f>
        <v>0.57886140653076001</v>
      </c>
      <c r="N54" s="112">
        <f>IF(RES_hhdet_tes!N54=0,"",RES_hhdet_tes!N54/RES_hhdet_fec!N54)</f>
        <v>0.59033724897973783</v>
      </c>
      <c r="O54" s="112">
        <f>IF(RES_hhdet_tes!O54=0,"",RES_hhdet_tes!O54/RES_hhdet_fec!O54)</f>
        <v>0.60621085662622842</v>
      </c>
      <c r="P54" s="112">
        <f>IF(RES_hhdet_tes!P54=0,"",RES_hhdet_tes!P54/RES_hhdet_fec!P54)</f>
        <v>0.61170183683744916</v>
      </c>
      <c r="Q54" s="112">
        <f>IF(RES_hhdet_tes!Q54=0,"",RES_hhdet_tes!Q54/RES_hhdet_fec!Q54)</f>
        <v>0.61432180176111884</v>
      </c>
      <c r="R54" s="112">
        <f>IF(RES_hhdet_tes!R54=0,"",RES_hhdet_tes!R54/RES_hhdet_fec!R54)</f>
        <v>0.6153795967274821</v>
      </c>
      <c r="S54" s="112">
        <f>IF(RES_hhdet_tes!S54=0,"",RES_hhdet_tes!S54/RES_hhdet_fec!S54)</f>
        <v>0.62466946447689575</v>
      </c>
      <c r="T54" s="112">
        <f>IF(RES_hhdet_tes!T54=0,"",RES_hhdet_tes!T54/RES_hhdet_fec!T54)</f>
        <v>0.63962752120581667</v>
      </c>
      <c r="U54" s="112">
        <f>IF(RES_hhdet_tes!U54=0,"",RES_hhdet_tes!U54/RES_hhdet_fec!U54)</f>
        <v>0.66148167468593788</v>
      </c>
      <c r="V54" s="112">
        <f>IF(RES_hhdet_tes!V54=0,"",RES_hhdet_tes!V54/RES_hhdet_fec!V54)</f>
        <v>0.68154099438915783</v>
      </c>
      <c r="W54" s="112">
        <f>IF(RES_hhdet_tes!W54=0,"",RES_hhdet_tes!W54/RES_hhdet_fec!W54)</f>
        <v>0.69342856582358259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0.57176285966834306</v>
      </c>
      <c r="C58" s="124">
        <f>IF(RES_hhdet_tes!C58=0,"",RES_hhdet_tes!C58/RES_hhdet_fec!C58)</f>
        <v>0.57212109889576179</v>
      </c>
      <c r="D58" s="124">
        <f>IF(RES_hhdet_tes!D58=0,"",RES_hhdet_tes!D58/RES_hhdet_fec!D58)</f>
        <v>0.57283486410464557</v>
      </c>
      <c r="E58" s="124">
        <f>IF(RES_hhdet_tes!E58=0,"",RES_hhdet_tes!E58/RES_hhdet_fec!E58)</f>
        <v>0.57932797977609263</v>
      </c>
      <c r="F58" s="124">
        <f>IF(RES_hhdet_tes!F58=0,"",RES_hhdet_tes!F58/RES_hhdet_fec!F58)</f>
        <v>0.57994339499190473</v>
      </c>
      <c r="G58" s="124">
        <f>IF(RES_hhdet_tes!G58=0,"",RES_hhdet_tes!G58/RES_hhdet_fec!G58)</f>
        <v>0.5793205032792168</v>
      </c>
      <c r="H58" s="124">
        <f>IF(RES_hhdet_tes!H58=0,"",RES_hhdet_tes!H58/RES_hhdet_fec!H58)</f>
        <v>0.5875631084694356</v>
      </c>
      <c r="I58" s="124">
        <f>IF(RES_hhdet_tes!I58=0,"",RES_hhdet_tes!I58/RES_hhdet_fec!I58)</f>
        <v>0.58229875970508893</v>
      </c>
      <c r="J58" s="124">
        <f>IF(RES_hhdet_tes!J58=0,"",RES_hhdet_tes!J58/RES_hhdet_fec!J58)</f>
        <v>0.58285591167591411</v>
      </c>
      <c r="K58" s="124">
        <f>IF(RES_hhdet_tes!K58=0,"",RES_hhdet_tes!K58/RES_hhdet_fec!K58)</f>
        <v>0.58117407669649646</v>
      </c>
      <c r="L58" s="124">
        <f>IF(RES_hhdet_tes!L58=0,"",RES_hhdet_tes!L58/RES_hhdet_fec!L58)</f>
        <v>0.58200450405575765</v>
      </c>
      <c r="M58" s="124">
        <f>IF(RES_hhdet_tes!M58=0,"",RES_hhdet_tes!M58/RES_hhdet_fec!M58)</f>
        <v>0.58249216295875628</v>
      </c>
      <c r="N58" s="124">
        <f>IF(RES_hhdet_tes!N58=0,"",RES_hhdet_tes!N58/RES_hhdet_fec!N58)</f>
        <v>0.58726046054402947</v>
      </c>
      <c r="O58" s="124">
        <f>IF(RES_hhdet_tes!O58=0,"",RES_hhdet_tes!O58/RES_hhdet_fec!O58)</f>
        <v>0.58244045612089002</v>
      </c>
      <c r="P58" s="124">
        <f>IF(RES_hhdet_tes!P58=0,"",RES_hhdet_tes!P58/RES_hhdet_fec!P58)</f>
        <v>0.58327927122668477</v>
      </c>
      <c r="Q58" s="124">
        <f>IF(RES_hhdet_tes!Q58=0,"",RES_hhdet_tes!Q58/RES_hhdet_fec!Q58)</f>
        <v>0.58399915251095325</v>
      </c>
      <c r="R58" s="124">
        <f>IF(RES_hhdet_tes!R58=0,"",RES_hhdet_tes!R58/RES_hhdet_fec!R58)</f>
        <v>0.58389739216607417</v>
      </c>
      <c r="S58" s="124">
        <f>IF(RES_hhdet_tes!S58=0,"",RES_hhdet_tes!S58/RES_hhdet_fec!S58)</f>
        <v>0.58500179011220543</v>
      </c>
      <c r="T58" s="124">
        <f>IF(RES_hhdet_tes!T58=0,"",RES_hhdet_tes!T58/RES_hhdet_fec!T58)</f>
        <v>0.58693519331624644</v>
      </c>
      <c r="U58" s="124">
        <f>IF(RES_hhdet_tes!U58=0,"",RES_hhdet_tes!U58/RES_hhdet_fec!U58)</f>
        <v>0.5905327860389552</v>
      </c>
      <c r="V58" s="124">
        <f>IF(RES_hhdet_tes!V58=0,"",RES_hhdet_tes!V58/RES_hhdet_fec!V58)</f>
        <v>0.59471784048065934</v>
      </c>
      <c r="W58" s="124">
        <f>IF(RES_hhdet_tes!W58=0,"",RES_hhdet_tes!W58/RES_hhdet_fec!W58)</f>
        <v>0.59724820329440598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0.56999393016022337</v>
      </c>
      <c r="C59" s="111">
        <f>IF(RES_hhdet_tes!C59=0,"",RES_hhdet_tes!C59/RES_hhdet_fec!C59)</f>
        <v>0.56999393016022337</v>
      </c>
      <c r="D59" s="111">
        <f>IF(RES_hhdet_tes!D59=0,"",RES_hhdet_tes!D59/RES_hhdet_fec!D59)</f>
        <v>0.5708150973761017</v>
      </c>
      <c r="E59" s="111">
        <f>IF(RES_hhdet_tes!E59=0,"",RES_hhdet_tes!E59/RES_hhdet_fec!E59)</f>
        <v>0.57337088123222557</v>
      </c>
      <c r="F59" s="111">
        <f>IF(RES_hhdet_tes!F59=0,"",RES_hhdet_tes!F59/RES_hhdet_fec!F59)</f>
        <v>0.57589746314843482</v>
      </c>
      <c r="G59" s="111">
        <f>IF(RES_hhdet_tes!G59=0,"",RES_hhdet_tes!G59/RES_hhdet_fec!G59)</f>
        <v>0.57711857718024995</v>
      </c>
      <c r="H59" s="111">
        <f>IF(RES_hhdet_tes!H59=0,"",RES_hhdet_tes!H59/RES_hhdet_fec!H59)</f>
        <v>0.57818020424039795</v>
      </c>
      <c r="I59" s="111">
        <f>IF(RES_hhdet_tes!I59=0,"",RES_hhdet_tes!I59/RES_hhdet_fec!I59)</f>
        <v>0.57856678207154755</v>
      </c>
      <c r="J59" s="111">
        <f>IF(RES_hhdet_tes!J59=0,"",RES_hhdet_tes!J59/RES_hhdet_fec!J59)</f>
        <v>0.57859740697351747</v>
      </c>
      <c r="K59" s="111">
        <f>IF(RES_hhdet_tes!K59=0,"",RES_hhdet_tes!K59/RES_hhdet_fec!K59)</f>
        <v>0.57860985368487694</v>
      </c>
      <c r="L59" s="111">
        <f>IF(RES_hhdet_tes!L59=0,"",RES_hhdet_tes!L59/RES_hhdet_fec!L59)</f>
        <v>0.57866230047597611</v>
      </c>
      <c r="M59" s="111">
        <f>IF(RES_hhdet_tes!M59=0,"",RES_hhdet_tes!M59/RES_hhdet_fec!M59)</f>
        <v>0.5794283517094424</v>
      </c>
      <c r="N59" s="111">
        <f>IF(RES_hhdet_tes!N59=0,"",RES_hhdet_tes!N59/RES_hhdet_fec!N59)</f>
        <v>0.58117963210401624</v>
      </c>
      <c r="O59" s="111">
        <f>IF(RES_hhdet_tes!O59=0,"",RES_hhdet_tes!O59/RES_hhdet_fec!O59)</f>
        <v>0.58227345716846224</v>
      </c>
      <c r="P59" s="111">
        <f>IF(RES_hhdet_tes!P59=0,"",RES_hhdet_tes!P59/RES_hhdet_fec!P59)</f>
        <v>0.58250130443851034</v>
      </c>
      <c r="Q59" s="111">
        <f>IF(RES_hhdet_tes!Q59=0,"",RES_hhdet_tes!Q59/RES_hhdet_fec!Q59)</f>
        <v>0.58252121505572285</v>
      </c>
      <c r="R59" s="111">
        <f>IF(RES_hhdet_tes!R59=0,"",RES_hhdet_tes!R59/RES_hhdet_fec!R59)</f>
        <v>0.58255532419744727</v>
      </c>
      <c r="S59" s="111">
        <f>IF(RES_hhdet_tes!S59=0,"",RES_hhdet_tes!S59/RES_hhdet_fec!S59)</f>
        <v>0.58337911150417132</v>
      </c>
      <c r="T59" s="111">
        <f>IF(RES_hhdet_tes!T59=0,"",RES_hhdet_tes!T59/RES_hhdet_fec!T59)</f>
        <v>0.58537652184258071</v>
      </c>
      <c r="U59" s="111">
        <f>IF(RES_hhdet_tes!U59=0,"",RES_hhdet_tes!U59/RES_hhdet_fec!U59)</f>
        <v>0.58915725623926063</v>
      </c>
      <c r="V59" s="111">
        <f>IF(RES_hhdet_tes!V59=0,"",RES_hhdet_tes!V59/RES_hhdet_fec!V59)</f>
        <v>0.59322257755075636</v>
      </c>
      <c r="W59" s="111">
        <f>IF(RES_hhdet_tes!W59=0,"",RES_hhdet_tes!W59/RES_hhdet_fec!W59)</f>
        <v>0.59576548162302401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0.72878418312342952</v>
      </c>
      <c r="C60" s="45">
        <f>IF(RES_hhdet_tes!C60=0,"",RES_hhdet_tes!C60/RES_hhdet_fec!C60)</f>
        <v>0.72878418312342952</v>
      </c>
      <c r="D60" s="45">
        <f>IF(RES_hhdet_tes!D60=0,"",RES_hhdet_tes!D60/RES_hhdet_fec!D60)</f>
        <v>0.73315752808537238</v>
      </c>
      <c r="E60" s="45">
        <f>IF(RES_hhdet_tes!E60=0,"",RES_hhdet_tes!E60/RES_hhdet_fec!E60)</f>
        <v>0.74140021096433162</v>
      </c>
      <c r="F60" s="45">
        <f>IF(RES_hhdet_tes!F60=0,"",RES_hhdet_tes!F60/RES_hhdet_fec!F60)</f>
        <v>0.74363362554287116</v>
      </c>
      <c r="G60" s="45">
        <f>IF(RES_hhdet_tes!G60=0,"",RES_hhdet_tes!G60/RES_hhdet_fec!G60)</f>
        <v>0.74518998397617064</v>
      </c>
      <c r="H60" s="45">
        <f>IF(RES_hhdet_tes!H60=0,"",RES_hhdet_tes!H60/RES_hhdet_fec!H60)</f>
        <v>0.74699873491956392</v>
      </c>
      <c r="I60" s="45">
        <f>IF(RES_hhdet_tes!I60=0,"",RES_hhdet_tes!I60/RES_hhdet_fec!I60)</f>
        <v>0.74734664239718473</v>
      </c>
      <c r="J60" s="45">
        <f>IF(RES_hhdet_tes!J60=0,"",RES_hhdet_tes!J60/RES_hhdet_fec!J60)</f>
        <v>0.74731874670307652</v>
      </c>
      <c r="K60" s="45">
        <f>IF(RES_hhdet_tes!K60=0,"",RES_hhdet_tes!K60/RES_hhdet_fec!K60)</f>
        <v>0.74729913402339565</v>
      </c>
      <c r="L60" s="45">
        <f>IF(RES_hhdet_tes!L60=0,"",RES_hhdet_tes!L60/RES_hhdet_fec!L60)</f>
        <v>0.74745767720027934</v>
      </c>
      <c r="M60" s="45">
        <f>IF(RES_hhdet_tes!M60=0,"",RES_hhdet_tes!M60/RES_hhdet_fec!M60)</f>
        <v>0.75019628468291599</v>
      </c>
      <c r="N60" s="45">
        <f>IF(RES_hhdet_tes!N60=0,"",RES_hhdet_tes!N60/RES_hhdet_fec!N60)</f>
        <v>0.75564967152504403</v>
      </c>
      <c r="O60" s="45">
        <f>IF(RES_hhdet_tes!O60=0,"",RES_hhdet_tes!O60/RES_hhdet_fec!O60)</f>
        <v>0.75867887788281296</v>
      </c>
      <c r="P60" s="45">
        <f>IF(RES_hhdet_tes!P60=0,"",RES_hhdet_tes!P60/RES_hhdet_fec!P60)</f>
        <v>0.76193255057220444</v>
      </c>
      <c r="Q60" s="45">
        <f>IF(RES_hhdet_tes!Q60=0,"",RES_hhdet_tes!Q60/RES_hhdet_fec!Q60)</f>
        <v>0.76435182235555477</v>
      </c>
      <c r="R60" s="45">
        <f>IF(RES_hhdet_tes!R60=0,"",RES_hhdet_tes!R60/RES_hhdet_fec!R60)</f>
        <v>0.76541160756525306</v>
      </c>
      <c r="S60" s="45">
        <f>IF(RES_hhdet_tes!S60=0,"",RES_hhdet_tes!S60/RES_hhdet_fec!S60)</f>
        <v>0.77708206273935643</v>
      </c>
      <c r="T60" s="45">
        <f>IF(RES_hhdet_tes!T60=0,"",RES_hhdet_tes!T60/RES_hhdet_fec!T60)</f>
        <v>0.78751046750608167</v>
      </c>
      <c r="U60" s="45">
        <f>IF(RES_hhdet_tes!U60=0,"",RES_hhdet_tes!U60/RES_hhdet_fec!U60)</f>
        <v>0.80588491843444776</v>
      </c>
      <c r="V60" s="45">
        <f>IF(RES_hhdet_tes!V60=0,"",RES_hhdet_tes!V60/RES_hhdet_fec!V60)</f>
        <v>0.82751169796286728</v>
      </c>
      <c r="W60" s="45">
        <f>IF(RES_hhdet_tes!W60=0,"",RES_hhdet_tes!W60/RES_hhdet_fec!W60)</f>
        <v>0.8295235940088479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0.4482581164411728</v>
      </c>
      <c r="C62" s="119">
        <f>IF(RES_hhdet_tes!C62=0,"",RES_hhdet_tes!C62/RES_hhdet_fec!C62)</f>
        <v>0.4602636508398123</v>
      </c>
      <c r="D62" s="119">
        <f>IF(RES_hhdet_tes!D62=0,"",RES_hhdet_tes!D62/RES_hhdet_fec!D62)</f>
        <v>0.47330435117942571</v>
      </c>
      <c r="E62" s="119">
        <f>IF(RES_hhdet_tes!E62=0,"",RES_hhdet_tes!E62/RES_hhdet_fec!E62)</f>
        <v>0.48299260305873037</v>
      </c>
      <c r="F62" s="119">
        <f>IF(RES_hhdet_tes!F62=0,"",RES_hhdet_tes!F62/RES_hhdet_fec!F62)</f>
        <v>0.48771595961853437</v>
      </c>
      <c r="G62" s="119">
        <f>IF(RES_hhdet_tes!G62=0,"",RES_hhdet_tes!G62/RES_hhdet_fec!G62)</f>
        <v>0.49787431680876271</v>
      </c>
      <c r="H62" s="119">
        <f>IF(RES_hhdet_tes!H62=0,"",RES_hhdet_tes!H62/RES_hhdet_fec!H62)</f>
        <v>0.5033793171170734</v>
      </c>
      <c r="I62" s="119">
        <f>IF(RES_hhdet_tes!I62=0,"",RES_hhdet_tes!I62/RES_hhdet_fec!I62)</f>
        <v>0.51267000789692829</v>
      </c>
      <c r="J62" s="119">
        <f>IF(RES_hhdet_tes!J62=0,"",RES_hhdet_tes!J62/RES_hhdet_fec!J62)</f>
        <v>0.51547582136584269</v>
      </c>
      <c r="K62" s="119">
        <f>IF(RES_hhdet_tes!K62=0,"",RES_hhdet_tes!K62/RES_hhdet_fec!K62)</f>
        <v>0.52618771936709452</v>
      </c>
      <c r="L62" s="119">
        <f>IF(RES_hhdet_tes!L62=0,"",RES_hhdet_tes!L62/RES_hhdet_fec!L62)</f>
        <v>0.5415733030066967</v>
      </c>
      <c r="M62" s="119">
        <f>IF(RES_hhdet_tes!M62=0,"",RES_hhdet_tes!M62/RES_hhdet_fec!M62)</f>
        <v>0.55765669735394552</v>
      </c>
      <c r="N62" s="119">
        <f>IF(RES_hhdet_tes!N62=0,"",RES_hhdet_tes!N62/RES_hhdet_fec!N62)</f>
        <v>0.57921955080642662</v>
      </c>
      <c r="O62" s="119">
        <f>IF(RES_hhdet_tes!O62=0,"",RES_hhdet_tes!O62/RES_hhdet_fec!O62)</f>
        <v>0.59229586918796528</v>
      </c>
      <c r="P62" s="119">
        <f>IF(RES_hhdet_tes!P62=0,"",RES_hhdet_tes!P62/RES_hhdet_fec!P62)</f>
        <v>0.59859414303087188</v>
      </c>
      <c r="Q62" s="119">
        <f>IF(RES_hhdet_tes!Q62=0,"",RES_hhdet_tes!Q62/RES_hhdet_fec!Q62)</f>
        <v>0.61258398326552543</v>
      </c>
      <c r="R62" s="119">
        <f>IF(RES_hhdet_tes!R62=0,"",RES_hhdet_tes!R62/RES_hhdet_fec!R62)</f>
        <v>0.62596106021992937</v>
      </c>
      <c r="S62" s="119">
        <f>IF(RES_hhdet_tes!S62=0,"",RES_hhdet_tes!S62/RES_hhdet_fec!S62)</f>
        <v>0.64237757209155899</v>
      </c>
      <c r="T62" s="119">
        <f>IF(RES_hhdet_tes!T62=0,"",RES_hhdet_tes!T62/RES_hhdet_fec!T62)</f>
        <v>0.65749336027297878</v>
      </c>
      <c r="U62" s="119">
        <f>IF(RES_hhdet_tes!U62=0,"",RES_hhdet_tes!U62/RES_hhdet_fec!U62)</f>
        <v>0.66984800603720451</v>
      </c>
      <c r="V62" s="119">
        <f>IF(RES_hhdet_tes!V62=0,"",RES_hhdet_tes!V62/RES_hhdet_fec!V62)</f>
        <v>0.68135786253545949</v>
      </c>
      <c r="W62" s="119">
        <f>IF(RES_hhdet_tes!W62=0,"",RES_hhdet_tes!W62/RES_hhdet_fec!W62)</f>
        <v>0.69072809619902453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0.44152018442226459</v>
      </c>
      <c r="C63" s="124">
        <f>IF(RES_hhdet_tes!C63=0,"",RES_hhdet_tes!C63/RES_hhdet_fec!C63)</f>
        <v>0.45182511604262854</v>
      </c>
      <c r="D63" s="124">
        <f>IF(RES_hhdet_tes!D63=0,"",RES_hhdet_tes!D63/RES_hhdet_fec!D63)</f>
        <v>0.46477751761036806</v>
      </c>
      <c r="E63" s="124">
        <f>IF(RES_hhdet_tes!E63=0,"",RES_hhdet_tes!E63/RES_hhdet_fec!E63)</f>
        <v>0.47391377485207264</v>
      </c>
      <c r="F63" s="124">
        <f>IF(RES_hhdet_tes!F63=0,"",RES_hhdet_tes!F63/RES_hhdet_fec!F63)</f>
        <v>0.48211459766143056</v>
      </c>
      <c r="G63" s="124">
        <f>IF(RES_hhdet_tes!G63=0,"",RES_hhdet_tes!G63/RES_hhdet_fec!G63)</f>
        <v>0.48822959704099328</v>
      </c>
      <c r="H63" s="124">
        <f>IF(RES_hhdet_tes!H63=0,"",RES_hhdet_tes!H63/RES_hhdet_fec!H63)</f>
        <v>0.49672680168898203</v>
      </c>
      <c r="I63" s="124">
        <f>IF(RES_hhdet_tes!I63=0,"",RES_hhdet_tes!I63/RES_hhdet_fec!I63)</f>
        <v>0.50206480390581754</v>
      </c>
      <c r="J63" s="124">
        <f>IF(RES_hhdet_tes!J63=0,"",RES_hhdet_tes!J63/RES_hhdet_fec!J63)</f>
        <v>0.51076872745860946</v>
      </c>
      <c r="K63" s="124">
        <f>IF(RES_hhdet_tes!K63=0,"",RES_hhdet_tes!K63/RES_hhdet_fec!K63)</f>
        <v>0.52206859811865558</v>
      </c>
      <c r="L63" s="124">
        <f>IF(RES_hhdet_tes!L63=0,"",RES_hhdet_tes!L63/RES_hhdet_fec!L63)</f>
        <v>0.53762953305874661</v>
      </c>
      <c r="M63" s="124">
        <f>IF(RES_hhdet_tes!M63=0,"",RES_hhdet_tes!M63/RES_hhdet_fec!M63)</f>
        <v>0.55608806373681829</v>
      </c>
      <c r="N63" s="124">
        <f>IF(RES_hhdet_tes!N63=0,"",RES_hhdet_tes!N63/RES_hhdet_fec!N63)</f>
        <v>0.5747296210027103</v>
      </c>
      <c r="O63" s="124">
        <f>IF(RES_hhdet_tes!O63=0,"",RES_hhdet_tes!O63/RES_hhdet_fec!O63)</f>
        <v>0.5917142614565436</v>
      </c>
      <c r="P63" s="124">
        <f>IF(RES_hhdet_tes!P63=0,"",RES_hhdet_tes!P63/RES_hhdet_fec!P63)</f>
        <v>0.5979712349426376</v>
      </c>
      <c r="Q63" s="124">
        <f>IF(RES_hhdet_tes!Q63=0,"",RES_hhdet_tes!Q63/RES_hhdet_fec!Q63)</f>
        <v>0.60796926570824705</v>
      </c>
      <c r="R63" s="124">
        <f>IF(RES_hhdet_tes!R63=0,"",RES_hhdet_tes!R63/RES_hhdet_fec!R63)</f>
        <v>0.62080888125789724</v>
      </c>
      <c r="S63" s="124">
        <f>IF(RES_hhdet_tes!S63=0,"",RES_hhdet_tes!S63/RES_hhdet_fec!S63)</f>
        <v>0.63665805625562299</v>
      </c>
      <c r="T63" s="124">
        <f>IF(RES_hhdet_tes!T63=0,"",RES_hhdet_tes!T63/RES_hhdet_fec!T63)</f>
        <v>0.65089317891136855</v>
      </c>
      <c r="U63" s="124">
        <f>IF(RES_hhdet_tes!U63=0,"",RES_hhdet_tes!U63/RES_hhdet_fec!U63)</f>
        <v>0.66245579035361568</v>
      </c>
      <c r="V63" s="124">
        <f>IF(RES_hhdet_tes!V63=0,"",RES_hhdet_tes!V63/RES_hhdet_fec!V63)</f>
        <v>0.67302417745169141</v>
      </c>
      <c r="W63" s="124">
        <f>IF(RES_hhdet_tes!W63=0,"",RES_hhdet_tes!W63/RES_hhdet_fec!W63)</f>
        <v>0.6825615477912591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0.44044215121241298</v>
      </c>
      <c r="C64" s="111">
        <f>IF(RES_hhdet_tes!C64=0,"",RES_hhdet_tes!C64/RES_hhdet_fec!C64)</f>
        <v>0.45074133282950413</v>
      </c>
      <c r="D64" s="111">
        <f>IF(RES_hhdet_tes!D64=0,"",RES_hhdet_tes!D64/RES_hhdet_fec!D64)</f>
        <v>0.46373245252693185</v>
      </c>
      <c r="E64" s="111">
        <f>IF(RES_hhdet_tes!E64=0,"",RES_hhdet_tes!E64/RES_hhdet_fec!E64)</f>
        <v>0.47289068430379699</v>
      </c>
      <c r="F64" s="111">
        <f>IF(RES_hhdet_tes!F64=0,"",RES_hhdet_tes!F64/RES_hhdet_fec!F64)</f>
        <v>0.48101213780684049</v>
      </c>
      <c r="G64" s="111">
        <f>IF(RES_hhdet_tes!G64=0,"",RES_hhdet_tes!G64/RES_hhdet_fec!G64)</f>
        <v>0.48719354350327326</v>
      </c>
      <c r="H64" s="111">
        <f>IF(RES_hhdet_tes!H64=0,"",RES_hhdet_tes!H64/RES_hhdet_fec!H64)</f>
        <v>0.49575780412267073</v>
      </c>
      <c r="I64" s="111">
        <f>IF(RES_hhdet_tes!I64=0,"",RES_hhdet_tes!I64/RES_hhdet_fec!I64)</f>
        <v>0.50119449092665302</v>
      </c>
      <c r="J64" s="111">
        <f>IF(RES_hhdet_tes!J64=0,"",RES_hhdet_tes!J64/RES_hhdet_fec!J64)</f>
        <v>0.50976164700870685</v>
      </c>
      <c r="K64" s="111">
        <f>IF(RES_hhdet_tes!K64=0,"",RES_hhdet_tes!K64/RES_hhdet_fec!K64)</f>
        <v>0.52106473676813936</v>
      </c>
      <c r="L64" s="111">
        <f>IF(RES_hhdet_tes!L64=0,"",RES_hhdet_tes!L64/RES_hhdet_fec!L64)</f>
        <v>0.53671953894430235</v>
      </c>
      <c r="M64" s="111">
        <f>IF(RES_hhdet_tes!M64=0,"",RES_hhdet_tes!M64/RES_hhdet_fec!M64)</f>
        <v>0.55513374775182611</v>
      </c>
      <c r="N64" s="111">
        <f>IF(RES_hhdet_tes!N64=0,"",RES_hhdet_tes!N64/RES_hhdet_fec!N64)</f>
        <v>0.57393747619507696</v>
      </c>
      <c r="O64" s="111">
        <f>IF(RES_hhdet_tes!O64=0,"",RES_hhdet_tes!O64/RES_hhdet_fec!O64)</f>
        <v>0.59079482753225687</v>
      </c>
      <c r="P64" s="111">
        <f>IF(RES_hhdet_tes!P64=0,"",RES_hhdet_tes!P64/RES_hhdet_fec!P64)</f>
        <v>0.59703783607129735</v>
      </c>
      <c r="Q64" s="111">
        <f>IF(RES_hhdet_tes!Q64=0,"",RES_hhdet_tes!Q64/RES_hhdet_fec!Q64)</f>
        <v>0.60715355680469507</v>
      </c>
      <c r="R64" s="111">
        <f>IF(RES_hhdet_tes!R64=0,"",RES_hhdet_tes!R64/RES_hhdet_fec!R64)</f>
        <v>0.62001097773819625</v>
      </c>
      <c r="S64" s="111">
        <f>IF(RES_hhdet_tes!S64=0,"",RES_hhdet_tes!S64/RES_hhdet_fec!S64)</f>
        <v>0.63586902710340321</v>
      </c>
      <c r="T64" s="111">
        <f>IF(RES_hhdet_tes!T64=0,"",RES_hhdet_tes!T64/RES_hhdet_fec!T64)</f>
        <v>0.65012987582969983</v>
      </c>
      <c r="U64" s="111">
        <f>IF(RES_hhdet_tes!U64=0,"",RES_hhdet_tes!U64/RES_hhdet_fec!U64)</f>
        <v>0.66170817745033883</v>
      </c>
      <c r="V64" s="111">
        <f>IF(RES_hhdet_tes!V64=0,"",RES_hhdet_tes!V64/RES_hhdet_fec!V64)</f>
        <v>0.67229979466487266</v>
      </c>
      <c r="W64" s="111">
        <f>IF(RES_hhdet_tes!W64=0,"",RES_hhdet_tes!W64/RES_hhdet_fec!W64)</f>
        <v>0.68185528983365229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1.6257959214795279</v>
      </c>
      <c r="C66" s="124">
        <f>IF(RES_hhdet_tes!C66=0,"",RES_hhdet_tes!C66/RES_hhdet_fec!C66)</f>
        <v>1.8129044868272881</v>
      </c>
      <c r="D66" s="124">
        <f>IF(RES_hhdet_tes!D66=0,"",RES_hhdet_tes!D66/RES_hhdet_fec!D66)</f>
        <v>1.9613884353777327</v>
      </c>
      <c r="E66" s="124">
        <f>IF(RES_hhdet_tes!E66=0,"",RES_hhdet_tes!E66/RES_hhdet_fec!E66)</f>
        <v>2.0595367878403112</v>
      </c>
      <c r="F66" s="124">
        <f>IF(RES_hhdet_tes!F66=0,"",RES_hhdet_tes!F66/RES_hhdet_fec!F66)</f>
        <v>2.1128339456603555</v>
      </c>
      <c r="G66" s="124">
        <f>IF(RES_hhdet_tes!G66=0,"",RES_hhdet_tes!G66/RES_hhdet_fec!G66)</f>
        <v>2.16475006643986</v>
      </c>
      <c r="H66" s="124">
        <f>IF(RES_hhdet_tes!H66=0,"",RES_hhdet_tes!H66/RES_hhdet_fec!H66)</f>
        <v>2.22204489095465</v>
      </c>
      <c r="I66" s="124">
        <f>IF(RES_hhdet_tes!I66=0,"",RES_hhdet_tes!I66/RES_hhdet_fec!I66)</f>
        <v>2.2650815551712493</v>
      </c>
      <c r="J66" s="124">
        <f>IF(RES_hhdet_tes!J66=0,"",RES_hhdet_tes!J66/RES_hhdet_fec!J66)</f>
        <v>2.3059811838233819</v>
      </c>
      <c r="K66" s="124">
        <f>IF(RES_hhdet_tes!K66=0,"",RES_hhdet_tes!K66/RES_hhdet_fec!K66)</f>
        <v>2.3707066533089995</v>
      </c>
      <c r="L66" s="124">
        <f>IF(RES_hhdet_tes!L66=0,"",RES_hhdet_tes!L66/RES_hhdet_fec!L66)</f>
        <v>2.4776990829708208</v>
      </c>
      <c r="M66" s="124">
        <f>IF(RES_hhdet_tes!M66=0,"",RES_hhdet_tes!M66/RES_hhdet_fec!M66)</f>
        <v>2.5775424307809045</v>
      </c>
      <c r="N66" s="124">
        <f>IF(RES_hhdet_tes!N66=0,"",RES_hhdet_tes!N66/RES_hhdet_fec!N66)</f>
        <v>2.6756322191223942</v>
      </c>
      <c r="O66" s="124">
        <f>IF(RES_hhdet_tes!O66=0,"",RES_hhdet_tes!O66/RES_hhdet_fec!O66)</f>
        <v>2.7588381988144053</v>
      </c>
      <c r="P66" s="124">
        <f>IF(RES_hhdet_tes!P66=0,"",RES_hhdet_tes!P66/RES_hhdet_fec!P66)</f>
        <v>2.8521200941674687</v>
      </c>
      <c r="Q66" s="124">
        <f>IF(RES_hhdet_tes!Q66=0,"",RES_hhdet_tes!Q66/RES_hhdet_fec!Q66)</f>
        <v>2.9527557178366926</v>
      </c>
      <c r="R66" s="124">
        <f>IF(RES_hhdet_tes!R66=0,"",RES_hhdet_tes!R66/RES_hhdet_fec!R66)</f>
        <v>3.0351297701827389</v>
      </c>
      <c r="S66" s="124">
        <f>IF(RES_hhdet_tes!S66=0,"",RES_hhdet_tes!S66/RES_hhdet_fec!S66)</f>
        <v>3.1271481440513202</v>
      </c>
      <c r="T66" s="124">
        <f>IF(RES_hhdet_tes!T66=0,"",RES_hhdet_tes!T66/RES_hhdet_fec!T66)</f>
        <v>3.2111794375281821</v>
      </c>
      <c r="U66" s="124">
        <f>IF(RES_hhdet_tes!U66=0,"",RES_hhdet_tes!U66/RES_hhdet_fec!U66)</f>
        <v>3.2746997474949722</v>
      </c>
      <c r="V66" s="124">
        <f>IF(RES_hhdet_tes!V66=0,"",RES_hhdet_tes!V66/RES_hhdet_fec!V66)</f>
        <v>3.3313106304573918</v>
      </c>
      <c r="W66" s="124">
        <f>IF(RES_hhdet_tes!W66=0,"",RES_hhdet_tes!W66/RES_hhdet_fec!W66)</f>
        <v>3.3787585545587908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1.6257959214795279</v>
      </c>
      <c r="C67" s="111">
        <f>IF(RES_hhdet_tes!C67=0,"",RES_hhdet_tes!C67/RES_hhdet_fec!C67)</f>
        <v>1.8129044868272881</v>
      </c>
      <c r="D67" s="111">
        <f>IF(RES_hhdet_tes!D67=0,"",RES_hhdet_tes!D67/RES_hhdet_fec!D67)</f>
        <v>1.9613884353777327</v>
      </c>
      <c r="E67" s="111">
        <f>IF(RES_hhdet_tes!E67=0,"",RES_hhdet_tes!E67/RES_hhdet_fec!E67)</f>
        <v>2.0595367878403112</v>
      </c>
      <c r="F67" s="111">
        <f>IF(RES_hhdet_tes!F67=0,"",RES_hhdet_tes!F67/RES_hhdet_fec!F67)</f>
        <v>2.1128339456603555</v>
      </c>
      <c r="G67" s="111">
        <f>IF(RES_hhdet_tes!G67=0,"",RES_hhdet_tes!G67/RES_hhdet_fec!G67)</f>
        <v>2.16475006643986</v>
      </c>
      <c r="H67" s="111">
        <f>IF(RES_hhdet_tes!H67=0,"",RES_hhdet_tes!H67/RES_hhdet_fec!H67)</f>
        <v>2.22204489095465</v>
      </c>
      <c r="I67" s="111">
        <f>IF(RES_hhdet_tes!I67=0,"",RES_hhdet_tes!I67/RES_hhdet_fec!I67)</f>
        <v>2.2650815551712493</v>
      </c>
      <c r="J67" s="111">
        <f>IF(RES_hhdet_tes!J67=0,"",RES_hhdet_tes!J67/RES_hhdet_fec!J67)</f>
        <v>2.3059811838233819</v>
      </c>
      <c r="K67" s="111">
        <f>IF(RES_hhdet_tes!K67=0,"",RES_hhdet_tes!K67/RES_hhdet_fec!K67)</f>
        <v>2.3707066533089995</v>
      </c>
      <c r="L67" s="111">
        <f>IF(RES_hhdet_tes!L67=0,"",RES_hhdet_tes!L67/RES_hhdet_fec!L67)</f>
        <v>2.4776990829708208</v>
      </c>
      <c r="M67" s="111">
        <f>IF(RES_hhdet_tes!M67=0,"",RES_hhdet_tes!M67/RES_hhdet_fec!M67)</f>
        <v>2.5775424307809045</v>
      </c>
      <c r="N67" s="111">
        <f>IF(RES_hhdet_tes!N67=0,"",RES_hhdet_tes!N67/RES_hhdet_fec!N67)</f>
        <v>2.6756322191223942</v>
      </c>
      <c r="O67" s="111">
        <f>IF(RES_hhdet_tes!O67=0,"",RES_hhdet_tes!O67/RES_hhdet_fec!O67)</f>
        <v>2.7588381988144053</v>
      </c>
      <c r="P67" s="111">
        <f>IF(RES_hhdet_tes!P67=0,"",RES_hhdet_tes!P67/RES_hhdet_fec!P67)</f>
        <v>2.8521200941674687</v>
      </c>
      <c r="Q67" s="111">
        <f>IF(RES_hhdet_tes!Q67=0,"",RES_hhdet_tes!Q67/RES_hhdet_fec!Q67)</f>
        <v>2.9527557178366926</v>
      </c>
      <c r="R67" s="111">
        <f>IF(RES_hhdet_tes!R67=0,"",RES_hhdet_tes!R67/RES_hhdet_fec!R67)</f>
        <v>3.0351297701827389</v>
      </c>
      <c r="S67" s="111">
        <f>IF(RES_hhdet_tes!S67=0,"",RES_hhdet_tes!S67/RES_hhdet_fec!S67)</f>
        <v>3.1271481440513202</v>
      </c>
      <c r="T67" s="111">
        <f>IF(RES_hhdet_tes!T67=0,"",RES_hhdet_tes!T67/RES_hhdet_fec!T67)</f>
        <v>3.2111794375281821</v>
      </c>
      <c r="U67" s="111">
        <f>IF(RES_hhdet_tes!U67=0,"",RES_hhdet_tes!U67/RES_hhdet_fec!U67)</f>
        <v>3.2746997474949722</v>
      </c>
      <c r="V67" s="111">
        <f>IF(RES_hhdet_tes!V67=0,"",RES_hhdet_tes!V67/RES_hhdet_fec!V67)</f>
        <v>3.3313106304573918</v>
      </c>
      <c r="W67" s="111">
        <f>IF(RES_hhdet_tes!W67=0,"",RES_hhdet_tes!W67/RES_hhdet_fec!W67)</f>
        <v>3.3787585545587908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0.46011553262902705</v>
      </c>
      <c r="C68" s="124">
        <f>IF(RES_hhdet_tes!C68=0,"",RES_hhdet_tes!C68/RES_hhdet_fec!C68)</f>
        <v>0.46588344988033864</v>
      </c>
      <c r="D68" s="124">
        <f>IF(RES_hhdet_tes!D68=0,"",RES_hhdet_tes!D68/RES_hhdet_fec!D68)</f>
        <v>0.47401939660434073</v>
      </c>
      <c r="E68" s="124">
        <f>IF(RES_hhdet_tes!E68=0,"",RES_hhdet_tes!E68/RES_hhdet_fec!E68)</f>
        <v>0.48039451473215694</v>
      </c>
      <c r="F68" s="124">
        <f>IF(RES_hhdet_tes!F68=0,"",RES_hhdet_tes!F68/RES_hhdet_fec!F68)</f>
        <v>0.4850577862448992</v>
      </c>
      <c r="G68" s="124">
        <f>IF(RES_hhdet_tes!G68=0,"",RES_hhdet_tes!G68/RES_hhdet_fec!G68)</f>
        <v>0.48929831067218799</v>
      </c>
      <c r="H68" s="124">
        <f>IF(RES_hhdet_tes!H68=0,"",RES_hhdet_tes!H68/RES_hhdet_fec!H68)</f>
        <v>0.49556335459921796</v>
      </c>
      <c r="I68" s="124">
        <f>IF(RES_hhdet_tes!I68=0,"",RES_hhdet_tes!I68/RES_hhdet_fec!I68)</f>
        <v>0.49918204134060923</v>
      </c>
      <c r="J68" s="124">
        <f>IF(RES_hhdet_tes!J68=0,"",RES_hhdet_tes!J68/RES_hhdet_fec!J68)</f>
        <v>0.50499168777629311</v>
      </c>
      <c r="K68" s="124">
        <f>IF(RES_hhdet_tes!K68=0,"",RES_hhdet_tes!K68/RES_hhdet_fec!K68)</f>
        <v>0.51352687887807691</v>
      </c>
      <c r="L68" s="124">
        <f>IF(RES_hhdet_tes!L68=0,"",RES_hhdet_tes!L68/RES_hhdet_fec!L68)</f>
        <v>0.5252523913645617</v>
      </c>
      <c r="M68" s="124">
        <f>IF(RES_hhdet_tes!M68=0,"",RES_hhdet_tes!M68/RES_hhdet_fec!M68)</f>
        <v>0.54028768483823819</v>
      </c>
      <c r="N68" s="124">
        <f>IF(RES_hhdet_tes!N68=0,"",RES_hhdet_tes!N68/RES_hhdet_fec!N68)</f>
        <v>0.55706007156648873</v>
      </c>
      <c r="O68" s="124">
        <f>IF(RES_hhdet_tes!O68=0,"",RES_hhdet_tes!O68/RES_hhdet_fec!O68)</f>
        <v>0.57264655742385329</v>
      </c>
      <c r="P68" s="124">
        <f>IF(RES_hhdet_tes!P68=0,"",RES_hhdet_tes!P68/RES_hhdet_fec!P68)</f>
        <v>0.57968976686708962</v>
      </c>
      <c r="Q68" s="124">
        <f>IF(RES_hhdet_tes!Q68=0,"",RES_hhdet_tes!Q68/RES_hhdet_fec!Q68)</f>
        <v>0.59165940719373511</v>
      </c>
      <c r="R68" s="124">
        <f>IF(RES_hhdet_tes!R68=0,"",RES_hhdet_tes!R68/RES_hhdet_fec!R68)</f>
        <v>0.60808424868654887</v>
      </c>
      <c r="S68" s="124">
        <f>IF(RES_hhdet_tes!S68=0,"",RES_hhdet_tes!S68/RES_hhdet_fec!S68)</f>
        <v>0.62985542812469753</v>
      </c>
      <c r="T68" s="124">
        <f>IF(RES_hhdet_tes!T68=0,"",RES_hhdet_tes!T68/RES_hhdet_fec!T68)</f>
        <v>0.6506448456090308</v>
      </c>
      <c r="U68" s="124">
        <f>IF(RES_hhdet_tes!U68=0,"",RES_hhdet_tes!U68/RES_hhdet_fec!U68)</f>
        <v>0.66871581479161601</v>
      </c>
      <c r="V68" s="124">
        <f>IF(RES_hhdet_tes!V68=0,"",RES_hhdet_tes!V68/RES_hhdet_fec!V68)</f>
        <v>0.68610799944809842</v>
      </c>
      <c r="W68" s="124">
        <f>IF(RES_hhdet_tes!W68=0,"",RES_hhdet_tes!W68/RES_hhdet_fec!W68)</f>
        <v>0.70334360464653134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0.45826656732374205</v>
      </c>
      <c r="C69" s="111">
        <f>IF(RES_hhdet_tes!C69=0,"",RES_hhdet_tes!C69/RES_hhdet_fec!C69)</f>
        <v>0.46465638773714679</v>
      </c>
      <c r="D69" s="111">
        <f>IF(RES_hhdet_tes!D69=0,"",RES_hhdet_tes!D69/RES_hhdet_fec!D69)</f>
        <v>0.47289312544279671</v>
      </c>
      <c r="E69" s="111">
        <f>IF(RES_hhdet_tes!E69=0,"",RES_hhdet_tes!E69/RES_hhdet_fec!E69)</f>
        <v>0.47882105814100295</v>
      </c>
      <c r="F69" s="111">
        <f>IF(RES_hhdet_tes!F69=0,"",RES_hhdet_tes!F69/RES_hhdet_fec!F69)</f>
        <v>0.4841092456052129</v>
      </c>
      <c r="G69" s="111">
        <f>IF(RES_hhdet_tes!G69=0,"",RES_hhdet_tes!G69/RES_hhdet_fec!G69)</f>
        <v>0.48861334495072933</v>
      </c>
      <c r="H69" s="111">
        <f>IF(RES_hhdet_tes!H69=0,"",RES_hhdet_tes!H69/RES_hhdet_fec!H69)</f>
        <v>0.49409047995378813</v>
      </c>
      <c r="I69" s="111">
        <f>IF(RES_hhdet_tes!I69=0,"",RES_hhdet_tes!I69/RES_hhdet_fec!I69)</f>
        <v>0.49763222512869371</v>
      </c>
      <c r="J69" s="111">
        <f>IF(RES_hhdet_tes!J69=0,"",RES_hhdet_tes!J69/RES_hhdet_fec!J69)</f>
        <v>0.50372661154084519</v>
      </c>
      <c r="K69" s="111">
        <f>IF(RES_hhdet_tes!K69=0,"",RES_hhdet_tes!K69/RES_hhdet_fec!K69)</f>
        <v>0.51204731052688646</v>
      </c>
      <c r="L69" s="111">
        <f>IF(RES_hhdet_tes!L69=0,"",RES_hhdet_tes!L69/RES_hhdet_fec!L69)</f>
        <v>0.52417330619442692</v>
      </c>
      <c r="M69" s="111">
        <f>IF(RES_hhdet_tes!M69=0,"",RES_hhdet_tes!M69/RES_hhdet_fec!M69)</f>
        <v>0.53943064040543864</v>
      </c>
      <c r="N69" s="111">
        <f>IF(RES_hhdet_tes!N69=0,"",RES_hhdet_tes!N69/RES_hhdet_fec!N69)</f>
        <v>0.55634321912075091</v>
      </c>
      <c r="O69" s="111">
        <f>IF(RES_hhdet_tes!O69=0,"",RES_hhdet_tes!O69/RES_hhdet_fec!O69)</f>
        <v>0.57220930799804626</v>
      </c>
      <c r="P69" s="111">
        <f>IF(RES_hhdet_tes!P69=0,"",RES_hhdet_tes!P69/RES_hhdet_fec!P69)</f>
        <v>0.57919981021690681</v>
      </c>
      <c r="Q69" s="111">
        <f>IF(RES_hhdet_tes!Q69=0,"",RES_hhdet_tes!Q69/RES_hhdet_fec!Q69)</f>
        <v>0.59128823195618574</v>
      </c>
      <c r="R69" s="111">
        <f>IF(RES_hhdet_tes!R69=0,"",RES_hhdet_tes!R69/RES_hhdet_fec!R69)</f>
        <v>0.60790389235650399</v>
      </c>
      <c r="S69" s="111">
        <f>IF(RES_hhdet_tes!S69=0,"",RES_hhdet_tes!S69/RES_hhdet_fec!S69)</f>
        <v>0.62981469416079749</v>
      </c>
      <c r="T69" s="111">
        <f>IF(RES_hhdet_tes!T69=0,"",RES_hhdet_tes!T69/RES_hhdet_fec!T69)</f>
        <v>0.6507026123934011</v>
      </c>
      <c r="U69" s="111">
        <f>IF(RES_hhdet_tes!U69=0,"",RES_hhdet_tes!U69/RES_hhdet_fec!U69)</f>
        <v>0.66885773888036371</v>
      </c>
      <c r="V69" s="111">
        <f>IF(RES_hhdet_tes!V69=0,"",RES_hhdet_tes!V69/RES_hhdet_fec!V69)</f>
        <v>0.68636648570171066</v>
      </c>
      <c r="W69" s="111">
        <f>IF(RES_hhdet_tes!W69=0,"",RES_hhdet_tes!W69/RES_hhdet_fec!W69)</f>
        <v>0.7036007907971944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0.55060482472750616</v>
      </c>
      <c r="C73" s="112">
        <f>IF(RES_hhdet_tes!C73=0,"",RES_hhdet_tes!C73/RES_hhdet_fec!C73)</f>
        <v>0.55854641486079315</v>
      </c>
      <c r="D73" s="112">
        <f>IF(RES_hhdet_tes!D73=0,"",RES_hhdet_tes!D73/RES_hhdet_fec!D73)</f>
        <v>0.56386219035296647</v>
      </c>
      <c r="E73" s="112">
        <f>IF(RES_hhdet_tes!E73=0,"",RES_hhdet_tes!E73/RES_hhdet_fec!E73)</f>
        <v>0.56585510243129633</v>
      </c>
      <c r="F73" s="112">
        <f>IF(RES_hhdet_tes!F73=0,"",RES_hhdet_tes!F73/RES_hhdet_fec!F73)</f>
        <v>0.56789851980297701</v>
      </c>
      <c r="G73" s="112">
        <f>IF(RES_hhdet_tes!G73=0,"",RES_hhdet_tes!G73/RES_hhdet_fec!G73)</f>
        <v>0.57388939410044304</v>
      </c>
      <c r="H73" s="112">
        <f>IF(RES_hhdet_tes!H73=0,"",RES_hhdet_tes!H73/RES_hhdet_fec!H73)</f>
        <v>0.57579341040956589</v>
      </c>
      <c r="I73" s="112">
        <f>IF(RES_hhdet_tes!I73=0,"",RES_hhdet_tes!I73/RES_hhdet_fec!I73)</f>
        <v>0.57644163033226958</v>
      </c>
      <c r="J73" s="112">
        <f>IF(RES_hhdet_tes!J73=0,"",RES_hhdet_tes!J73/RES_hhdet_fec!J73)</f>
        <v>0.57647786120259992</v>
      </c>
      <c r="K73" s="112">
        <f>IF(RES_hhdet_tes!K73=0,"",RES_hhdet_tes!K73/RES_hhdet_fec!K73)</f>
        <v>0.57861368342040054</v>
      </c>
      <c r="L73" s="112">
        <f>IF(RES_hhdet_tes!L73=0,"",RES_hhdet_tes!L73/RES_hhdet_fec!L73)</f>
        <v>0.58260730011594031</v>
      </c>
      <c r="M73" s="112">
        <f>IF(RES_hhdet_tes!M73=0,"",RES_hhdet_tes!M73/RES_hhdet_fec!M73)</f>
        <v>0.58609117316241621</v>
      </c>
      <c r="N73" s="112">
        <f>IF(RES_hhdet_tes!N73=0,"",RES_hhdet_tes!N73/RES_hhdet_fec!N73)</f>
        <v>0.58994039006617505</v>
      </c>
      <c r="O73" s="112">
        <f>IF(RES_hhdet_tes!O73=0,"",RES_hhdet_tes!O73/RES_hhdet_fec!O73)</f>
        <v>0.5940581961026643</v>
      </c>
      <c r="P73" s="112">
        <f>IF(RES_hhdet_tes!P73=0,"",RES_hhdet_tes!P73/RES_hhdet_fec!P73)</f>
        <v>0.60147825299912294</v>
      </c>
      <c r="Q73" s="112">
        <f>IF(RES_hhdet_tes!Q73=0,"",RES_hhdet_tes!Q73/RES_hhdet_fec!Q73)</f>
        <v>0.60834513353051256</v>
      </c>
      <c r="R73" s="112">
        <f>IF(RES_hhdet_tes!R73=0,"",RES_hhdet_tes!R73/RES_hhdet_fec!R73)</f>
        <v>0.61703849511870845</v>
      </c>
      <c r="S73" s="112">
        <f>IF(RES_hhdet_tes!S73=0,"",RES_hhdet_tes!S73/RES_hhdet_fec!S73)</f>
        <v>0.63156180362124348</v>
      </c>
      <c r="T73" s="112">
        <f>IF(RES_hhdet_tes!T73=0,"",RES_hhdet_tes!T73/RES_hhdet_fec!T73)</f>
        <v>0.64789429877122862</v>
      </c>
      <c r="U73" s="112">
        <f>IF(RES_hhdet_tes!U73=0,"",RES_hhdet_tes!U73/RES_hhdet_fec!U73)</f>
        <v>0.66199843767172695</v>
      </c>
      <c r="V73" s="112">
        <f>IF(RES_hhdet_tes!V73=0,"",RES_hhdet_tes!V73/RES_hhdet_fec!V73)</f>
        <v>0.6743401917472881</v>
      </c>
      <c r="W73" s="112">
        <f>IF(RES_hhdet_tes!W73=0,"",RES_hhdet_tes!W73/RES_hhdet_fec!W73)</f>
        <v>0.68618696235680754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0.56988431210124146</v>
      </c>
      <c r="C77" s="124">
        <f>IF(RES_hhdet_tes!C77=0,"",RES_hhdet_tes!C77/RES_hhdet_fec!C77)</f>
        <v>0.5714729553822897</v>
      </c>
      <c r="D77" s="124">
        <f>IF(RES_hhdet_tes!D77=0,"",RES_hhdet_tes!D77/RES_hhdet_fec!D77)</f>
        <v>0.5705210586783025</v>
      </c>
      <c r="E77" s="124">
        <f>IF(RES_hhdet_tes!E77=0,"",RES_hhdet_tes!E77/RES_hhdet_fec!E77)</f>
        <v>0.57204841184148325</v>
      </c>
      <c r="F77" s="124">
        <f>IF(RES_hhdet_tes!F77=0,"",RES_hhdet_tes!F77/RES_hhdet_fec!F77)</f>
        <v>0.5724271135025768</v>
      </c>
      <c r="G77" s="124">
        <f>IF(RES_hhdet_tes!G77=0,"",RES_hhdet_tes!G77/RES_hhdet_fec!G77)</f>
        <v>0.57289377381359863</v>
      </c>
      <c r="H77" s="124">
        <f>IF(RES_hhdet_tes!H77=0,"",RES_hhdet_tes!H77/RES_hhdet_fec!H77)</f>
        <v>0.57605784765065038</v>
      </c>
      <c r="I77" s="124">
        <f>IF(RES_hhdet_tes!I77=0,"",RES_hhdet_tes!I77/RES_hhdet_fec!I77)</f>
        <v>0.57579248221993551</v>
      </c>
      <c r="J77" s="124">
        <f>IF(RES_hhdet_tes!J77=0,"",RES_hhdet_tes!J77/RES_hhdet_fec!J77)</f>
        <v>0.5765728700253705</v>
      </c>
      <c r="K77" s="124">
        <f>IF(RES_hhdet_tes!K77=0,"",RES_hhdet_tes!K77/RES_hhdet_fec!K77)</f>
        <v>0.57720866384799907</v>
      </c>
      <c r="L77" s="124">
        <f>IF(RES_hhdet_tes!L77=0,"",RES_hhdet_tes!L77/RES_hhdet_fec!L77)</f>
        <v>0.57867488155043867</v>
      </c>
      <c r="M77" s="124">
        <f>IF(RES_hhdet_tes!M77=0,"",RES_hhdet_tes!M77/RES_hhdet_fec!M77)</f>
        <v>0.57965437500173655</v>
      </c>
      <c r="N77" s="124">
        <f>IF(RES_hhdet_tes!N77=0,"",RES_hhdet_tes!N77/RES_hhdet_fec!N77)</f>
        <v>0.58109223489830253</v>
      </c>
      <c r="O77" s="124">
        <f>IF(RES_hhdet_tes!O77=0,"",RES_hhdet_tes!O77/RES_hhdet_fec!O77)</f>
        <v>0.5792721433739445</v>
      </c>
      <c r="P77" s="124">
        <f>IF(RES_hhdet_tes!P77=0,"",RES_hhdet_tes!P77/RES_hhdet_fec!P77)</f>
        <v>0.58053030755521651</v>
      </c>
      <c r="Q77" s="124">
        <f>IF(RES_hhdet_tes!Q77=0,"",RES_hhdet_tes!Q77/RES_hhdet_fec!Q77)</f>
        <v>0.58150202898455228</v>
      </c>
      <c r="R77" s="124">
        <f>IF(RES_hhdet_tes!R77=0,"",RES_hhdet_tes!R77/RES_hhdet_fec!R77)</f>
        <v>0.5817411511560231</v>
      </c>
      <c r="S77" s="124">
        <f>IF(RES_hhdet_tes!S77=0,"",RES_hhdet_tes!S77/RES_hhdet_fec!S77)</f>
        <v>0.58305281017848687</v>
      </c>
      <c r="T77" s="124">
        <f>IF(RES_hhdet_tes!T77=0,"",RES_hhdet_tes!T77/RES_hhdet_fec!T77)</f>
        <v>0.58535689284539127</v>
      </c>
      <c r="U77" s="124">
        <f>IF(RES_hhdet_tes!U77=0,"",RES_hhdet_tes!U77/RES_hhdet_fec!U77)</f>
        <v>0.58830045979361745</v>
      </c>
      <c r="V77" s="124">
        <f>IF(RES_hhdet_tes!V77=0,"",RES_hhdet_tes!V77/RES_hhdet_fec!V77)</f>
        <v>0.59179292892021318</v>
      </c>
      <c r="W77" s="124">
        <f>IF(RES_hhdet_tes!W77=0,"",RES_hhdet_tes!W77/RES_hhdet_fec!W77)</f>
        <v>0.5951357980273414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0.56511949166664965</v>
      </c>
      <c r="C78" s="111">
        <f>IF(RES_hhdet_tes!C78=0,"",RES_hhdet_tes!C78/RES_hhdet_fec!C78)</f>
        <v>0.56655539031496294</v>
      </c>
      <c r="D78" s="111">
        <f>IF(RES_hhdet_tes!D78=0,"",RES_hhdet_tes!D78/RES_hhdet_fec!D78)</f>
        <v>0.56816400674608403</v>
      </c>
      <c r="E78" s="111">
        <f>IF(RES_hhdet_tes!E78=0,"",RES_hhdet_tes!E78/RES_hhdet_fec!E78)</f>
        <v>0.56945570976641624</v>
      </c>
      <c r="F78" s="111">
        <f>IF(RES_hhdet_tes!F78=0,"",RES_hhdet_tes!F78/RES_hhdet_fec!F78)</f>
        <v>0.57069815369175325</v>
      </c>
      <c r="G78" s="111">
        <f>IF(RES_hhdet_tes!G78=0,"",RES_hhdet_tes!G78/RES_hhdet_fec!G78)</f>
        <v>0.57193041538470324</v>
      </c>
      <c r="H78" s="111">
        <f>IF(RES_hhdet_tes!H78=0,"",RES_hhdet_tes!H78/RES_hhdet_fec!H78)</f>
        <v>0.57346000066421721</v>
      </c>
      <c r="I78" s="111">
        <f>IF(RES_hhdet_tes!I78=0,"",RES_hhdet_tes!I78/RES_hhdet_fec!I78)</f>
        <v>0.57425487602886238</v>
      </c>
      <c r="J78" s="111">
        <f>IF(RES_hhdet_tes!J78=0,"",RES_hhdet_tes!J78/RES_hhdet_fec!J78)</f>
        <v>0.57489220305146194</v>
      </c>
      <c r="K78" s="111">
        <f>IF(RES_hhdet_tes!K78=0,"",RES_hhdet_tes!K78/RES_hhdet_fec!K78)</f>
        <v>0.575942659685036</v>
      </c>
      <c r="L78" s="111">
        <f>IF(RES_hhdet_tes!L78=0,"",RES_hhdet_tes!L78/RES_hhdet_fec!L78)</f>
        <v>0.57711211022672693</v>
      </c>
      <c r="M78" s="111">
        <f>IF(RES_hhdet_tes!M78=0,"",RES_hhdet_tes!M78/RES_hhdet_fec!M78)</f>
        <v>0.57803786483643815</v>
      </c>
      <c r="N78" s="111">
        <f>IF(RES_hhdet_tes!N78=0,"",RES_hhdet_tes!N78/RES_hhdet_fec!N78)</f>
        <v>0.57868537094447192</v>
      </c>
      <c r="O78" s="111">
        <f>IF(RES_hhdet_tes!O78=0,"",RES_hhdet_tes!O78/RES_hhdet_fec!O78)</f>
        <v>0.57910534559680482</v>
      </c>
      <c r="P78" s="111">
        <f>IF(RES_hhdet_tes!P78=0,"",RES_hhdet_tes!P78/RES_hhdet_fec!P78)</f>
        <v>0.57931187265574258</v>
      </c>
      <c r="Q78" s="111">
        <f>IF(RES_hhdet_tes!Q78=0,"",RES_hhdet_tes!Q78/RES_hhdet_fec!Q78)</f>
        <v>0.57946144508753306</v>
      </c>
      <c r="R78" s="111">
        <f>IF(RES_hhdet_tes!R78=0,"",RES_hhdet_tes!R78/RES_hhdet_fec!R78)</f>
        <v>0.58002801896099898</v>
      </c>
      <c r="S78" s="111">
        <f>IF(RES_hhdet_tes!S78=0,"",RES_hhdet_tes!S78/RES_hhdet_fec!S78)</f>
        <v>0.58144669828078677</v>
      </c>
      <c r="T78" s="111">
        <f>IF(RES_hhdet_tes!T78=0,"",RES_hhdet_tes!T78/RES_hhdet_fec!T78)</f>
        <v>0.58372065413115648</v>
      </c>
      <c r="U78" s="111">
        <f>IF(RES_hhdet_tes!U78=0,"",RES_hhdet_tes!U78/RES_hhdet_fec!U78)</f>
        <v>0.58662984760230819</v>
      </c>
      <c r="V78" s="111">
        <f>IF(RES_hhdet_tes!V78=0,"",RES_hhdet_tes!V78/RES_hhdet_fec!V78)</f>
        <v>0.58995791323666757</v>
      </c>
      <c r="W78" s="111">
        <f>IF(RES_hhdet_tes!W78=0,"",RES_hhdet_tes!W78/RES_hhdet_fec!W78)</f>
        <v>0.5933862933460573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0.72878418312342952</v>
      </c>
      <c r="C79" s="45">
        <f>IF(RES_hhdet_tes!C79=0,"",RES_hhdet_tes!C79/RES_hhdet_fec!C79)</f>
        <v>0.74277696348021516</v>
      </c>
      <c r="D79" s="45">
        <f>IF(RES_hhdet_tes!D79=0,"",RES_hhdet_tes!D79/RES_hhdet_fec!D79)</f>
        <v>0.7441348602338933</v>
      </c>
      <c r="E79" s="45">
        <f>IF(RES_hhdet_tes!E79=0,"",RES_hhdet_tes!E79/RES_hhdet_fec!E79)</f>
        <v>0.74554296871822945</v>
      </c>
      <c r="F79" s="45">
        <f>IF(RES_hhdet_tes!F79=0,"",RES_hhdet_tes!F79/RES_hhdet_fec!F79)</f>
        <v>0.74695792425674634</v>
      </c>
      <c r="G79" s="45">
        <f>IF(RES_hhdet_tes!G79=0,"",RES_hhdet_tes!G79/RES_hhdet_fec!G79)</f>
        <v>0.74841912184579296</v>
      </c>
      <c r="H79" s="45">
        <f>IF(RES_hhdet_tes!H79=0,"",RES_hhdet_tes!H79/RES_hhdet_fec!H79)</f>
        <v>0.74841988768501777</v>
      </c>
      <c r="I79" s="45">
        <f>IF(RES_hhdet_tes!I79=0,"",RES_hhdet_tes!I79/RES_hhdet_fec!I79)</f>
        <v>0.74886150893122461</v>
      </c>
      <c r="J79" s="45">
        <f>IF(RES_hhdet_tes!J79=0,"",RES_hhdet_tes!J79/RES_hhdet_fec!J79)</f>
        <v>0.74924740557530511</v>
      </c>
      <c r="K79" s="45">
        <f>IF(RES_hhdet_tes!K79=0,"",RES_hhdet_tes!K79/RES_hhdet_fec!K79)</f>
        <v>0.75025023882305841</v>
      </c>
      <c r="L79" s="45">
        <f>IF(RES_hhdet_tes!L79=0,"",RES_hhdet_tes!L79/RES_hhdet_fec!L79)</f>
        <v>0.75558319145879438</v>
      </c>
      <c r="M79" s="45">
        <f>IF(RES_hhdet_tes!M79=0,"",RES_hhdet_tes!M79/RES_hhdet_fec!M79)</f>
        <v>0.75577145264287215</v>
      </c>
      <c r="N79" s="45">
        <f>IF(RES_hhdet_tes!N79=0,"",RES_hhdet_tes!N79/RES_hhdet_fec!N79)</f>
        <v>0.75612812847004185</v>
      </c>
      <c r="O79" s="45">
        <f>IF(RES_hhdet_tes!O79=0,"",RES_hhdet_tes!O79/RES_hhdet_fec!O79)</f>
        <v>0.75996412876660402</v>
      </c>
      <c r="P79" s="45">
        <f>IF(RES_hhdet_tes!P79=0,"",RES_hhdet_tes!P79/RES_hhdet_fec!P79)</f>
        <v>0.76045041919231571</v>
      </c>
      <c r="Q79" s="45">
        <f>IF(RES_hhdet_tes!Q79=0,"",RES_hhdet_tes!Q79/RES_hhdet_fec!Q79)</f>
        <v>0.76264490676192842</v>
      </c>
      <c r="R79" s="45">
        <f>IF(RES_hhdet_tes!R79=0,"",RES_hhdet_tes!R79/RES_hhdet_fec!R79)</f>
        <v>0.76747956343514323</v>
      </c>
      <c r="S79" s="45">
        <f>IF(RES_hhdet_tes!S79=0,"",RES_hhdet_tes!S79/RES_hhdet_fec!S79)</f>
        <v>0.77853506692969099</v>
      </c>
      <c r="T79" s="45">
        <f>IF(RES_hhdet_tes!T79=0,"",RES_hhdet_tes!T79/RES_hhdet_fec!T79)</f>
        <v>0.79355166336181227</v>
      </c>
      <c r="U79" s="45">
        <f>IF(RES_hhdet_tes!U79=0,"",RES_hhdet_tes!U79/RES_hhdet_fec!U79)</f>
        <v>0.80064011552096481</v>
      </c>
      <c r="V79" s="45">
        <f>IF(RES_hhdet_tes!V79=0,"",RES_hhdet_tes!V79/RES_hhdet_fec!V79)</f>
        <v>0.81071098643211836</v>
      </c>
      <c r="W79" s="45">
        <f>IF(RES_hhdet_tes!W79=0,"",RES_hhdet_tes!W79/RES_hhdet_fec!W79)</f>
        <v>0.82367071728576013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0.4026956147010774</v>
      </c>
      <c r="C81" s="119">
        <f>IF(RES_hhdet_tes!C81=0,"",RES_hhdet_tes!C81/RES_hhdet_fec!C81)</f>
        <v>0.40901159007181304</v>
      </c>
      <c r="D81" s="119">
        <f>IF(RES_hhdet_tes!D81=0,"",RES_hhdet_tes!D81/RES_hhdet_fec!D81)</f>
        <v>0.42548734066478328</v>
      </c>
      <c r="E81" s="119">
        <f>IF(RES_hhdet_tes!E81=0,"",RES_hhdet_tes!E81/RES_hhdet_fec!E81)</f>
        <v>0.44420199186608855</v>
      </c>
      <c r="F81" s="119">
        <f>IF(RES_hhdet_tes!F81=0,"",RES_hhdet_tes!F81/RES_hhdet_fec!F81)</f>
        <v>0.45772849847650099</v>
      </c>
      <c r="G81" s="119">
        <f>IF(RES_hhdet_tes!G81=0,"",RES_hhdet_tes!G81/RES_hhdet_fec!G81)</f>
        <v>0.48061142755414038</v>
      </c>
      <c r="H81" s="119">
        <f>IF(RES_hhdet_tes!H81=0,"",RES_hhdet_tes!H81/RES_hhdet_fec!H81)</f>
        <v>0.49080353570055091</v>
      </c>
      <c r="I81" s="119">
        <f>IF(RES_hhdet_tes!I81=0,"",RES_hhdet_tes!I81/RES_hhdet_fec!I81)</f>
        <v>0.51088603286309198</v>
      </c>
      <c r="J81" s="119">
        <f>IF(RES_hhdet_tes!J81=0,"",RES_hhdet_tes!J81/RES_hhdet_fec!J81)</f>
        <v>0.51712716261209812</v>
      </c>
      <c r="K81" s="119">
        <f>IF(RES_hhdet_tes!K81=0,"",RES_hhdet_tes!K81/RES_hhdet_fec!K81)</f>
        <v>0.53032972137729584</v>
      </c>
      <c r="L81" s="119">
        <f>IF(RES_hhdet_tes!L81=0,"",RES_hhdet_tes!L81/RES_hhdet_fec!L81)</f>
        <v>0.54198836144829343</v>
      </c>
      <c r="M81" s="119">
        <f>IF(RES_hhdet_tes!M81=0,"",RES_hhdet_tes!M81/RES_hhdet_fec!M81)</f>
        <v>0.55060778942117694</v>
      </c>
      <c r="N81" s="119">
        <f>IF(RES_hhdet_tes!N81=0,"",RES_hhdet_tes!N81/RES_hhdet_fec!N81)</f>
        <v>0.56673004145354944</v>
      </c>
      <c r="O81" s="119">
        <f>IF(RES_hhdet_tes!O81=0,"",RES_hhdet_tes!O81/RES_hhdet_fec!O81)</f>
        <v>0.57473425305577786</v>
      </c>
      <c r="P81" s="119">
        <f>IF(RES_hhdet_tes!P81=0,"",RES_hhdet_tes!P81/RES_hhdet_fec!P81)</f>
        <v>0.58035448010382262</v>
      </c>
      <c r="Q81" s="119">
        <f>IF(RES_hhdet_tes!Q81=0,"",RES_hhdet_tes!Q81/RES_hhdet_fec!Q81)</f>
        <v>0.58947499772889067</v>
      </c>
      <c r="R81" s="119">
        <f>IF(RES_hhdet_tes!R81=0,"",RES_hhdet_tes!R81/RES_hhdet_fec!R81)</f>
        <v>0.59696050916082266</v>
      </c>
      <c r="S81" s="119">
        <f>IF(RES_hhdet_tes!S81=0,"",RES_hhdet_tes!S81/RES_hhdet_fec!S81)</f>
        <v>0.60656618406635032</v>
      </c>
      <c r="T81" s="119">
        <f>IF(RES_hhdet_tes!T81=0,"",RES_hhdet_tes!T81/RES_hhdet_fec!T81)</f>
        <v>0.61959519214316583</v>
      </c>
      <c r="U81" s="119">
        <f>IF(RES_hhdet_tes!U81=0,"",RES_hhdet_tes!U81/RES_hhdet_fec!U81)</f>
        <v>0.63307373049019622</v>
      </c>
      <c r="V81" s="119">
        <f>IF(RES_hhdet_tes!V81=0,"",RES_hhdet_tes!V81/RES_hhdet_fec!V81)</f>
        <v>0.64725679705410344</v>
      </c>
      <c r="W81" s="119">
        <f>IF(RES_hhdet_tes!W81=0,"",RES_hhdet_tes!W81/RES_hhdet_fec!W81)</f>
        <v>0.65935976932271645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0.39354132083711157</v>
      </c>
      <c r="C82" s="124">
        <f>IF(RES_hhdet_tes!C82=0,"",RES_hhdet_tes!C82/RES_hhdet_fec!C82)</f>
        <v>0.39487931759291695</v>
      </c>
      <c r="D82" s="124">
        <f>IF(RES_hhdet_tes!D82=0,"",RES_hhdet_tes!D82/RES_hhdet_fec!D82)</f>
        <v>0.40992954634936951</v>
      </c>
      <c r="E82" s="124">
        <f>IF(RES_hhdet_tes!E82=0,"",RES_hhdet_tes!E82/RES_hhdet_fec!E82)</f>
        <v>0.42847727131675406</v>
      </c>
      <c r="F82" s="124">
        <f>IF(RES_hhdet_tes!F82=0,"",RES_hhdet_tes!F82/RES_hhdet_fec!F82)</f>
        <v>0.4473753018102315</v>
      </c>
      <c r="G82" s="124">
        <f>IF(RES_hhdet_tes!G82=0,"",RES_hhdet_tes!G82/RES_hhdet_fec!G82)</f>
        <v>0.46413797529592593</v>
      </c>
      <c r="H82" s="124">
        <f>IF(RES_hhdet_tes!H82=0,"",RES_hhdet_tes!H82/RES_hhdet_fec!H82)</f>
        <v>0.47663259937663055</v>
      </c>
      <c r="I82" s="124">
        <f>IF(RES_hhdet_tes!I82=0,"",RES_hhdet_tes!I82/RES_hhdet_fec!I82)</f>
        <v>0.49142070018233769</v>
      </c>
      <c r="J82" s="124">
        <f>IF(RES_hhdet_tes!J82=0,"",RES_hhdet_tes!J82/RES_hhdet_fec!J82)</f>
        <v>0.50561450409539632</v>
      </c>
      <c r="K82" s="124">
        <f>IF(RES_hhdet_tes!K82=0,"",RES_hhdet_tes!K82/RES_hhdet_fec!K82)</f>
        <v>0.51844210334797136</v>
      </c>
      <c r="L82" s="124">
        <f>IF(RES_hhdet_tes!L82=0,"",RES_hhdet_tes!L82/RES_hhdet_fec!L82)</f>
        <v>0.52895939190461883</v>
      </c>
      <c r="M82" s="124">
        <f>IF(RES_hhdet_tes!M82=0,"",RES_hhdet_tes!M82/RES_hhdet_fec!M82)</f>
        <v>0.53900985084553144</v>
      </c>
      <c r="N82" s="124">
        <f>IF(RES_hhdet_tes!N82=0,"",RES_hhdet_tes!N82/RES_hhdet_fec!N82)</f>
        <v>0.55127372162563126</v>
      </c>
      <c r="O82" s="124">
        <f>IF(RES_hhdet_tes!O82=0,"",RES_hhdet_tes!O82/RES_hhdet_fec!O82)</f>
        <v>0.56379849695545436</v>
      </c>
      <c r="P82" s="124">
        <f>IF(RES_hhdet_tes!P82=0,"",RES_hhdet_tes!P82/RES_hhdet_fec!P82)</f>
        <v>0.56941515622619998</v>
      </c>
      <c r="Q82" s="124">
        <f>IF(RES_hhdet_tes!Q82=0,"",RES_hhdet_tes!Q82/RES_hhdet_fec!Q82)</f>
        <v>0.57438916870176193</v>
      </c>
      <c r="R82" s="124">
        <f>IF(RES_hhdet_tes!R82=0,"",RES_hhdet_tes!R82/RES_hhdet_fec!R82)</f>
        <v>0.58140386815918066</v>
      </c>
      <c r="S82" s="124">
        <f>IF(RES_hhdet_tes!S82=0,"",RES_hhdet_tes!S82/RES_hhdet_fec!S82)</f>
        <v>0.59036003176205742</v>
      </c>
      <c r="T82" s="124">
        <f>IF(RES_hhdet_tes!T82=0,"",RES_hhdet_tes!T82/RES_hhdet_fec!T82)</f>
        <v>0.60284529584691837</v>
      </c>
      <c r="U82" s="124">
        <f>IF(RES_hhdet_tes!U82=0,"",RES_hhdet_tes!U82/RES_hhdet_fec!U82)</f>
        <v>0.61549838794968281</v>
      </c>
      <c r="V82" s="124">
        <f>IF(RES_hhdet_tes!V82=0,"",RES_hhdet_tes!V82/RES_hhdet_fec!V82)</f>
        <v>0.62850768336990437</v>
      </c>
      <c r="W82" s="124">
        <f>IF(RES_hhdet_tes!W82=0,"",RES_hhdet_tes!W82/RES_hhdet_fec!W82)</f>
        <v>0.64011828372459356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0.39312336937234438</v>
      </c>
      <c r="C83" s="111">
        <f>IF(RES_hhdet_tes!C83=0,"",RES_hhdet_tes!C83/RES_hhdet_fec!C83)</f>
        <v>0.39446052264300818</v>
      </c>
      <c r="D83" s="111">
        <f>IF(RES_hhdet_tes!D83=0,"",RES_hhdet_tes!D83/RES_hhdet_fec!D83)</f>
        <v>0.40952255686448574</v>
      </c>
      <c r="E83" s="111">
        <f>IF(RES_hhdet_tes!E83=0,"",RES_hhdet_tes!E83/RES_hhdet_fec!E83)</f>
        <v>0.42807482350786824</v>
      </c>
      <c r="F83" s="111">
        <f>IF(RES_hhdet_tes!F83=0,"",RES_hhdet_tes!F83/RES_hhdet_fec!F83)</f>
        <v>0.44693807104695982</v>
      </c>
      <c r="G83" s="111">
        <f>IF(RES_hhdet_tes!G83=0,"",RES_hhdet_tes!G83/RES_hhdet_fec!G83)</f>
        <v>0.46372494782220447</v>
      </c>
      <c r="H83" s="111">
        <f>IF(RES_hhdet_tes!H83=0,"",RES_hhdet_tes!H83/RES_hhdet_fec!H83)</f>
        <v>0.47624538919604442</v>
      </c>
      <c r="I83" s="111">
        <f>IF(RES_hhdet_tes!I83=0,"",RES_hhdet_tes!I83/RES_hhdet_fec!I83)</f>
        <v>0.49107231436422971</v>
      </c>
      <c r="J83" s="111">
        <f>IF(RES_hhdet_tes!J83=0,"",RES_hhdet_tes!J83/RES_hhdet_fec!J83)</f>
        <v>0.50521106186016129</v>
      </c>
      <c r="K83" s="111">
        <f>IF(RES_hhdet_tes!K83=0,"",RES_hhdet_tes!K83/RES_hhdet_fec!K83)</f>
        <v>0.51803986065591412</v>
      </c>
      <c r="L83" s="111">
        <f>IF(RES_hhdet_tes!L83=0,"",RES_hhdet_tes!L83/RES_hhdet_fec!L83)</f>
        <v>0.52859418261940505</v>
      </c>
      <c r="M83" s="111">
        <f>IF(RES_hhdet_tes!M83=0,"",RES_hhdet_tes!M83/RES_hhdet_fec!M83)</f>
        <v>0.5386252271180495</v>
      </c>
      <c r="N83" s="111">
        <f>IF(RES_hhdet_tes!N83=0,"",RES_hhdet_tes!N83/RES_hhdet_fec!N83)</f>
        <v>0.55095277653796315</v>
      </c>
      <c r="O83" s="111">
        <f>IF(RES_hhdet_tes!O83=0,"",RES_hhdet_tes!O83/RES_hhdet_fec!O83)</f>
        <v>0.56342378120157344</v>
      </c>
      <c r="P83" s="111">
        <f>IF(RES_hhdet_tes!P83=0,"",RES_hhdet_tes!P83/RES_hhdet_fec!P83)</f>
        <v>0.56903403313611223</v>
      </c>
      <c r="Q83" s="111">
        <f>IF(RES_hhdet_tes!Q83=0,"",RES_hhdet_tes!Q83/RES_hhdet_fec!Q83)</f>
        <v>0.57405424788535664</v>
      </c>
      <c r="R83" s="111">
        <f>IF(RES_hhdet_tes!R83=0,"",RES_hhdet_tes!R83/RES_hhdet_fec!R83)</f>
        <v>0.58107366650756209</v>
      </c>
      <c r="S83" s="111">
        <f>IF(RES_hhdet_tes!S83=0,"",RES_hhdet_tes!S83/RES_hhdet_fec!S83)</f>
        <v>0.59002985527277929</v>
      </c>
      <c r="T83" s="111">
        <f>IF(RES_hhdet_tes!T83=0,"",RES_hhdet_tes!T83/RES_hhdet_fec!T83)</f>
        <v>0.6025233875511472</v>
      </c>
      <c r="U83" s="111">
        <f>IF(RES_hhdet_tes!U83=0,"",RES_hhdet_tes!U83/RES_hhdet_fec!U83)</f>
        <v>0.61518169296662517</v>
      </c>
      <c r="V83" s="111">
        <f>IF(RES_hhdet_tes!V83=0,"",RES_hhdet_tes!V83/RES_hhdet_fec!V83)</f>
        <v>0.62820007559105073</v>
      </c>
      <c r="W83" s="111">
        <f>IF(RES_hhdet_tes!W83=0,"",RES_hhdet_tes!W83/RES_hhdet_fec!W83)</f>
        <v>0.63981775383744388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1.6257959214795279</v>
      </c>
      <c r="C85" s="124">
        <f>IF(RES_hhdet_tes!C85=0,"",RES_hhdet_tes!C85/RES_hhdet_fec!C85)</f>
        <v>1.7458852396912705</v>
      </c>
      <c r="D85" s="124">
        <f>IF(RES_hhdet_tes!D85=0,"",RES_hhdet_tes!D85/RES_hhdet_fec!D85)</f>
        <v>1.9273149177595716</v>
      </c>
      <c r="E85" s="124">
        <f>IF(RES_hhdet_tes!E85=0,"",RES_hhdet_tes!E85/RES_hhdet_fec!E85)</f>
        <v>2.0558874680878727</v>
      </c>
      <c r="F85" s="124">
        <f>IF(RES_hhdet_tes!F85=0,"",RES_hhdet_tes!F85/RES_hhdet_fec!F85)</f>
        <v>2.1306704062759136</v>
      </c>
      <c r="G85" s="124">
        <f>IF(RES_hhdet_tes!G85=0,"",RES_hhdet_tes!G85/RES_hhdet_fec!G85)</f>
        <v>2.2117620308243899</v>
      </c>
      <c r="H85" s="124">
        <f>IF(RES_hhdet_tes!H85=0,"",RES_hhdet_tes!H85/RES_hhdet_fec!H85)</f>
        <v>2.2759790840293586</v>
      </c>
      <c r="I85" s="124">
        <f>IF(RES_hhdet_tes!I85=0,"",RES_hhdet_tes!I85/RES_hhdet_fec!I85)</f>
        <v>2.3316165496096066</v>
      </c>
      <c r="J85" s="124">
        <f>IF(RES_hhdet_tes!J85=0,"",RES_hhdet_tes!J85/RES_hhdet_fec!J85)</f>
        <v>2.3741686537525255</v>
      </c>
      <c r="K85" s="124">
        <f>IF(RES_hhdet_tes!K85=0,"",RES_hhdet_tes!K85/RES_hhdet_fec!K85)</f>
        <v>2.4329562037785903</v>
      </c>
      <c r="L85" s="124">
        <f>IF(RES_hhdet_tes!L85=0,"",RES_hhdet_tes!L85/RES_hhdet_fec!L85)</f>
        <v>2.4935830921955646</v>
      </c>
      <c r="M85" s="124">
        <f>IF(RES_hhdet_tes!M85=0,"",RES_hhdet_tes!M85/RES_hhdet_fec!M85)</f>
        <v>2.5420947307965052</v>
      </c>
      <c r="N85" s="124">
        <f>IF(RES_hhdet_tes!N85=0,"",RES_hhdet_tes!N85/RES_hhdet_fec!N85)</f>
        <v>2.5903435024724093</v>
      </c>
      <c r="O85" s="124">
        <f>IF(RES_hhdet_tes!O85=0,"",RES_hhdet_tes!O85/RES_hhdet_fec!O85)</f>
        <v>2.6486450984708756</v>
      </c>
      <c r="P85" s="124">
        <f>IF(RES_hhdet_tes!P85=0,"",RES_hhdet_tes!P85/RES_hhdet_fec!P85)</f>
        <v>2.7611385018878543</v>
      </c>
      <c r="Q85" s="124">
        <f>IF(RES_hhdet_tes!Q85=0,"",RES_hhdet_tes!Q85/RES_hhdet_fec!Q85)</f>
        <v>2.9055087444224346</v>
      </c>
      <c r="R85" s="124">
        <f>IF(RES_hhdet_tes!R85=0,"",RES_hhdet_tes!R85/RES_hhdet_fec!R85)</f>
        <v>3.0242187829796521</v>
      </c>
      <c r="S85" s="124">
        <f>IF(RES_hhdet_tes!S85=0,"",RES_hhdet_tes!S85/RES_hhdet_fec!S85)</f>
        <v>3.1373949413878979</v>
      </c>
      <c r="T85" s="124">
        <f>IF(RES_hhdet_tes!T85=0,"",RES_hhdet_tes!T85/RES_hhdet_fec!T85)</f>
        <v>3.227502190860152</v>
      </c>
      <c r="U85" s="124">
        <f>IF(RES_hhdet_tes!U85=0,"",RES_hhdet_tes!U85/RES_hhdet_fec!U85)</f>
        <v>3.2873679769180413</v>
      </c>
      <c r="V85" s="124">
        <f>IF(RES_hhdet_tes!V85=0,"",RES_hhdet_tes!V85/RES_hhdet_fec!V85)</f>
        <v>3.334251555576766</v>
      </c>
      <c r="W85" s="124">
        <f>IF(RES_hhdet_tes!W85=0,"",RES_hhdet_tes!W85/RES_hhdet_fec!W85)</f>
        <v>3.3776660172669399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1.6257959214795279</v>
      </c>
      <c r="C86" s="111">
        <f>IF(RES_hhdet_tes!C86=0,"",RES_hhdet_tes!C86/RES_hhdet_fec!C86)</f>
        <v>1.7458852396912705</v>
      </c>
      <c r="D86" s="111">
        <f>IF(RES_hhdet_tes!D86=0,"",RES_hhdet_tes!D86/RES_hhdet_fec!D86)</f>
        <v>1.9273149177595716</v>
      </c>
      <c r="E86" s="111">
        <f>IF(RES_hhdet_tes!E86=0,"",RES_hhdet_tes!E86/RES_hhdet_fec!E86)</f>
        <v>2.0558874680878727</v>
      </c>
      <c r="F86" s="111">
        <f>IF(RES_hhdet_tes!F86=0,"",RES_hhdet_tes!F86/RES_hhdet_fec!F86)</f>
        <v>2.1306704062759136</v>
      </c>
      <c r="G86" s="111">
        <f>IF(RES_hhdet_tes!G86=0,"",RES_hhdet_tes!G86/RES_hhdet_fec!G86)</f>
        <v>2.2117620308243899</v>
      </c>
      <c r="H86" s="111">
        <f>IF(RES_hhdet_tes!H86=0,"",RES_hhdet_tes!H86/RES_hhdet_fec!H86)</f>
        <v>2.2759790840293586</v>
      </c>
      <c r="I86" s="111">
        <f>IF(RES_hhdet_tes!I86=0,"",RES_hhdet_tes!I86/RES_hhdet_fec!I86)</f>
        <v>2.3316165496096066</v>
      </c>
      <c r="J86" s="111">
        <f>IF(RES_hhdet_tes!J86=0,"",RES_hhdet_tes!J86/RES_hhdet_fec!J86)</f>
        <v>2.3741686537525255</v>
      </c>
      <c r="K86" s="111">
        <f>IF(RES_hhdet_tes!K86=0,"",RES_hhdet_tes!K86/RES_hhdet_fec!K86)</f>
        <v>2.4329562037785903</v>
      </c>
      <c r="L86" s="111">
        <f>IF(RES_hhdet_tes!L86=0,"",RES_hhdet_tes!L86/RES_hhdet_fec!L86)</f>
        <v>2.4935830921955646</v>
      </c>
      <c r="M86" s="111">
        <f>IF(RES_hhdet_tes!M86=0,"",RES_hhdet_tes!M86/RES_hhdet_fec!M86)</f>
        <v>2.5420947307965052</v>
      </c>
      <c r="N86" s="111">
        <f>IF(RES_hhdet_tes!N86=0,"",RES_hhdet_tes!N86/RES_hhdet_fec!N86)</f>
        <v>2.5903435024724093</v>
      </c>
      <c r="O86" s="111">
        <f>IF(RES_hhdet_tes!O86=0,"",RES_hhdet_tes!O86/RES_hhdet_fec!O86)</f>
        <v>2.6486450984708756</v>
      </c>
      <c r="P86" s="111">
        <f>IF(RES_hhdet_tes!P86=0,"",RES_hhdet_tes!P86/RES_hhdet_fec!P86)</f>
        <v>2.7611385018878543</v>
      </c>
      <c r="Q86" s="111">
        <f>IF(RES_hhdet_tes!Q86=0,"",RES_hhdet_tes!Q86/RES_hhdet_fec!Q86)</f>
        <v>2.9055087444224346</v>
      </c>
      <c r="R86" s="111">
        <f>IF(RES_hhdet_tes!R86=0,"",RES_hhdet_tes!R86/RES_hhdet_fec!R86)</f>
        <v>3.0242187829796521</v>
      </c>
      <c r="S86" s="111">
        <f>IF(RES_hhdet_tes!S86=0,"",RES_hhdet_tes!S86/RES_hhdet_fec!S86)</f>
        <v>3.1373949413878979</v>
      </c>
      <c r="T86" s="111">
        <f>IF(RES_hhdet_tes!T86=0,"",RES_hhdet_tes!T86/RES_hhdet_fec!T86)</f>
        <v>3.227502190860152</v>
      </c>
      <c r="U86" s="111">
        <f>IF(RES_hhdet_tes!U86=0,"",RES_hhdet_tes!U86/RES_hhdet_fec!U86)</f>
        <v>3.2873679769180413</v>
      </c>
      <c r="V86" s="111">
        <f>IF(RES_hhdet_tes!V86=0,"",RES_hhdet_tes!V86/RES_hhdet_fec!V86)</f>
        <v>3.334251555576766</v>
      </c>
      <c r="W86" s="111">
        <f>IF(RES_hhdet_tes!W86=0,"",RES_hhdet_tes!W86/RES_hhdet_fec!W86)</f>
        <v>3.3776660172669399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0.44085737313319728</v>
      </c>
      <c r="C87" s="124">
        <f>IF(RES_hhdet_tes!C87=0,"",RES_hhdet_tes!C87/RES_hhdet_fec!C87)</f>
        <v>0.44017361123215104</v>
      </c>
      <c r="D87" s="124">
        <f>IF(RES_hhdet_tes!D87=0,"",RES_hhdet_tes!D87/RES_hhdet_fec!D87)</f>
        <v>0.4549496075361017</v>
      </c>
      <c r="E87" s="124">
        <f>IF(RES_hhdet_tes!E87=0,"",RES_hhdet_tes!E87/RES_hhdet_fec!E87)</f>
        <v>0.47179680680644615</v>
      </c>
      <c r="F87" s="124">
        <f>IF(RES_hhdet_tes!F87=0,"",RES_hhdet_tes!F87/RES_hhdet_fec!F87)</f>
        <v>0.48771280897696018</v>
      </c>
      <c r="G87" s="124">
        <f>IF(RES_hhdet_tes!G87=0,"",RES_hhdet_tes!G87/RES_hhdet_fec!G87)</f>
        <v>0.50274872752256927</v>
      </c>
      <c r="H87" s="124">
        <f>IF(RES_hhdet_tes!H87=0,"",RES_hhdet_tes!H87/RES_hhdet_fec!H87)</f>
        <v>0.51495646500591241</v>
      </c>
      <c r="I87" s="124">
        <f>IF(RES_hhdet_tes!I87=0,"",RES_hhdet_tes!I87/RES_hhdet_fec!I87)</f>
        <v>0.52923488967677335</v>
      </c>
      <c r="J87" s="124">
        <f>IF(RES_hhdet_tes!J87=0,"",RES_hhdet_tes!J87/RES_hhdet_fec!J87)</f>
        <v>0.54727934017363467</v>
      </c>
      <c r="K87" s="124">
        <f>IF(RES_hhdet_tes!K87=0,"",RES_hhdet_tes!K87/RES_hhdet_fec!K87)</f>
        <v>0.5589901132220122</v>
      </c>
      <c r="L87" s="124">
        <f>IF(RES_hhdet_tes!L87=0,"",RES_hhdet_tes!L87/RES_hhdet_fec!L87)</f>
        <v>0.57099597631896415</v>
      </c>
      <c r="M87" s="124">
        <f>IF(RES_hhdet_tes!M87=0,"",RES_hhdet_tes!M87/RES_hhdet_fec!M87)</f>
        <v>0.58129221794684327</v>
      </c>
      <c r="N87" s="124">
        <f>IF(RES_hhdet_tes!N87=0,"",RES_hhdet_tes!N87/RES_hhdet_fec!N87)</f>
        <v>0.59516115389440694</v>
      </c>
      <c r="O87" s="124">
        <f>IF(RES_hhdet_tes!O87=0,"",RES_hhdet_tes!O87/RES_hhdet_fec!O87)</f>
        <v>0.6088491913331161</v>
      </c>
      <c r="P87" s="124">
        <f>IF(RES_hhdet_tes!P87=0,"",RES_hhdet_tes!P87/RES_hhdet_fec!P87)</f>
        <v>0.61712485620195745</v>
      </c>
      <c r="Q87" s="124">
        <f>IF(RES_hhdet_tes!Q87=0,"",RES_hhdet_tes!Q87/RES_hhdet_fec!Q87)</f>
        <v>0.62580275760624382</v>
      </c>
      <c r="R87" s="124">
        <f>IF(RES_hhdet_tes!R87=0,"",RES_hhdet_tes!R87/RES_hhdet_fec!R87)</f>
        <v>0.63751993943866825</v>
      </c>
      <c r="S87" s="124">
        <f>IF(RES_hhdet_tes!S87=0,"",RES_hhdet_tes!S87/RES_hhdet_fec!S87)</f>
        <v>0.65111943066948919</v>
      </c>
      <c r="T87" s="124">
        <f>IF(RES_hhdet_tes!T87=0,"",RES_hhdet_tes!T87/RES_hhdet_fec!T87)</f>
        <v>0.66978666886439142</v>
      </c>
      <c r="U87" s="124">
        <f>IF(RES_hhdet_tes!U87=0,"",RES_hhdet_tes!U87/RES_hhdet_fec!U87)</f>
        <v>0.68993733715074324</v>
      </c>
      <c r="V87" s="124">
        <f>IF(RES_hhdet_tes!V87=0,"",RES_hhdet_tes!V87/RES_hhdet_fec!V87)</f>
        <v>0.70875254882458127</v>
      </c>
      <c r="W87" s="124">
        <f>IF(RES_hhdet_tes!W87=0,"",RES_hhdet_tes!W87/RES_hhdet_fec!W87)</f>
        <v>0.72573174646699545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0.41287397619024069</v>
      </c>
      <c r="C88" s="111">
        <f>IF(RES_hhdet_tes!C88=0,"",RES_hhdet_tes!C88/RES_hhdet_fec!C88)</f>
        <v>0.42082870415449553</v>
      </c>
      <c r="D88" s="111">
        <f>IF(RES_hhdet_tes!D88=0,"",RES_hhdet_tes!D88/RES_hhdet_fec!D88)</f>
        <v>0.43958796906200076</v>
      </c>
      <c r="E88" s="111">
        <f>IF(RES_hhdet_tes!E88=0,"",RES_hhdet_tes!E88/RES_hhdet_fec!E88)</f>
        <v>0.46120042202988881</v>
      </c>
      <c r="F88" s="111">
        <f>IF(RES_hhdet_tes!F88=0,"",RES_hhdet_tes!F88/RES_hhdet_fec!F88)</f>
        <v>0.48385378795942385</v>
      </c>
      <c r="G88" s="111">
        <f>IF(RES_hhdet_tes!G88=0,"",RES_hhdet_tes!G88/RES_hhdet_fec!G88)</f>
        <v>0.49854990783260855</v>
      </c>
      <c r="H88" s="111">
        <f>IF(RES_hhdet_tes!H88=0,"",RES_hhdet_tes!H88/RES_hhdet_fec!H88)</f>
        <v>0.5134954302227559</v>
      </c>
      <c r="I88" s="111">
        <f>IF(RES_hhdet_tes!I88=0,"",RES_hhdet_tes!I88/RES_hhdet_fec!I88)</f>
        <v>0.52968488624304166</v>
      </c>
      <c r="J88" s="111">
        <f>IF(RES_hhdet_tes!J88=0,"",RES_hhdet_tes!J88/RES_hhdet_fec!J88)</f>
        <v>0.54855996750778335</v>
      </c>
      <c r="K88" s="111">
        <f>IF(RES_hhdet_tes!K88=0,"",RES_hhdet_tes!K88/RES_hhdet_fec!K88)</f>
        <v>0.56257459255981113</v>
      </c>
      <c r="L88" s="111">
        <f>IF(RES_hhdet_tes!L88=0,"",RES_hhdet_tes!L88/RES_hhdet_fec!L88)</f>
        <v>0.57525943693899062</v>
      </c>
      <c r="M88" s="111">
        <f>IF(RES_hhdet_tes!M88=0,"",RES_hhdet_tes!M88/RES_hhdet_fec!M88)</f>
        <v>0.58628390699623023</v>
      </c>
      <c r="N88" s="111">
        <f>IF(RES_hhdet_tes!N88=0,"",RES_hhdet_tes!N88/RES_hhdet_fec!N88)</f>
        <v>0.60001011752931543</v>
      </c>
      <c r="O88" s="111">
        <f>IF(RES_hhdet_tes!O88=0,"",RES_hhdet_tes!O88/RES_hhdet_fec!O88)</f>
        <v>0.61229619845187921</v>
      </c>
      <c r="P88" s="111">
        <f>IF(RES_hhdet_tes!P88=0,"",RES_hhdet_tes!P88/RES_hhdet_fec!P88)</f>
        <v>0.61898376629680374</v>
      </c>
      <c r="Q88" s="111">
        <f>IF(RES_hhdet_tes!Q88=0,"",RES_hhdet_tes!Q88/RES_hhdet_fec!Q88)</f>
        <v>0.62490703926802627</v>
      </c>
      <c r="R88" s="111">
        <f>IF(RES_hhdet_tes!R88=0,"",RES_hhdet_tes!R88/RES_hhdet_fec!R88)</f>
        <v>0.63426820639560633</v>
      </c>
      <c r="S88" s="111">
        <f>IF(RES_hhdet_tes!S88=0,"",RES_hhdet_tes!S88/RES_hhdet_fec!S88)</f>
        <v>0.64649392926560434</v>
      </c>
      <c r="T88" s="111">
        <f>IF(RES_hhdet_tes!T88=0,"",RES_hhdet_tes!T88/RES_hhdet_fec!T88)</f>
        <v>0.66479425303986106</v>
      </c>
      <c r="U88" s="111">
        <f>IF(RES_hhdet_tes!U88=0,"",RES_hhdet_tes!U88/RES_hhdet_fec!U88)</f>
        <v>0.68310681967663278</v>
      </c>
      <c r="V88" s="111">
        <f>IF(RES_hhdet_tes!V88=0,"",RES_hhdet_tes!V88/RES_hhdet_fec!V88)</f>
        <v>0.70220646738221448</v>
      </c>
      <c r="W88" s="111">
        <f>IF(RES_hhdet_tes!W88=0,"",RES_hhdet_tes!W88/RES_hhdet_fec!W88)</f>
        <v>0.71770042464033634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0.49146695302050308</v>
      </c>
      <c r="C92" s="112">
        <f>IF(RES_hhdet_tes!C92=0,"",RES_hhdet_tes!C92/RES_hhdet_fec!C92)</f>
        <v>0.49146695302050314</v>
      </c>
      <c r="D92" s="112">
        <f>IF(RES_hhdet_tes!D92=0,"",RES_hhdet_tes!D92/RES_hhdet_fec!D92)</f>
        <v>0.49454809134879107</v>
      </c>
      <c r="E92" s="112">
        <f>IF(RES_hhdet_tes!E92=0,"",RES_hhdet_tes!E92/RES_hhdet_fec!E92)</f>
        <v>0.49974320553183321</v>
      </c>
      <c r="F92" s="112">
        <f>IF(RES_hhdet_tes!F92=0,"",RES_hhdet_tes!F92/RES_hhdet_fec!F92)</f>
        <v>0.5044207147205928</v>
      </c>
      <c r="G92" s="112">
        <f>IF(RES_hhdet_tes!G92=0,"",RES_hhdet_tes!G92/RES_hhdet_fec!G92)</f>
        <v>0.51361386536770115</v>
      </c>
      <c r="H92" s="112">
        <f>IF(RES_hhdet_tes!H92=0,"",RES_hhdet_tes!H92/RES_hhdet_fec!H92)</f>
        <v>0.51926506524118099</v>
      </c>
      <c r="I92" s="112">
        <f>IF(RES_hhdet_tes!I92=0,"",RES_hhdet_tes!I92/RES_hhdet_fec!I92)</f>
        <v>0.52282222987654769</v>
      </c>
      <c r="J92" s="112">
        <f>IF(RES_hhdet_tes!J92=0,"",RES_hhdet_tes!J92/RES_hhdet_fec!J92)</f>
        <v>0.52519513617080749</v>
      </c>
      <c r="K92" s="112">
        <f>IF(RES_hhdet_tes!K92=0,"",RES_hhdet_tes!K92/RES_hhdet_fec!K92)</f>
        <v>0.52568534948678958</v>
      </c>
      <c r="L92" s="112">
        <f>IF(RES_hhdet_tes!L92=0,"",RES_hhdet_tes!L92/RES_hhdet_fec!L92)</f>
        <v>0.52835548280822442</v>
      </c>
      <c r="M92" s="112">
        <f>IF(RES_hhdet_tes!M92=0,"",RES_hhdet_tes!M92/RES_hhdet_fec!M92)</f>
        <v>0.53921286830271753</v>
      </c>
      <c r="N92" s="112">
        <f>IF(RES_hhdet_tes!N92=0,"",RES_hhdet_tes!N92/RES_hhdet_fec!N92)</f>
        <v>0.55576826414415659</v>
      </c>
      <c r="O92" s="112">
        <f>IF(RES_hhdet_tes!O92=0,"",RES_hhdet_tes!O92/RES_hhdet_fec!O92)</f>
        <v>0.59369756650957439</v>
      </c>
      <c r="P92" s="112">
        <f>IF(RES_hhdet_tes!P92=0,"",RES_hhdet_tes!P92/RES_hhdet_fec!P92)</f>
        <v>0.61784912417756754</v>
      </c>
      <c r="Q92" s="112">
        <f>IF(RES_hhdet_tes!Q92=0,"",RES_hhdet_tes!Q92/RES_hhdet_fec!Q92)</f>
        <v>0.64856055235010324</v>
      </c>
      <c r="R92" s="112">
        <f>IF(RES_hhdet_tes!R92=0,"",RES_hhdet_tes!R92/RES_hhdet_fec!R92)</f>
        <v>0.67708078547486417</v>
      </c>
      <c r="S92" s="112">
        <f>IF(RES_hhdet_tes!S92=0,"",RES_hhdet_tes!S92/RES_hhdet_fec!S92)</f>
        <v>0.70163962166214033</v>
      </c>
      <c r="T92" s="112">
        <f>IF(RES_hhdet_tes!T92=0,"",RES_hhdet_tes!T92/RES_hhdet_fec!T92)</f>
        <v>0.72884929537404286</v>
      </c>
      <c r="U92" s="112">
        <f>IF(RES_hhdet_tes!U92=0,"",RES_hhdet_tes!U92/RES_hhdet_fec!U92)</f>
        <v>0.76817941551636471</v>
      </c>
      <c r="V92" s="112">
        <f>IF(RES_hhdet_tes!V92=0,"",RES_hhdet_tes!V92/RES_hhdet_fec!V92)</f>
        <v>0.8021739905462465</v>
      </c>
      <c r="W92" s="112">
        <f>IF(RES_hhdet_tes!W92=0,"",RES_hhdet_tes!W92/RES_hhdet_fec!W92)</f>
        <v>0.83935993208347526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0.55060482472750616</v>
      </c>
      <c r="C96" s="112">
        <f>IF(RES_hhdet_tes!C96=0,"",RES_hhdet_tes!C96/RES_hhdet_fec!C96)</f>
        <v>0.55060482472750616</v>
      </c>
      <c r="D96" s="112">
        <f>IF(RES_hhdet_tes!D96=0,"",RES_hhdet_tes!D96/RES_hhdet_fec!D96)</f>
        <v>0.55060482472750616</v>
      </c>
      <c r="E96" s="112">
        <f>IF(RES_hhdet_tes!E96=0,"",RES_hhdet_tes!E96/RES_hhdet_fec!E96)</f>
        <v>0.55060482472750616</v>
      </c>
      <c r="F96" s="112">
        <f>IF(RES_hhdet_tes!F96=0,"",RES_hhdet_tes!F96/RES_hhdet_fec!F96)</f>
        <v>0.55060482472750605</v>
      </c>
      <c r="G96" s="112">
        <f>IF(RES_hhdet_tes!G96=0,"",RES_hhdet_tes!G96/RES_hhdet_fec!G96)</f>
        <v>0.55060482472750616</v>
      </c>
      <c r="H96" s="112">
        <f>IF(RES_hhdet_tes!H96=0,"",RES_hhdet_tes!H96/RES_hhdet_fec!H96)</f>
        <v>0.5768382822890199</v>
      </c>
      <c r="I96" s="112">
        <f>IF(RES_hhdet_tes!I96=0,"",RES_hhdet_tes!I96/RES_hhdet_fec!I96)</f>
        <v>0.58081581926021653</v>
      </c>
      <c r="J96" s="112">
        <f>IF(RES_hhdet_tes!J96=0,"",RES_hhdet_tes!J96/RES_hhdet_fec!J96)</f>
        <v>0.5823974587225148</v>
      </c>
      <c r="K96" s="112">
        <f>IF(RES_hhdet_tes!K96=0,"",RES_hhdet_tes!K96/RES_hhdet_fec!K96)</f>
        <v>0.58389827814344719</v>
      </c>
      <c r="L96" s="112">
        <f>IF(RES_hhdet_tes!L96=0,"",RES_hhdet_tes!L96/RES_hhdet_fec!L96)</f>
        <v>0.58475887040008723</v>
      </c>
      <c r="M96" s="112">
        <f>IF(RES_hhdet_tes!M96=0,"",RES_hhdet_tes!M96/RES_hhdet_fec!M96)</f>
        <v>0.58613867401137065</v>
      </c>
      <c r="N96" s="112">
        <f>IF(RES_hhdet_tes!N96=0,"",RES_hhdet_tes!N96/RES_hhdet_fec!N96)</f>
        <v>0.58903710429472156</v>
      </c>
      <c r="O96" s="112">
        <f>IF(RES_hhdet_tes!O96=0,"",RES_hhdet_tes!O96/RES_hhdet_fec!O96)</f>
        <v>0.59314548984720716</v>
      </c>
      <c r="P96" s="112">
        <f>IF(RES_hhdet_tes!P96=0,"",RES_hhdet_tes!P96/RES_hhdet_fec!P96)</f>
        <v>0.60000497660666141</v>
      </c>
      <c r="Q96" s="112">
        <f>IF(RES_hhdet_tes!Q96=0,"",RES_hhdet_tes!Q96/RES_hhdet_fec!Q96)</f>
        <v>0.60941667129836363</v>
      </c>
      <c r="R96" s="112">
        <f>IF(RES_hhdet_tes!R96=0,"",RES_hhdet_tes!R96/RES_hhdet_fec!R96)</f>
        <v>0.62029925790390639</v>
      </c>
      <c r="S96" s="112">
        <f>IF(RES_hhdet_tes!S96=0,"",RES_hhdet_tes!S96/RES_hhdet_fec!S96)</f>
        <v>0.63219617702084097</v>
      </c>
      <c r="T96" s="112">
        <f>IF(RES_hhdet_tes!T96=0,"",RES_hhdet_tes!T96/RES_hhdet_fec!T96)</f>
        <v>0.63753159457687947</v>
      </c>
      <c r="U96" s="112">
        <f>IF(RES_hhdet_tes!U96=0,"",RES_hhdet_tes!U96/RES_hhdet_fec!U96)</f>
        <v>0.64428910590218091</v>
      </c>
      <c r="V96" s="112">
        <f>IF(RES_hhdet_tes!V96=0,"",RES_hhdet_tes!V96/RES_hhdet_fec!V96)</f>
        <v>0.65401177382743458</v>
      </c>
      <c r="W96" s="112">
        <f>IF(RES_hhdet_tes!W96=0,"",RES_hhdet_tes!W96/RES_hhdet_fec!W96)</f>
        <v>0.6749425574998561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0.56942763984367251</v>
      </c>
      <c r="C100" s="124">
        <f>IF(RES_hhdet_tes!C100=0,"",RES_hhdet_tes!C100/RES_hhdet_fec!C100)</f>
        <v>0.57107879291066621</v>
      </c>
      <c r="D100" s="124">
        <f>IF(RES_hhdet_tes!D100=0,"",RES_hhdet_tes!D100/RES_hhdet_fec!D100)</f>
        <v>0.57278143149922234</v>
      </c>
      <c r="E100" s="124">
        <f>IF(RES_hhdet_tes!E100=0,"",RES_hhdet_tes!E100/RES_hhdet_fec!E100)</f>
        <v>0.57732738092935099</v>
      </c>
      <c r="F100" s="124">
        <f>IF(RES_hhdet_tes!F100=0,"",RES_hhdet_tes!F100/RES_hhdet_fec!F100)</f>
        <v>0.57697082417370249</v>
      </c>
      <c r="G100" s="124">
        <f>IF(RES_hhdet_tes!G100=0,"",RES_hhdet_tes!G100/RES_hhdet_fec!G100)</f>
        <v>0.57685672349693129</v>
      </c>
      <c r="H100" s="124">
        <f>IF(RES_hhdet_tes!H100=0,"",RES_hhdet_tes!H100/RES_hhdet_fec!H100)</f>
        <v>0.58321675971552145</v>
      </c>
      <c r="I100" s="124">
        <f>IF(RES_hhdet_tes!I100=0,"",RES_hhdet_tes!I100/RES_hhdet_fec!I100)</f>
        <v>0.57952249161157332</v>
      </c>
      <c r="J100" s="124">
        <f>IF(RES_hhdet_tes!J100=0,"",RES_hhdet_tes!J100/RES_hhdet_fec!J100)</f>
        <v>0.57852111079994761</v>
      </c>
      <c r="K100" s="124">
        <f>IF(RES_hhdet_tes!K100=0,"",RES_hhdet_tes!K100/RES_hhdet_fec!K100)</f>
        <v>0.57861614460461153</v>
      </c>
      <c r="L100" s="124">
        <f>IF(RES_hhdet_tes!L100=0,"",RES_hhdet_tes!L100/RES_hhdet_fec!L100)</f>
        <v>0.5791062073575205</v>
      </c>
      <c r="M100" s="124">
        <f>IF(RES_hhdet_tes!M100=0,"",RES_hhdet_tes!M100/RES_hhdet_fec!M100)</f>
        <v>0.5798590956630183</v>
      </c>
      <c r="N100" s="124">
        <f>IF(RES_hhdet_tes!N100=0,"",RES_hhdet_tes!N100/RES_hhdet_fec!N100)</f>
        <v>0.58120005810596786</v>
      </c>
      <c r="O100" s="124">
        <f>IF(RES_hhdet_tes!O100=0,"",RES_hhdet_tes!O100/RES_hhdet_fec!O100)</f>
        <v>0.57834804872710888</v>
      </c>
      <c r="P100" s="124">
        <f>IF(RES_hhdet_tes!P100=0,"",RES_hhdet_tes!P100/RES_hhdet_fec!P100)</f>
        <v>0.57905481520834934</v>
      </c>
      <c r="Q100" s="124">
        <f>IF(RES_hhdet_tes!Q100=0,"",RES_hhdet_tes!Q100/RES_hhdet_fec!Q100)</f>
        <v>0.58048810325139988</v>
      </c>
      <c r="R100" s="124">
        <f>IF(RES_hhdet_tes!R100=0,"",RES_hhdet_tes!R100/RES_hhdet_fec!R100)</f>
        <v>0.58088060932737429</v>
      </c>
      <c r="S100" s="124">
        <f>IF(RES_hhdet_tes!S100=0,"",RES_hhdet_tes!S100/RES_hhdet_fec!S100)</f>
        <v>0.58193877847065967</v>
      </c>
      <c r="T100" s="124">
        <f>IF(RES_hhdet_tes!T100=0,"",RES_hhdet_tes!T100/RES_hhdet_fec!T100)</f>
        <v>0.58294733494235396</v>
      </c>
      <c r="U100" s="124">
        <f>IF(RES_hhdet_tes!U100=0,"",RES_hhdet_tes!U100/RES_hhdet_fec!U100)</f>
        <v>0.58439439399871407</v>
      </c>
      <c r="V100" s="124">
        <f>IF(RES_hhdet_tes!V100=0,"",RES_hhdet_tes!V100/RES_hhdet_fec!V100)</f>
        <v>0.58605171250673105</v>
      </c>
      <c r="W100" s="124">
        <f>IF(RES_hhdet_tes!W100=0,"",RES_hhdet_tes!W100/RES_hhdet_fec!W100)</f>
        <v>0.58815739368223285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0.56279484959366777</v>
      </c>
      <c r="C101" s="111">
        <f>IF(RES_hhdet_tes!C101=0,"",RES_hhdet_tes!C101/RES_hhdet_fec!C101)</f>
        <v>0.56327795374353917</v>
      </c>
      <c r="D101" s="111">
        <f>IF(RES_hhdet_tes!D101=0,"",RES_hhdet_tes!D101/RES_hhdet_fec!D101)</f>
        <v>0.5644047252357296</v>
      </c>
      <c r="E101" s="111">
        <f>IF(RES_hhdet_tes!E101=0,"",RES_hhdet_tes!E101/RES_hhdet_fec!E101)</f>
        <v>0.56566405862167379</v>
      </c>
      <c r="F101" s="111">
        <f>IF(RES_hhdet_tes!F101=0,"",RES_hhdet_tes!F101/RES_hhdet_fec!F101)</f>
        <v>0.56701653962155196</v>
      </c>
      <c r="G101" s="111">
        <f>IF(RES_hhdet_tes!G101=0,"",RES_hhdet_tes!G101/RES_hhdet_fec!G101)</f>
        <v>0.56798638690472281</v>
      </c>
      <c r="H101" s="111">
        <f>IF(RES_hhdet_tes!H101=0,"",RES_hhdet_tes!H101/RES_hhdet_fec!H101)</f>
        <v>0.56884806872421478</v>
      </c>
      <c r="I101" s="111">
        <f>IF(RES_hhdet_tes!I101=0,"",RES_hhdet_tes!I101/RES_hhdet_fec!I101)</f>
        <v>0.56917240423003446</v>
      </c>
      <c r="J101" s="111">
        <f>IF(RES_hhdet_tes!J101=0,"",RES_hhdet_tes!J101/RES_hhdet_fec!J101)</f>
        <v>0.5693002863522646</v>
      </c>
      <c r="K101" s="111">
        <f>IF(RES_hhdet_tes!K101=0,"",RES_hhdet_tes!K101/RES_hhdet_fec!K101)</f>
        <v>0.56938523437538702</v>
      </c>
      <c r="L101" s="111">
        <f>IF(RES_hhdet_tes!L101=0,"",RES_hhdet_tes!L101/RES_hhdet_fec!L101)</f>
        <v>0.56951930159922759</v>
      </c>
      <c r="M101" s="111">
        <f>IF(RES_hhdet_tes!M101=0,"",RES_hhdet_tes!M101/RES_hhdet_fec!M101)</f>
        <v>0.56962930200811046</v>
      </c>
      <c r="N101" s="111">
        <f>IF(RES_hhdet_tes!N101=0,"",RES_hhdet_tes!N101/RES_hhdet_fec!N101)</f>
        <v>0.56974586079424416</v>
      </c>
      <c r="O101" s="111">
        <f>IF(RES_hhdet_tes!O101=0,"",RES_hhdet_tes!O101/RES_hhdet_fec!O101)</f>
        <v>0.56982647027795919</v>
      </c>
      <c r="P101" s="111">
        <f>IF(RES_hhdet_tes!P101=0,"",RES_hhdet_tes!P101/RES_hhdet_fec!P101)</f>
        <v>0.56986995442223143</v>
      </c>
      <c r="Q101" s="111">
        <f>IF(RES_hhdet_tes!Q101=0,"",RES_hhdet_tes!Q101/RES_hhdet_fec!Q101)</f>
        <v>0.569901133346152</v>
      </c>
      <c r="R101" s="111">
        <f>IF(RES_hhdet_tes!R101=0,"",RES_hhdet_tes!R101/RES_hhdet_fec!R101)</f>
        <v>0.5699888506824794</v>
      </c>
      <c r="S101" s="111">
        <f>IF(RES_hhdet_tes!S101=0,"",RES_hhdet_tes!S101/RES_hhdet_fec!S101)</f>
        <v>0.57012512282950589</v>
      </c>
      <c r="T101" s="111">
        <f>IF(RES_hhdet_tes!T101=0,"",RES_hhdet_tes!T101/RES_hhdet_fec!T101)</f>
        <v>0.57049302180107808</v>
      </c>
      <c r="U101" s="111">
        <f>IF(RES_hhdet_tes!U101=0,"",RES_hhdet_tes!U101/RES_hhdet_fec!U101)</f>
        <v>0.57101971873715995</v>
      </c>
      <c r="V101" s="111">
        <f>IF(RES_hhdet_tes!V101=0,"",RES_hhdet_tes!V101/RES_hhdet_fec!V101)</f>
        <v>0.57176403112021212</v>
      </c>
      <c r="W101" s="111">
        <f>IF(RES_hhdet_tes!W101=0,"",RES_hhdet_tes!W101/RES_hhdet_fec!W101)</f>
        <v>0.57243842770443631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0.56999393016022337</v>
      </c>
      <c r="C102" s="111">
        <f>IF(RES_hhdet_tes!C102=0,"",RES_hhdet_tes!C102/RES_hhdet_fec!C102)</f>
        <v>0.57063293684972194</v>
      </c>
      <c r="D102" s="111">
        <f>IF(RES_hhdet_tes!D102=0,"",RES_hhdet_tes!D102/RES_hhdet_fec!D102)</f>
        <v>0.57229116776298128</v>
      </c>
      <c r="E102" s="111">
        <f>IF(RES_hhdet_tes!E102=0,"",RES_hhdet_tes!E102/RES_hhdet_fec!E102)</f>
        <v>0.57399090980282563</v>
      </c>
      <c r="F102" s="111">
        <f>IF(RES_hhdet_tes!F102=0,"",RES_hhdet_tes!F102/RES_hhdet_fec!F102)</f>
        <v>0.57551450991331654</v>
      </c>
      <c r="G102" s="111">
        <f>IF(RES_hhdet_tes!G102=0,"",RES_hhdet_tes!G102/RES_hhdet_fec!G102)</f>
        <v>0.57688899874761179</v>
      </c>
      <c r="H102" s="111">
        <f>IF(RES_hhdet_tes!H102=0,"",RES_hhdet_tes!H102/RES_hhdet_fec!H102)</f>
        <v>0.57802804309646683</v>
      </c>
      <c r="I102" s="111">
        <f>IF(RES_hhdet_tes!I102=0,"",RES_hhdet_tes!I102/RES_hhdet_fec!I102)</f>
        <v>0.57879943781942933</v>
      </c>
      <c r="J102" s="111">
        <f>IF(RES_hhdet_tes!J102=0,"",RES_hhdet_tes!J102/RES_hhdet_fec!J102)</f>
        <v>0.57920365090029713</v>
      </c>
      <c r="K102" s="111">
        <f>IF(RES_hhdet_tes!K102=0,"",RES_hhdet_tes!K102/RES_hhdet_fec!K102)</f>
        <v>0.57981371743014065</v>
      </c>
      <c r="L102" s="111">
        <f>IF(RES_hhdet_tes!L102=0,"",RES_hhdet_tes!L102/RES_hhdet_fec!L102)</f>
        <v>0.58038575789358993</v>
      </c>
      <c r="M102" s="111">
        <f>IF(RES_hhdet_tes!M102=0,"",RES_hhdet_tes!M102/RES_hhdet_fec!M102)</f>
        <v>0.58096569359250794</v>
      </c>
      <c r="N102" s="111">
        <f>IF(RES_hhdet_tes!N102=0,"",RES_hhdet_tes!N102/RES_hhdet_fec!N102)</f>
        <v>0.58147181373841628</v>
      </c>
      <c r="O102" s="111">
        <f>IF(RES_hhdet_tes!O102=0,"",RES_hhdet_tes!O102/RES_hhdet_fec!O102)</f>
        <v>0.58189153232183122</v>
      </c>
      <c r="P102" s="111">
        <f>IF(RES_hhdet_tes!P102=0,"",RES_hhdet_tes!P102/RES_hhdet_fec!P102)</f>
        <v>0.5821336422477722</v>
      </c>
      <c r="Q102" s="111">
        <f>IF(RES_hhdet_tes!Q102=0,"",RES_hhdet_tes!Q102/RES_hhdet_fec!Q102)</f>
        <v>0.58233277421165874</v>
      </c>
      <c r="R102" s="111">
        <f>IF(RES_hhdet_tes!R102=0,"",RES_hhdet_tes!R102/RES_hhdet_fec!R102)</f>
        <v>0.58274978675895006</v>
      </c>
      <c r="S102" s="111">
        <f>IF(RES_hhdet_tes!S102=0,"",RES_hhdet_tes!S102/RES_hhdet_fec!S102)</f>
        <v>0.58363117944181142</v>
      </c>
      <c r="T102" s="111">
        <f>IF(RES_hhdet_tes!T102=0,"",RES_hhdet_tes!T102/RES_hhdet_fec!T102)</f>
        <v>0.58497228227670905</v>
      </c>
      <c r="U102" s="111">
        <f>IF(RES_hhdet_tes!U102=0,"",RES_hhdet_tes!U102/RES_hhdet_fec!U102)</f>
        <v>0.58673471018277368</v>
      </c>
      <c r="V102" s="111">
        <f>IF(RES_hhdet_tes!V102=0,"",RES_hhdet_tes!V102/RES_hhdet_fec!V102)</f>
        <v>0.58906360873323704</v>
      </c>
      <c r="W102" s="111">
        <f>IF(RES_hhdet_tes!W102=0,"",RES_hhdet_tes!W102/RES_hhdet_fec!W102)</f>
        <v>0.59191695983826775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0.72878418312342952</v>
      </c>
      <c r="C103" s="45">
        <f>IF(RES_hhdet_tes!C103=0,"",RES_hhdet_tes!C103/RES_hhdet_fec!C103)</f>
        <v>0.73285877422274859</v>
      </c>
      <c r="D103" s="45">
        <f>IF(RES_hhdet_tes!D103=0,"",RES_hhdet_tes!D103/RES_hhdet_fec!D103)</f>
        <v>0.73797993139533236</v>
      </c>
      <c r="E103" s="45">
        <f>IF(RES_hhdet_tes!E103=0,"",RES_hhdet_tes!E103/RES_hhdet_fec!E103)</f>
        <v>0.7418077818878217</v>
      </c>
      <c r="F103" s="45">
        <f>IF(RES_hhdet_tes!F103=0,"",RES_hhdet_tes!F103/RES_hhdet_fec!F103)</f>
        <v>0.74314597236207525</v>
      </c>
      <c r="G103" s="45">
        <f>IF(RES_hhdet_tes!G103=0,"",RES_hhdet_tes!G103/RES_hhdet_fec!G103)</f>
        <v>0.74475105349810611</v>
      </c>
      <c r="H103" s="45">
        <f>IF(RES_hhdet_tes!H103=0,"",RES_hhdet_tes!H103/RES_hhdet_fec!H103)</f>
        <v>0.74669487685637759</v>
      </c>
      <c r="I103" s="45">
        <f>IF(RES_hhdet_tes!I103=0,"",RES_hhdet_tes!I103/RES_hhdet_fec!I103)</f>
        <v>0.74711077233877254</v>
      </c>
      <c r="J103" s="45">
        <f>IF(RES_hhdet_tes!J103=0,"",RES_hhdet_tes!J103/RES_hhdet_fec!J103)</f>
        <v>0.74747042894022564</v>
      </c>
      <c r="K103" s="45">
        <f>IF(RES_hhdet_tes!K103=0,"",RES_hhdet_tes!K103/RES_hhdet_fec!K103)</f>
        <v>0.74793749859338521</v>
      </c>
      <c r="L103" s="45">
        <f>IF(RES_hhdet_tes!L103=0,"",RES_hhdet_tes!L103/RES_hhdet_fec!L103)</f>
        <v>0.75088746828850605</v>
      </c>
      <c r="M103" s="45">
        <f>IF(RES_hhdet_tes!M103=0,"",RES_hhdet_tes!M103/RES_hhdet_fec!M103)</f>
        <v>0.75333568178189725</v>
      </c>
      <c r="N103" s="45">
        <f>IF(RES_hhdet_tes!N103=0,"",RES_hhdet_tes!N103/RES_hhdet_fec!N103)</f>
        <v>0.75561457709534519</v>
      </c>
      <c r="O103" s="45">
        <f>IF(RES_hhdet_tes!O103=0,"",RES_hhdet_tes!O103/RES_hhdet_fec!O103)</f>
        <v>0.75727321895336486</v>
      </c>
      <c r="P103" s="45">
        <f>IF(RES_hhdet_tes!P103=0,"",RES_hhdet_tes!P103/RES_hhdet_fec!P103)</f>
        <v>0.75859187041966325</v>
      </c>
      <c r="Q103" s="45">
        <f>IF(RES_hhdet_tes!Q103=0,"",RES_hhdet_tes!Q103/RES_hhdet_fec!Q103)</f>
        <v>0.76320480542944347</v>
      </c>
      <c r="R103" s="45">
        <f>IF(RES_hhdet_tes!R103=0,"",RES_hhdet_tes!R103/RES_hhdet_fec!R103)</f>
        <v>0.77029782114846124</v>
      </c>
      <c r="S103" s="45">
        <f>IF(RES_hhdet_tes!S103=0,"",RES_hhdet_tes!S103/RES_hhdet_fec!S103)</f>
        <v>0.77991649187531864</v>
      </c>
      <c r="T103" s="45">
        <f>IF(RES_hhdet_tes!T103=0,"",RES_hhdet_tes!T103/RES_hhdet_fec!T103)</f>
        <v>0.78955609091811807</v>
      </c>
      <c r="U103" s="45">
        <f>IF(RES_hhdet_tes!U103=0,"",RES_hhdet_tes!U103/RES_hhdet_fec!U103)</f>
        <v>0.7984795320445538</v>
      </c>
      <c r="V103" s="45">
        <f>IF(RES_hhdet_tes!V103=0,"",RES_hhdet_tes!V103/RES_hhdet_fec!V103)</f>
        <v>0.80750879377639539</v>
      </c>
      <c r="W103" s="45">
        <f>IF(RES_hhdet_tes!W103=0,"",RES_hhdet_tes!W103/RES_hhdet_fec!W103)</f>
        <v>0.81149951853410596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0.63804418523557382</v>
      </c>
      <c r="C105" s="119">
        <f>IF(RES_hhdet_tes!C105=0,"",RES_hhdet_tes!C105/RES_hhdet_fec!C105)</f>
        <v>0.66299947215609867</v>
      </c>
      <c r="D105" s="119">
        <f>IF(RES_hhdet_tes!D105=0,"",RES_hhdet_tes!D105/RES_hhdet_fec!D105)</f>
        <v>0.6807160880095311</v>
      </c>
      <c r="E105" s="119">
        <f>IF(RES_hhdet_tes!E105=0,"",RES_hhdet_tes!E105/RES_hhdet_fec!E105)</f>
        <v>0.68442800377253388</v>
      </c>
      <c r="F105" s="119">
        <f>IF(RES_hhdet_tes!F105=0,"",RES_hhdet_tes!F105/RES_hhdet_fec!F105)</f>
        <v>0.68388094704390223</v>
      </c>
      <c r="G105" s="119">
        <f>IF(RES_hhdet_tes!G105=0,"",RES_hhdet_tes!G105/RES_hhdet_fec!G105)</f>
        <v>0.6827499608401012</v>
      </c>
      <c r="H105" s="119">
        <f>IF(RES_hhdet_tes!H105=0,"",RES_hhdet_tes!H105/RES_hhdet_fec!H105)</f>
        <v>0.69444089739158665</v>
      </c>
      <c r="I105" s="119">
        <f>IF(RES_hhdet_tes!I105=0,"",RES_hhdet_tes!I105/RES_hhdet_fec!I105)</f>
        <v>0.70192158481480449</v>
      </c>
      <c r="J105" s="119">
        <f>IF(RES_hhdet_tes!J105=0,"",RES_hhdet_tes!J105/RES_hhdet_fec!J105)</f>
        <v>0.70825270096408555</v>
      </c>
      <c r="K105" s="119">
        <f>IF(RES_hhdet_tes!K105=0,"",RES_hhdet_tes!K105/RES_hhdet_fec!K105)</f>
        <v>0.7137660120484588</v>
      </c>
      <c r="L105" s="119">
        <f>IF(RES_hhdet_tes!L105=0,"",RES_hhdet_tes!L105/RES_hhdet_fec!L105)</f>
        <v>0.72418501648013489</v>
      </c>
      <c r="M105" s="119">
        <f>IF(RES_hhdet_tes!M105=0,"",RES_hhdet_tes!M105/RES_hhdet_fec!M105)</f>
        <v>0.72482699875126477</v>
      </c>
      <c r="N105" s="119">
        <f>IF(RES_hhdet_tes!N105=0,"",RES_hhdet_tes!N105/RES_hhdet_fec!N105)</f>
        <v>0.73472053470687271</v>
      </c>
      <c r="O105" s="119">
        <f>IF(RES_hhdet_tes!O105=0,"",RES_hhdet_tes!O105/RES_hhdet_fec!O105)</f>
        <v>0.73206882534152218</v>
      </c>
      <c r="P105" s="119">
        <f>IF(RES_hhdet_tes!P105=0,"",RES_hhdet_tes!P105/RES_hhdet_fec!P105)</f>
        <v>0.7330587445615494</v>
      </c>
      <c r="Q105" s="119">
        <f>IF(RES_hhdet_tes!Q105=0,"",RES_hhdet_tes!Q105/RES_hhdet_fec!Q105)</f>
        <v>0.73867197083051428</v>
      </c>
      <c r="R105" s="119">
        <f>IF(RES_hhdet_tes!R105=0,"",RES_hhdet_tes!R105/RES_hhdet_fec!R105)</f>
        <v>0.73797863422594046</v>
      </c>
      <c r="S105" s="119">
        <f>IF(RES_hhdet_tes!S105=0,"",RES_hhdet_tes!S105/RES_hhdet_fec!S105)</f>
        <v>0.74085519289346546</v>
      </c>
      <c r="T105" s="119">
        <f>IF(RES_hhdet_tes!T105=0,"",RES_hhdet_tes!T105/RES_hhdet_fec!T105)</f>
        <v>0.74437235691260317</v>
      </c>
      <c r="U105" s="119">
        <f>IF(RES_hhdet_tes!U105=0,"",RES_hhdet_tes!U105/RES_hhdet_fec!U105)</f>
        <v>0.74543572227883326</v>
      </c>
      <c r="V105" s="119">
        <f>IF(RES_hhdet_tes!V105=0,"",RES_hhdet_tes!V105/RES_hhdet_fec!V105)</f>
        <v>0.68923991621600511</v>
      </c>
      <c r="W105" s="119">
        <f>IF(RES_hhdet_tes!W105=0,"",RES_hhdet_tes!W105/RES_hhdet_fec!W105)</f>
        <v>0.75774920210103103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0.63433327597102029</v>
      </c>
      <c r="C106" s="124">
        <f>IF(RES_hhdet_tes!C106=0,"",RES_hhdet_tes!C106/RES_hhdet_fec!C106)</f>
        <v>0.65615013576370795</v>
      </c>
      <c r="D106" s="124">
        <f>IF(RES_hhdet_tes!D106=0,"",RES_hhdet_tes!D106/RES_hhdet_fec!D106)</f>
        <v>0.66941904747461889</v>
      </c>
      <c r="E106" s="124">
        <f>IF(RES_hhdet_tes!E106=0,"",RES_hhdet_tes!E106/RES_hhdet_fec!E106)</f>
        <v>0.67351745240567062</v>
      </c>
      <c r="F106" s="124">
        <f>IF(RES_hhdet_tes!F106=0,"",RES_hhdet_tes!F106/RES_hhdet_fec!F106)</f>
        <v>0.67575157800328611</v>
      </c>
      <c r="G106" s="124">
        <f>IF(RES_hhdet_tes!G106=0,"",RES_hhdet_tes!G106/RES_hhdet_fec!G106)</f>
        <v>0.67760018357502461</v>
      </c>
      <c r="H106" s="124">
        <f>IF(RES_hhdet_tes!H106=0,"",RES_hhdet_tes!H106/RES_hhdet_fec!H106)</f>
        <v>0.68186391592081641</v>
      </c>
      <c r="I106" s="124">
        <f>IF(RES_hhdet_tes!I106=0,"",RES_hhdet_tes!I106/RES_hhdet_fec!I106)</f>
        <v>0.68848109132771185</v>
      </c>
      <c r="J106" s="124">
        <f>IF(RES_hhdet_tes!J106=0,"",RES_hhdet_tes!J106/RES_hhdet_fec!J106)</f>
        <v>0.69628687623046404</v>
      </c>
      <c r="K106" s="124">
        <f>IF(RES_hhdet_tes!K106=0,"",RES_hhdet_tes!K106/RES_hhdet_fec!K106)</f>
        <v>0.70423083112812435</v>
      </c>
      <c r="L106" s="124">
        <f>IF(RES_hhdet_tes!L106=0,"",RES_hhdet_tes!L106/RES_hhdet_fec!L106)</f>
        <v>0.71051131876702633</v>
      </c>
      <c r="M106" s="124">
        <f>IF(RES_hhdet_tes!M106=0,"",RES_hhdet_tes!M106/RES_hhdet_fec!M106)</f>
        <v>0.71244262208786613</v>
      </c>
      <c r="N106" s="124">
        <f>IF(RES_hhdet_tes!N106=0,"",RES_hhdet_tes!N106/RES_hhdet_fec!N106)</f>
        <v>0.71414983081610384</v>
      </c>
      <c r="O106" s="124">
        <f>IF(RES_hhdet_tes!O106=0,"",RES_hhdet_tes!O106/RES_hhdet_fec!O106)</f>
        <v>0.71550760360071552</v>
      </c>
      <c r="P106" s="124">
        <f>IF(RES_hhdet_tes!P106=0,"",RES_hhdet_tes!P106/RES_hhdet_fec!P106)</f>
        <v>0.71564013563475137</v>
      </c>
      <c r="Q106" s="124">
        <f>IF(RES_hhdet_tes!Q106=0,"",RES_hhdet_tes!Q106/RES_hhdet_fec!Q106)</f>
        <v>0.71561690590516336</v>
      </c>
      <c r="R106" s="124">
        <f>IF(RES_hhdet_tes!R106=0,"",RES_hhdet_tes!R106/RES_hhdet_fec!R106)</f>
        <v>0.71645223800340707</v>
      </c>
      <c r="S106" s="124">
        <f>IF(RES_hhdet_tes!S106=0,"",RES_hhdet_tes!S106/RES_hhdet_fec!S106)</f>
        <v>0.72327902315211523</v>
      </c>
      <c r="T106" s="124">
        <f>IF(RES_hhdet_tes!T106=0,"",RES_hhdet_tes!T106/RES_hhdet_fec!T106)</f>
        <v>0.72958136416413066</v>
      </c>
      <c r="U106" s="124">
        <f>IF(RES_hhdet_tes!U106=0,"",RES_hhdet_tes!U106/RES_hhdet_fec!U106)</f>
        <v>0.73182108655739586</v>
      </c>
      <c r="V106" s="124">
        <f>IF(RES_hhdet_tes!V106=0,"",RES_hhdet_tes!V106/RES_hhdet_fec!V106)</f>
        <v>0.73268065648043179</v>
      </c>
      <c r="W106" s="124">
        <f>IF(RES_hhdet_tes!W106=0,"",RES_hhdet_tes!W106/RES_hhdet_fec!W106)</f>
        <v>0.74140493249107775</v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0.6341300264468166</v>
      </c>
      <c r="C107" s="111">
        <f>IF(RES_hhdet_tes!C107=0,"",RES_hhdet_tes!C107/RES_hhdet_fec!C107)</f>
        <v>0.65595227166766878</v>
      </c>
      <c r="D107" s="111">
        <f>IF(RES_hhdet_tes!D107=0,"",RES_hhdet_tes!D107/RES_hhdet_fec!D107)</f>
        <v>0.66923274161983903</v>
      </c>
      <c r="E107" s="111">
        <f>IF(RES_hhdet_tes!E107=0,"",RES_hhdet_tes!E107/RES_hhdet_fec!E107)</f>
        <v>0.67333664400710602</v>
      </c>
      <c r="F107" s="111">
        <f>IF(RES_hhdet_tes!F107=0,"",RES_hhdet_tes!F107/RES_hhdet_fec!F107)</f>
        <v>0.67555769336992688</v>
      </c>
      <c r="G107" s="111">
        <f>IF(RES_hhdet_tes!G107=0,"",RES_hhdet_tes!G107/RES_hhdet_fec!G107)</f>
        <v>0.67741867904985775</v>
      </c>
      <c r="H107" s="111">
        <f>IF(RES_hhdet_tes!H107=0,"",RES_hhdet_tes!H107/RES_hhdet_fec!H107)</f>
        <v>0.68169546140672344</v>
      </c>
      <c r="I107" s="111">
        <f>IF(RES_hhdet_tes!I107=0,"",RES_hhdet_tes!I107/RES_hhdet_fec!I107)</f>
        <v>0.68833153375058642</v>
      </c>
      <c r="J107" s="111">
        <f>IF(RES_hhdet_tes!J107=0,"",RES_hhdet_tes!J107/RES_hhdet_fec!J107)</f>
        <v>0.69611612727818206</v>
      </c>
      <c r="K107" s="111">
        <f>IF(RES_hhdet_tes!K107=0,"",RES_hhdet_tes!K107/RES_hhdet_fec!K107)</f>
        <v>0.70406294652438728</v>
      </c>
      <c r="L107" s="111">
        <f>IF(RES_hhdet_tes!L107=0,"",RES_hhdet_tes!L107/RES_hhdet_fec!L107)</f>
        <v>0.71036050482847779</v>
      </c>
      <c r="M107" s="111">
        <f>IF(RES_hhdet_tes!M107=0,"",RES_hhdet_tes!M107/RES_hhdet_fec!M107)</f>
        <v>0.71228398474173271</v>
      </c>
      <c r="N107" s="111">
        <f>IF(RES_hhdet_tes!N107=0,"",RES_hhdet_tes!N107/RES_hhdet_fec!N107)</f>
        <v>0.71401735028018631</v>
      </c>
      <c r="O107" s="111">
        <f>IF(RES_hhdet_tes!O107=0,"",RES_hhdet_tes!O107/RES_hhdet_fec!O107)</f>
        <v>0.71535245767966915</v>
      </c>
      <c r="P107" s="111">
        <f>IF(RES_hhdet_tes!P107=0,"",RES_hhdet_tes!P107/RES_hhdet_fec!P107)</f>
        <v>0.71548189965716436</v>
      </c>
      <c r="Q107" s="111">
        <f>IF(RES_hhdet_tes!Q107=0,"",RES_hhdet_tes!Q107/RES_hhdet_fec!Q107)</f>
        <v>0.71547744699643689</v>
      </c>
      <c r="R107" s="111">
        <f>IF(RES_hhdet_tes!R107=0,"",RES_hhdet_tes!R107/RES_hhdet_fec!R107)</f>
        <v>0.71631437341453918</v>
      </c>
      <c r="S107" s="111">
        <f>IF(RES_hhdet_tes!S107=0,"",RES_hhdet_tes!S107/RES_hhdet_fec!S107)</f>
        <v>0.72314234291840485</v>
      </c>
      <c r="T107" s="111">
        <f>IF(RES_hhdet_tes!T107=0,"",RES_hhdet_tes!T107/RES_hhdet_fec!T107)</f>
        <v>0.72944868585844824</v>
      </c>
      <c r="U107" s="111">
        <f>IF(RES_hhdet_tes!U107=0,"",RES_hhdet_tes!U107/RES_hhdet_fec!U107)</f>
        <v>0.73168972714276703</v>
      </c>
      <c r="V107" s="111">
        <f>IF(RES_hhdet_tes!V107=0,"",RES_hhdet_tes!V107/RES_hhdet_fec!V107)</f>
        <v>0.73255159753751464</v>
      </c>
      <c r="W107" s="111">
        <f>IF(RES_hhdet_tes!W107=0,"",RES_hhdet_tes!W107/RES_hhdet_fec!W107)</f>
        <v>0.74127983631726257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1.6257959214795279</v>
      </c>
      <c r="C109" s="124">
        <f>IF(RES_hhdet_tes!C109=0,"",RES_hhdet_tes!C109/RES_hhdet_fec!C109)</f>
        <v>1.9508174497697581</v>
      </c>
      <c r="D109" s="124">
        <f>IF(RES_hhdet_tes!D109=0,"",RES_hhdet_tes!D109/RES_hhdet_fec!D109)</f>
        <v>2.0692900001913039</v>
      </c>
      <c r="E109" s="124">
        <f>IF(RES_hhdet_tes!E109=0,"",RES_hhdet_tes!E109/RES_hhdet_fec!E109)</f>
        <v>2.1322044561460585</v>
      </c>
      <c r="F109" s="124">
        <f>IF(RES_hhdet_tes!F109=0,"",RES_hhdet_tes!F109/RES_hhdet_fec!F109)</f>
        <v>2.1597811235823685</v>
      </c>
      <c r="G109" s="124">
        <f>IF(RES_hhdet_tes!G109=0,"",RES_hhdet_tes!G109/RES_hhdet_fec!G109)</f>
        <v>2.180599393761641</v>
      </c>
      <c r="H109" s="124">
        <f>IF(RES_hhdet_tes!H109=0,"",RES_hhdet_tes!H109/RES_hhdet_fec!H109)</f>
        <v>2.2121454899086941</v>
      </c>
      <c r="I109" s="124">
        <f>IF(RES_hhdet_tes!I109=0,"",RES_hhdet_tes!I109/RES_hhdet_fec!I109)</f>
        <v>2.2684203650046388</v>
      </c>
      <c r="J109" s="124">
        <f>IF(RES_hhdet_tes!J109=0,"",RES_hhdet_tes!J109/RES_hhdet_fec!J109)</f>
        <v>2.3377021520255523</v>
      </c>
      <c r="K109" s="124">
        <f>IF(RES_hhdet_tes!K109=0,"",RES_hhdet_tes!K109/RES_hhdet_fec!K109)</f>
        <v>2.4436200253075127</v>
      </c>
      <c r="L109" s="124">
        <f>IF(RES_hhdet_tes!L109=0,"",RES_hhdet_tes!L109/RES_hhdet_fec!L109)</f>
        <v>2.5479980390308654</v>
      </c>
      <c r="M109" s="124">
        <f>IF(RES_hhdet_tes!M109=0,"",RES_hhdet_tes!M109/RES_hhdet_fec!M109)</f>
        <v>2.6122768135159502</v>
      </c>
      <c r="N109" s="124">
        <f>IF(RES_hhdet_tes!N109=0,"",RES_hhdet_tes!N109/RES_hhdet_fec!N109)</f>
        <v>2.6412134015202442</v>
      </c>
      <c r="O109" s="124">
        <f>IF(RES_hhdet_tes!O109=0,"",RES_hhdet_tes!O109/RES_hhdet_fec!O109)</f>
        <v>2.6552086732822029</v>
      </c>
      <c r="P109" s="124">
        <f>IF(RES_hhdet_tes!P109=0,"",RES_hhdet_tes!P109/RES_hhdet_fec!P109)</f>
        <v>2.6672390361087057</v>
      </c>
      <c r="Q109" s="124">
        <f>IF(RES_hhdet_tes!Q109=0,"",RES_hhdet_tes!Q109/RES_hhdet_fec!Q109)</f>
        <v>2.6813016001967425</v>
      </c>
      <c r="R109" s="124">
        <f>IF(RES_hhdet_tes!R109=0,"",RES_hhdet_tes!R109/RES_hhdet_fec!R109)</f>
        <v>2.7016358241038514</v>
      </c>
      <c r="S109" s="124">
        <f>IF(RES_hhdet_tes!S109=0,"",RES_hhdet_tes!S109/RES_hhdet_fec!S109)</f>
        <v>2.7577311414614316</v>
      </c>
      <c r="T109" s="124">
        <f>IF(RES_hhdet_tes!T109=0,"",RES_hhdet_tes!T109/RES_hhdet_fec!T109)</f>
        <v>2.9344812802298974</v>
      </c>
      <c r="U109" s="124">
        <f>IF(RES_hhdet_tes!U109=0,"",RES_hhdet_tes!U109/RES_hhdet_fec!U109)</f>
        <v>3.1849612841846024</v>
      </c>
      <c r="V109" s="124">
        <f>IF(RES_hhdet_tes!V109=0,"",RES_hhdet_tes!V109/RES_hhdet_fec!V109)</f>
        <v>3.3660527699519207</v>
      </c>
      <c r="W109" s="124">
        <f>IF(RES_hhdet_tes!W109=0,"",RES_hhdet_tes!W109/RES_hhdet_fec!W109)</f>
        <v>3.3982078044721726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1.6257959214795279</v>
      </c>
      <c r="C110" s="111">
        <f>IF(RES_hhdet_tes!C110=0,"",RES_hhdet_tes!C110/RES_hhdet_fec!C110)</f>
        <v>1.9508174497697581</v>
      </c>
      <c r="D110" s="111">
        <f>IF(RES_hhdet_tes!D110=0,"",RES_hhdet_tes!D110/RES_hhdet_fec!D110)</f>
        <v>2.0692900001913039</v>
      </c>
      <c r="E110" s="111">
        <f>IF(RES_hhdet_tes!E110=0,"",RES_hhdet_tes!E110/RES_hhdet_fec!E110)</f>
        <v>2.1322044561460585</v>
      </c>
      <c r="F110" s="111">
        <f>IF(RES_hhdet_tes!F110=0,"",RES_hhdet_tes!F110/RES_hhdet_fec!F110)</f>
        <v>2.1597811235823685</v>
      </c>
      <c r="G110" s="111">
        <f>IF(RES_hhdet_tes!G110=0,"",RES_hhdet_tes!G110/RES_hhdet_fec!G110)</f>
        <v>2.180599393761641</v>
      </c>
      <c r="H110" s="111">
        <f>IF(RES_hhdet_tes!H110=0,"",RES_hhdet_tes!H110/RES_hhdet_fec!H110)</f>
        <v>2.2121454899086941</v>
      </c>
      <c r="I110" s="111">
        <f>IF(RES_hhdet_tes!I110=0,"",RES_hhdet_tes!I110/RES_hhdet_fec!I110)</f>
        <v>2.2684203650046388</v>
      </c>
      <c r="J110" s="111">
        <f>IF(RES_hhdet_tes!J110=0,"",RES_hhdet_tes!J110/RES_hhdet_fec!J110)</f>
        <v>2.3377021520255523</v>
      </c>
      <c r="K110" s="111">
        <f>IF(RES_hhdet_tes!K110=0,"",RES_hhdet_tes!K110/RES_hhdet_fec!K110)</f>
        <v>2.4436200253075127</v>
      </c>
      <c r="L110" s="111">
        <f>IF(RES_hhdet_tes!L110=0,"",RES_hhdet_tes!L110/RES_hhdet_fec!L110)</f>
        <v>2.5479980390308654</v>
      </c>
      <c r="M110" s="111">
        <f>IF(RES_hhdet_tes!M110=0,"",RES_hhdet_tes!M110/RES_hhdet_fec!M110)</f>
        <v>2.6122768135159502</v>
      </c>
      <c r="N110" s="111">
        <f>IF(RES_hhdet_tes!N110=0,"",RES_hhdet_tes!N110/RES_hhdet_fec!N110)</f>
        <v>2.6412134015202442</v>
      </c>
      <c r="O110" s="111">
        <f>IF(RES_hhdet_tes!O110=0,"",RES_hhdet_tes!O110/RES_hhdet_fec!O110)</f>
        <v>2.6552086732822029</v>
      </c>
      <c r="P110" s="111">
        <f>IF(RES_hhdet_tes!P110=0,"",RES_hhdet_tes!P110/RES_hhdet_fec!P110)</f>
        <v>2.6672390361087057</v>
      </c>
      <c r="Q110" s="111">
        <f>IF(RES_hhdet_tes!Q110=0,"",RES_hhdet_tes!Q110/RES_hhdet_fec!Q110)</f>
        <v>2.6813016001967425</v>
      </c>
      <c r="R110" s="111">
        <f>IF(RES_hhdet_tes!R110=0,"",RES_hhdet_tes!R110/RES_hhdet_fec!R110)</f>
        <v>2.7016358241038514</v>
      </c>
      <c r="S110" s="111">
        <f>IF(RES_hhdet_tes!S110=0,"",RES_hhdet_tes!S110/RES_hhdet_fec!S110)</f>
        <v>2.7577311414614316</v>
      </c>
      <c r="T110" s="111">
        <f>IF(RES_hhdet_tes!T110=0,"",RES_hhdet_tes!T110/RES_hhdet_fec!T110)</f>
        <v>2.9344812802298974</v>
      </c>
      <c r="U110" s="111">
        <f>IF(RES_hhdet_tes!U110=0,"",RES_hhdet_tes!U110/RES_hhdet_fec!U110)</f>
        <v>3.1849612841846024</v>
      </c>
      <c r="V110" s="111">
        <f>IF(RES_hhdet_tes!V110=0,"",RES_hhdet_tes!V110/RES_hhdet_fec!V110)</f>
        <v>3.3660527699519207</v>
      </c>
      <c r="W110" s="111">
        <f>IF(RES_hhdet_tes!W110=0,"",RES_hhdet_tes!W110/RES_hhdet_fec!W110)</f>
        <v>3.3982078044721726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0.7640346665295743</v>
      </c>
      <c r="C111" s="124">
        <f>IF(RES_hhdet_tes!C111=0,"",RES_hhdet_tes!C111/RES_hhdet_fec!C111)</f>
        <v>0.78245813115803675</v>
      </c>
      <c r="D111" s="124">
        <f>IF(RES_hhdet_tes!D111=0,"",RES_hhdet_tes!D111/RES_hhdet_fec!D111)</f>
        <v>0.8063071484689931</v>
      </c>
      <c r="E111" s="124">
        <f>IF(RES_hhdet_tes!E111=0,"",RES_hhdet_tes!E111/RES_hhdet_fec!E111)</f>
        <v>0.80790182654349152</v>
      </c>
      <c r="F111" s="124">
        <f>IF(RES_hhdet_tes!F111=0,"",RES_hhdet_tes!F111/RES_hhdet_fec!F111)</f>
        <v>0.81188369867046983</v>
      </c>
      <c r="G111" s="124">
        <f>IF(RES_hhdet_tes!G111=0,"",RES_hhdet_tes!G111/RES_hhdet_fec!G111)</f>
        <v>0.81272860578903616</v>
      </c>
      <c r="H111" s="124">
        <f>IF(RES_hhdet_tes!H111=0,"",RES_hhdet_tes!H111/RES_hhdet_fec!H111)</f>
        <v>0.81323397197916725</v>
      </c>
      <c r="I111" s="124">
        <f>IF(RES_hhdet_tes!I111=0,"",RES_hhdet_tes!I111/RES_hhdet_fec!I111)</f>
        <v>0.82041596503264347</v>
      </c>
      <c r="J111" s="124">
        <f>IF(RES_hhdet_tes!J111=0,"",RES_hhdet_tes!J111/RES_hhdet_fec!J111)</f>
        <v>0.82696436623569514</v>
      </c>
      <c r="K111" s="124">
        <f>IF(RES_hhdet_tes!K111=0,"",RES_hhdet_tes!K111/RES_hhdet_fec!K111)</f>
        <v>0.83250332483842659</v>
      </c>
      <c r="L111" s="124">
        <f>IF(RES_hhdet_tes!L111=0,"",RES_hhdet_tes!L111/RES_hhdet_fec!L111)</f>
        <v>0.84001074808234133</v>
      </c>
      <c r="M111" s="124">
        <f>IF(RES_hhdet_tes!M111=0,"",RES_hhdet_tes!M111/RES_hhdet_fec!M111)</f>
        <v>0.840689852444369</v>
      </c>
      <c r="N111" s="124">
        <f>IF(RES_hhdet_tes!N111=0,"",RES_hhdet_tes!N111/RES_hhdet_fec!N111)</f>
        <v>0.84307474718602793</v>
      </c>
      <c r="O111" s="124">
        <f>IF(RES_hhdet_tes!O111=0,"",RES_hhdet_tes!O111/RES_hhdet_fec!O111)</f>
        <v>0.85053075797917554</v>
      </c>
      <c r="P111" s="124">
        <f>IF(RES_hhdet_tes!P111=0,"",RES_hhdet_tes!P111/RES_hhdet_fec!P111)</f>
        <v>0.85501695874268213</v>
      </c>
      <c r="Q111" s="124">
        <f>IF(RES_hhdet_tes!Q111=0,"",RES_hhdet_tes!Q111/RES_hhdet_fec!Q111)</f>
        <v>0.86296085919510523</v>
      </c>
      <c r="R111" s="124">
        <f>IF(RES_hhdet_tes!R111=0,"",RES_hhdet_tes!R111/RES_hhdet_fec!R111)</f>
        <v>0.86889966780508454</v>
      </c>
      <c r="S111" s="124">
        <f>IF(RES_hhdet_tes!S111=0,"",RES_hhdet_tes!S111/RES_hhdet_fec!S111)</f>
        <v>0.87316585635376132</v>
      </c>
      <c r="T111" s="124">
        <f>IF(RES_hhdet_tes!T111=0,"",RES_hhdet_tes!T111/RES_hhdet_fec!T111)</f>
        <v>0.88051873830774063</v>
      </c>
      <c r="U111" s="124">
        <f>IF(RES_hhdet_tes!U111=0,"",RES_hhdet_tes!U111/RES_hhdet_fec!U111)</f>
        <v>0.8851650592291761</v>
      </c>
      <c r="V111" s="124">
        <f>IF(RES_hhdet_tes!V111=0,"",RES_hhdet_tes!V111/RES_hhdet_fec!V111)</f>
        <v>0.70938298767931907</v>
      </c>
      <c r="W111" s="124">
        <f>IF(RES_hhdet_tes!W111=0,"",RES_hhdet_tes!W111/RES_hhdet_fec!W111)</f>
        <v>0.90915074053737577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0.77054836215853439</v>
      </c>
      <c r="C112" s="111">
        <f>IF(RES_hhdet_tes!C112=0,"",RES_hhdet_tes!C112/RES_hhdet_fec!C112)</f>
        <v>0.79484629619412028</v>
      </c>
      <c r="D112" s="111">
        <f>IF(RES_hhdet_tes!D112=0,"",RES_hhdet_tes!D112/RES_hhdet_fec!D112)</f>
        <v>0.80968735042962647</v>
      </c>
      <c r="E112" s="111">
        <f>IF(RES_hhdet_tes!E112=0,"",RES_hhdet_tes!E112/RES_hhdet_fec!E112)</f>
        <v>0.81384977722015461</v>
      </c>
      <c r="F112" s="111">
        <f>IF(RES_hhdet_tes!F112=0,"",RES_hhdet_tes!F112/RES_hhdet_fec!F112)</f>
        <v>0.81607627128297466</v>
      </c>
      <c r="G112" s="111">
        <f>IF(RES_hhdet_tes!G112=0,"",RES_hhdet_tes!G112/RES_hhdet_fec!G112)</f>
        <v>0.81790206832387669</v>
      </c>
      <c r="H112" s="111">
        <f>IF(RES_hhdet_tes!H112=0,"",RES_hhdet_tes!H112/RES_hhdet_fec!H112)</f>
        <v>0.82166811843573984</v>
      </c>
      <c r="I112" s="111">
        <f>IF(RES_hhdet_tes!I112=0,"",RES_hhdet_tes!I112/RES_hhdet_fec!I112)</f>
        <v>0.82729841932000459</v>
      </c>
      <c r="J112" s="111">
        <f>IF(RES_hhdet_tes!J112=0,"",RES_hhdet_tes!J112/RES_hhdet_fec!J112)</f>
        <v>0.83377515494049359</v>
      </c>
      <c r="K112" s="111">
        <f>IF(RES_hhdet_tes!K112=0,"",RES_hhdet_tes!K112/RES_hhdet_fec!K112)</f>
        <v>0.84028514034048274</v>
      </c>
      <c r="L112" s="111">
        <f>IF(RES_hhdet_tes!L112=0,"",RES_hhdet_tes!L112/RES_hhdet_fec!L112)</f>
        <v>0.84545326613376748</v>
      </c>
      <c r="M112" s="111">
        <f>IF(RES_hhdet_tes!M112=0,"",RES_hhdet_tes!M112/RES_hhdet_fec!M112)</f>
        <v>0.84720601759576941</v>
      </c>
      <c r="N112" s="111">
        <f>IF(RES_hhdet_tes!N112=0,"",RES_hhdet_tes!N112/RES_hhdet_fec!N112)</f>
        <v>0.85052407050272272</v>
      </c>
      <c r="O112" s="111">
        <f>IF(RES_hhdet_tes!O112=0,"",RES_hhdet_tes!O112/RES_hhdet_fec!O112)</f>
        <v>0.85677237428832742</v>
      </c>
      <c r="P112" s="111">
        <f>IF(RES_hhdet_tes!P112=0,"",RES_hhdet_tes!P112/RES_hhdet_fec!P112)</f>
        <v>0.86597575820773509</v>
      </c>
      <c r="Q112" s="111">
        <f>IF(RES_hhdet_tes!Q112=0,"",RES_hhdet_tes!Q112/RES_hhdet_fec!Q112)</f>
        <v>0.87183132575618894</v>
      </c>
      <c r="R112" s="111">
        <f>IF(RES_hhdet_tes!R112=0,"",RES_hhdet_tes!R112/RES_hhdet_fec!R112)</f>
        <v>0.87640169915765076</v>
      </c>
      <c r="S112" s="111">
        <f>IF(RES_hhdet_tes!S112=0,"",RES_hhdet_tes!S112/RES_hhdet_fec!S112)</f>
        <v>0.88010215642147382</v>
      </c>
      <c r="T112" s="111">
        <f>IF(RES_hhdet_tes!T112=0,"",RES_hhdet_tes!T112/RES_hhdet_fec!T112)</f>
        <v>0.88522268962979189</v>
      </c>
      <c r="U112" s="111">
        <f>IF(RES_hhdet_tes!U112=0,"",RES_hhdet_tes!U112/RES_hhdet_fec!U112)</f>
        <v>0.88915365815824843</v>
      </c>
      <c r="V112" s="111">
        <f>IF(RES_hhdet_tes!V112=0,"",RES_hhdet_tes!V112/RES_hhdet_fec!V112)</f>
        <v>0.90963985327156793</v>
      </c>
      <c r="W112" s="111">
        <f>IF(RES_hhdet_tes!W112=0,"",RES_hhdet_tes!W112/RES_hhdet_fec!W112)</f>
        <v>0.91242126392451328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0.55060482472750616</v>
      </c>
      <c r="C116" s="112">
        <f>IF(RES_hhdet_tes!C116=0,"",RES_hhdet_tes!C116/RES_hhdet_fec!C116)</f>
        <v>0.56734952656553728</v>
      </c>
      <c r="D116" s="112">
        <f>IF(RES_hhdet_tes!D116=0,"",RES_hhdet_tes!D116/RES_hhdet_fec!D116)</f>
        <v>0.56795264587467265</v>
      </c>
      <c r="E116" s="112">
        <f>IF(RES_hhdet_tes!E116=0,"",RES_hhdet_tes!E116/RES_hhdet_fec!E116)</f>
        <v>0.56961390044030491</v>
      </c>
      <c r="F116" s="112">
        <f>IF(RES_hhdet_tes!F116=0,"",RES_hhdet_tes!F116/RES_hhdet_fec!F116)</f>
        <v>0.57057206762893009</v>
      </c>
      <c r="G116" s="112">
        <f>IF(RES_hhdet_tes!G116=0,"",RES_hhdet_tes!G116/RES_hhdet_fec!G116)</f>
        <v>0.57177323421633841</v>
      </c>
      <c r="H116" s="112">
        <f>IF(RES_hhdet_tes!H116=0,"",RES_hhdet_tes!H116/RES_hhdet_fec!H116)</f>
        <v>0.57346772554258307</v>
      </c>
      <c r="I116" s="112">
        <f>IF(RES_hhdet_tes!I116=0,"",RES_hhdet_tes!I116/RES_hhdet_fec!I116)</f>
        <v>0.57495024398097649</v>
      </c>
      <c r="J116" s="112">
        <f>IF(RES_hhdet_tes!J116=0,"",RES_hhdet_tes!J116/RES_hhdet_fec!J116)</f>
        <v>0.57736933853080841</v>
      </c>
      <c r="K116" s="112">
        <f>IF(RES_hhdet_tes!K116=0,"",RES_hhdet_tes!K116/RES_hhdet_fec!K116)</f>
        <v>0.582194961394638</v>
      </c>
      <c r="L116" s="112">
        <f>IF(RES_hhdet_tes!L116=0,"",RES_hhdet_tes!L116/RES_hhdet_fec!L116)</f>
        <v>0.58422347453828216</v>
      </c>
      <c r="M116" s="112">
        <f>IF(RES_hhdet_tes!M116=0,"",RES_hhdet_tes!M116/RES_hhdet_fec!M116)</f>
        <v>0.58564801641651076</v>
      </c>
      <c r="N116" s="112">
        <f>IF(RES_hhdet_tes!N116=0,"",RES_hhdet_tes!N116/RES_hhdet_fec!N116)</f>
        <v>0.58630548621916578</v>
      </c>
      <c r="O116" s="112">
        <f>IF(RES_hhdet_tes!O116=0,"",RES_hhdet_tes!O116/RES_hhdet_fec!O116)</f>
        <v>0.58733787549804684</v>
      </c>
      <c r="P116" s="112">
        <f>IF(RES_hhdet_tes!P116=0,"",RES_hhdet_tes!P116/RES_hhdet_fec!P116)</f>
        <v>0.58838701916534986</v>
      </c>
      <c r="Q116" s="112">
        <f>IF(RES_hhdet_tes!Q116=0,"",RES_hhdet_tes!Q116/RES_hhdet_fec!Q116)</f>
        <v>0.58869828820148562</v>
      </c>
      <c r="R116" s="112">
        <f>IF(RES_hhdet_tes!R116=0,"",RES_hhdet_tes!R116/RES_hhdet_fec!R116)</f>
        <v>0.59148051027493687</v>
      </c>
      <c r="S116" s="112">
        <f>IF(RES_hhdet_tes!S116=0,"",RES_hhdet_tes!S116/RES_hhdet_fec!S116)</f>
        <v>0.63972761842802828</v>
      </c>
      <c r="T116" s="112">
        <f>IF(RES_hhdet_tes!T116=0,"",RES_hhdet_tes!T116/RES_hhdet_fec!T116)</f>
        <v>0.66661405764539006</v>
      </c>
      <c r="U116" s="112">
        <f>IF(RES_hhdet_tes!U116=0,"",RES_hhdet_tes!U116/RES_hhdet_fec!U116)</f>
        <v>0.6748397772194672</v>
      </c>
      <c r="V116" s="112">
        <f>IF(RES_hhdet_tes!V116=0,"",RES_hhdet_tes!V116/RES_hhdet_fec!V116)</f>
        <v>0.70252296514850254</v>
      </c>
      <c r="W116" s="112">
        <f>IF(RES_hhdet_tes!W116=0,"",RES_hhdet_tes!W116/RES_hhdet_fec!W116)</f>
        <v>0.70397560293573958</v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0.57176397502590937</v>
      </c>
      <c r="C120" s="124">
        <f>IF(RES_hhdet_tes!C120=0,"",RES_hhdet_tes!C120/RES_hhdet_fec!C120)</f>
        <v>0.57854467603642479</v>
      </c>
      <c r="D120" s="124">
        <f>IF(RES_hhdet_tes!D120=0,"",RES_hhdet_tes!D120/RES_hhdet_fec!D120)</f>
        <v>0.57973395213504564</v>
      </c>
      <c r="E120" s="124">
        <f>IF(RES_hhdet_tes!E120=0,"",RES_hhdet_tes!E120/RES_hhdet_fec!E120)</f>
        <v>0.58355493310891449</v>
      </c>
      <c r="F120" s="124">
        <f>IF(RES_hhdet_tes!F120=0,"",RES_hhdet_tes!F120/RES_hhdet_fec!F120)</f>
        <v>0.58208696796415105</v>
      </c>
      <c r="G120" s="124">
        <f>IF(RES_hhdet_tes!G120=0,"",RES_hhdet_tes!G120/RES_hhdet_fec!G120)</f>
        <v>0.57986173316555434</v>
      </c>
      <c r="H120" s="124">
        <f>IF(RES_hhdet_tes!H120=0,"",RES_hhdet_tes!H120/RES_hhdet_fec!H120)</f>
        <v>0.5894802371954394</v>
      </c>
      <c r="I120" s="124">
        <f>IF(RES_hhdet_tes!I120=0,"",RES_hhdet_tes!I120/RES_hhdet_fec!I120)</f>
        <v>0.58217185342959732</v>
      </c>
      <c r="J120" s="124">
        <f>IF(RES_hhdet_tes!J120=0,"",RES_hhdet_tes!J120/RES_hhdet_fec!J120)</f>
        <v>0.58268111292736025</v>
      </c>
      <c r="K120" s="124">
        <f>IF(RES_hhdet_tes!K120=0,"",RES_hhdet_tes!K120/RES_hhdet_fec!K120)</f>
        <v>0.58168742768479664</v>
      </c>
      <c r="L120" s="124">
        <f>IF(RES_hhdet_tes!L120=0,"",RES_hhdet_tes!L120/RES_hhdet_fec!L120)</f>
        <v>0.58353992787605402</v>
      </c>
      <c r="M120" s="124">
        <f>IF(RES_hhdet_tes!M120=0,"",RES_hhdet_tes!M120/RES_hhdet_fec!M120)</f>
        <v>0.5839762560854237</v>
      </c>
      <c r="N120" s="124">
        <f>IF(RES_hhdet_tes!N120=0,"",RES_hhdet_tes!N120/RES_hhdet_fec!N120)</f>
        <v>0.58597372647754198</v>
      </c>
      <c r="O120" s="124">
        <f>IF(RES_hhdet_tes!O120=0,"",RES_hhdet_tes!O120/RES_hhdet_fec!O120)</f>
        <v>0.58177482817884729</v>
      </c>
      <c r="P120" s="124">
        <f>IF(RES_hhdet_tes!P120=0,"",RES_hhdet_tes!P120/RES_hhdet_fec!P120)</f>
        <v>0.58312156569612694</v>
      </c>
      <c r="Q120" s="124">
        <f>IF(RES_hhdet_tes!Q120=0,"",RES_hhdet_tes!Q120/RES_hhdet_fec!Q120)</f>
        <v>0.58475300616869974</v>
      </c>
      <c r="R120" s="124">
        <f>IF(RES_hhdet_tes!R120=0,"",RES_hhdet_tes!R120/RES_hhdet_fec!R120)</f>
        <v>0.58540998408427636</v>
      </c>
      <c r="S120" s="124">
        <f>IF(RES_hhdet_tes!S120=0,"",RES_hhdet_tes!S120/RES_hhdet_fec!S120)</f>
        <v>0.58776965236631418</v>
      </c>
      <c r="T120" s="124">
        <f>IF(RES_hhdet_tes!T120=0,"",RES_hhdet_tes!T120/RES_hhdet_fec!T120)</f>
        <v>0.58908576689034242</v>
      </c>
      <c r="U120" s="124">
        <f>IF(RES_hhdet_tes!U120=0,"",RES_hhdet_tes!U120/RES_hhdet_fec!U120)</f>
        <v>0.58948783442324515</v>
      </c>
      <c r="V120" s="124">
        <f>IF(RES_hhdet_tes!V120=0,"",RES_hhdet_tes!V120/RES_hhdet_fec!V120)</f>
        <v>0.58991521808310998</v>
      </c>
      <c r="W120" s="124">
        <f>IF(RES_hhdet_tes!W120=0,"",RES_hhdet_tes!W120/RES_hhdet_fec!W120)</f>
        <v>0.59212312146260937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0.56999393016022337</v>
      </c>
      <c r="C121" s="111">
        <f>IF(RES_hhdet_tes!C121=0,"",RES_hhdet_tes!C121/RES_hhdet_fec!C121)</f>
        <v>0.57330473999268272</v>
      </c>
      <c r="D121" s="111">
        <f>IF(RES_hhdet_tes!D121=0,"",RES_hhdet_tes!D121/RES_hhdet_fec!D121)</f>
        <v>0.57516073151743807</v>
      </c>
      <c r="E121" s="111">
        <f>IF(RES_hhdet_tes!E121=0,"",RES_hhdet_tes!E121/RES_hhdet_fec!E121)</f>
        <v>0.57583265952068041</v>
      </c>
      <c r="F121" s="111">
        <f>IF(RES_hhdet_tes!F121=0,"",RES_hhdet_tes!F121/RES_hhdet_fec!F121)</f>
        <v>0.57633209649619921</v>
      </c>
      <c r="G121" s="111">
        <f>IF(RES_hhdet_tes!G121=0,"",RES_hhdet_tes!G121/RES_hhdet_fec!G121)</f>
        <v>0.57685911517881994</v>
      </c>
      <c r="H121" s="111">
        <f>IF(RES_hhdet_tes!H121=0,"",RES_hhdet_tes!H121/RES_hhdet_fec!H121)</f>
        <v>0.57765488024395184</v>
      </c>
      <c r="I121" s="111">
        <f>IF(RES_hhdet_tes!I121=0,"",RES_hhdet_tes!I121/RES_hhdet_fec!I121)</f>
        <v>0.5785128586563224</v>
      </c>
      <c r="J121" s="111">
        <f>IF(RES_hhdet_tes!J121=0,"",RES_hhdet_tes!J121/RES_hhdet_fec!J121)</f>
        <v>0.57939182548248069</v>
      </c>
      <c r="K121" s="111">
        <f>IF(RES_hhdet_tes!K121=0,"",RES_hhdet_tes!K121/RES_hhdet_fec!K121)</f>
        <v>0.58038605295719958</v>
      </c>
      <c r="L121" s="111">
        <f>IF(RES_hhdet_tes!L121=0,"",RES_hhdet_tes!L121/RES_hhdet_fec!L121)</f>
        <v>0.58108031406775962</v>
      </c>
      <c r="M121" s="111">
        <f>IF(RES_hhdet_tes!M121=0,"",RES_hhdet_tes!M121/RES_hhdet_fec!M121)</f>
        <v>0.58131499284264476</v>
      </c>
      <c r="N121" s="111">
        <f>IF(RES_hhdet_tes!N121=0,"",RES_hhdet_tes!N121/RES_hhdet_fec!N121)</f>
        <v>0.5814439835831563</v>
      </c>
      <c r="O121" s="111">
        <f>IF(RES_hhdet_tes!O121=0,"",RES_hhdet_tes!O121/RES_hhdet_fec!O121)</f>
        <v>0.58155871497294853</v>
      </c>
      <c r="P121" s="111">
        <f>IF(RES_hhdet_tes!P121=0,"",RES_hhdet_tes!P121/RES_hhdet_fec!P121)</f>
        <v>0.58168605665158524</v>
      </c>
      <c r="Q121" s="111">
        <f>IF(RES_hhdet_tes!Q121=0,"",RES_hhdet_tes!Q121/RES_hhdet_fec!Q121)</f>
        <v>0.58189061303621592</v>
      </c>
      <c r="R121" s="111">
        <f>IF(RES_hhdet_tes!R121=0,"",RES_hhdet_tes!R121/RES_hhdet_fec!R121)</f>
        <v>0.5824696828682282</v>
      </c>
      <c r="S121" s="111">
        <f>IF(RES_hhdet_tes!S121=0,"",RES_hhdet_tes!S121/RES_hhdet_fec!S121)</f>
        <v>0.58440460628142876</v>
      </c>
      <c r="T121" s="111">
        <f>IF(RES_hhdet_tes!T121=0,"",RES_hhdet_tes!T121/RES_hhdet_fec!T121)</f>
        <v>0.58687370109847647</v>
      </c>
      <c r="U121" s="111">
        <f>IF(RES_hhdet_tes!U121=0,"",RES_hhdet_tes!U121/RES_hhdet_fec!U121)</f>
        <v>0.58754571270621303</v>
      </c>
      <c r="V121" s="111">
        <f>IF(RES_hhdet_tes!V121=0,"",RES_hhdet_tes!V121/RES_hhdet_fec!V121)</f>
        <v>0.58776888570193553</v>
      </c>
      <c r="W121" s="111">
        <f>IF(RES_hhdet_tes!W121=0,"",RES_hhdet_tes!W121/RES_hhdet_fec!W121)</f>
        <v>0.59026065841806441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0.72878418312342952</v>
      </c>
      <c r="C122" s="45">
        <f>IF(RES_hhdet_tes!C122=0,"",RES_hhdet_tes!C122/RES_hhdet_fec!C122)</f>
        <v>0.73996757017396764</v>
      </c>
      <c r="D122" s="45">
        <f>IF(RES_hhdet_tes!D122=0,"",RES_hhdet_tes!D122/RES_hhdet_fec!D122)</f>
        <v>0.74219482541330561</v>
      </c>
      <c r="E122" s="45">
        <f>IF(RES_hhdet_tes!E122=0,"",RES_hhdet_tes!E122/RES_hhdet_fec!E122)</f>
        <v>0.7431772308262603</v>
      </c>
      <c r="F122" s="45">
        <f>IF(RES_hhdet_tes!F122=0,"",RES_hhdet_tes!F122/RES_hhdet_fec!F122)</f>
        <v>0.74352926044826595</v>
      </c>
      <c r="G122" s="45">
        <f>IF(RES_hhdet_tes!G122=0,"",RES_hhdet_tes!G122/RES_hhdet_fec!G122)</f>
        <v>0.74406967733324803</v>
      </c>
      <c r="H122" s="45">
        <f>IF(RES_hhdet_tes!H122=0,"",RES_hhdet_tes!H122/RES_hhdet_fec!H122)</f>
        <v>0.74577290219263626</v>
      </c>
      <c r="I122" s="45">
        <f>IF(RES_hhdet_tes!I122=0,"",RES_hhdet_tes!I122/RES_hhdet_fec!I122)</f>
        <v>0.74615442788933828</v>
      </c>
      <c r="J122" s="45">
        <f>IF(RES_hhdet_tes!J122=0,"",RES_hhdet_tes!J122/RES_hhdet_fec!J122)</f>
        <v>0.74699199241553205</v>
      </c>
      <c r="K122" s="45">
        <f>IF(RES_hhdet_tes!K122=0,"",RES_hhdet_tes!K122/RES_hhdet_fec!K122)</f>
        <v>0.74819097495490672</v>
      </c>
      <c r="L122" s="45">
        <f>IF(RES_hhdet_tes!L122=0,"",RES_hhdet_tes!L122/RES_hhdet_fec!L122)</f>
        <v>0.75345737477494679</v>
      </c>
      <c r="M122" s="45">
        <f>IF(RES_hhdet_tes!M122=0,"",RES_hhdet_tes!M122/RES_hhdet_fec!M122)</f>
        <v>0.75474362033490616</v>
      </c>
      <c r="N122" s="45">
        <f>IF(RES_hhdet_tes!N122=0,"",RES_hhdet_tes!N122/RES_hhdet_fec!N122)</f>
        <v>0.75517538830309672</v>
      </c>
      <c r="O122" s="45">
        <f>IF(RES_hhdet_tes!O122=0,"",RES_hhdet_tes!O122/RES_hhdet_fec!O122)</f>
        <v>0.75585769867403263</v>
      </c>
      <c r="P122" s="45">
        <f>IF(RES_hhdet_tes!P122=0,"",RES_hhdet_tes!P122/RES_hhdet_fec!P122)</f>
        <v>0.75691660721493448</v>
      </c>
      <c r="Q122" s="45">
        <f>IF(RES_hhdet_tes!Q122=0,"",RES_hhdet_tes!Q122/RES_hhdet_fec!Q122)</f>
        <v>0.75842375466489675</v>
      </c>
      <c r="R122" s="45">
        <f>IF(RES_hhdet_tes!R122=0,"",RES_hhdet_tes!R122/RES_hhdet_fec!R122)</f>
        <v>0.76381592254620911</v>
      </c>
      <c r="S122" s="45">
        <f>IF(RES_hhdet_tes!S122=0,"",RES_hhdet_tes!S122/RES_hhdet_fec!S122)</f>
        <v>0.77457992860220515</v>
      </c>
      <c r="T122" s="45">
        <f>IF(RES_hhdet_tes!T122=0,"",RES_hhdet_tes!T122/RES_hhdet_fec!T122)</f>
        <v>0.79365683502455042</v>
      </c>
      <c r="U122" s="45">
        <f>IF(RES_hhdet_tes!U122=0,"",RES_hhdet_tes!U122/RES_hhdet_fec!U122)</f>
        <v>0.80027283597233689</v>
      </c>
      <c r="V122" s="45">
        <f>IF(RES_hhdet_tes!V122=0,"",RES_hhdet_tes!V122/RES_hhdet_fec!V122)</f>
        <v>0.80116434342775145</v>
      </c>
      <c r="W122" s="45">
        <f>IF(RES_hhdet_tes!W122=0,"",RES_hhdet_tes!W122/RES_hhdet_fec!W122)</f>
        <v>0.80274303223388022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0.66564652949704817</v>
      </c>
      <c r="C124" s="119">
        <f>IF(RES_hhdet_tes!C124=0,"",RES_hhdet_tes!C124/RES_hhdet_fec!C124)</f>
        <v>0.67035825569944152</v>
      </c>
      <c r="D124" s="119">
        <f>IF(RES_hhdet_tes!D124=0,"",RES_hhdet_tes!D124/RES_hhdet_fec!D124)</f>
        <v>0.67051005065165004</v>
      </c>
      <c r="E124" s="119">
        <f>IF(RES_hhdet_tes!E124=0,"",RES_hhdet_tes!E124/RES_hhdet_fec!E124)</f>
        <v>0.67042134046459612</v>
      </c>
      <c r="F124" s="119">
        <f>IF(RES_hhdet_tes!F124=0,"",RES_hhdet_tes!F124/RES_hhdet_fec!F124)</f>
        <v>0.67108399152949361</v>
      </c>
      <c r="G124" s="119">
        <f>IF(RES_hhdet_tes!G124=0,"",RES_hhdet_tes!G124/RES_hhdet_fec!G124)</f>
        <v>0.66749380952398818</v>
      </c>
      <c r="H124" s="119">
        <f>IF(RES_hhdet_tes!H124=0,"",RES_hhdet_tes!H124/RES_hhdet_fec!H124)</f>
        <v>0.67408886016757052</v>
      </c>
      <c r="I124" s="119">
        <f>IF(RES_hhdet_tes!I124=0,"",RES_hhdet_tes!I124/RES_hhdet_fec!I124)</f>
        <v>0.67571972279441672</v>
      </c>
      <c r="J124" s="119">
        <f>IF(RES_hhdet_tes!J124=0,"",RES_hhdet_tes!J124/RES_hhdet_fec!J124)</f>
        <v>0.6823386998349088</v>
      </c>
      <c r="K124" s="119">
        <f>IF(RES_hhdet_tes!K124=0,"",RES_hhdet_tes!K124/RES_hhdet_fec!K124)</f>
        <v>0.68909202404163283</v>
      </c>
      <c r="L124" s="119">
        <f>IF(RES_hhdet_tes!L124=0,"",RES_hhdet_tes!L124/RES_hhdet_fec!L124)</f>
        <v>0.70216649112686402</v>
      </c>
      <c r="M124" s="119">
        <f>IF(RES_hhdet_tes!M124=0,"",RES_hhdet_tes!M124/RES_hhdet_fec!M124)</f>
        <v>0.7153323938891829</v>
      </c>
      <c r="N124" s="119">
        <f>IF(RES_hhdet_tes!N124=0,"",RES_hhdet_tes!N124/RES_hhdet_fec!N124)</f>
        <v>0.73729490594696312</v>
      </c>
      <c r="O124" s="119">
        <f>IF(RES_hhdet_tes!O124=0,"",RES_hhdet_tes!O124/RES_hhdet_fec!O124)</f>
        <v>0.75053044133397728</v>
      </c>
      <c r="P124" s="119">
        <f>IF(RES_hhdet_tes!P124=0,"",RES_hhdet_tes!P124/RES_hhdet_fec!P124)</f>
        <v>0.75198172024385179</v>
      </c>
      <c r="Q124" s="119">
        <f>IF(RES_hhdet_tes!Q124=0,"",RES_hhdet_tes!Q124/RES_hhdet_fec!Q124)</f>
        <v>0.75882353414124659</v>
      </c>
      <c r="R124" s="119">
        <f>IF(RES_hhdet_tes!R124=0,"",RES_hhdet_tes!R124/RES_hhdet_fec!R124)</f>
        <v>0.76254656590227365</v>
      </c>
      <c r="S124" s="119">
        <f>IF(RES_hhdet_tes!S124=0,"",RES_hhdet_tes!S124/RES_hhdet_fec!S124)</f>
        <v>0.76665254777026304</v>
      </c>
      <c r="T124" s="119">
        <f>IF(RES_hhdet_tes!T124=0,"",RES_hhdet_tes!T124/RES_hhdet_fec!T124)</f>
        <v>0.76650592773048154</v>
      </c>
      <c r="U124" s="119">
        <f>IF(RES_hhdet_tes!U124=0,"",RES_hhdet_tes!U124/RES_hhdet_fec!U124)</f>
        <v>0.76578243727676043</v>
      </c>
      <c r="V124" s="119">
        <f>IF(RES_hhdet_tes!V124=0,"",RES_hhdet_tes!V124/RES_hhdet_fec!V124)</f>
        <v>0.76831202694510259</v>
      </c>
      <c r="W124" s="119">
        <f>IF(RES_hhdet_tes!W124=0,"",RES_hhdet_tes!W124/RES_hhdet_fec!W124)</f>
        <v>0.77217402151035208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0.66769971559225549</v>
      </c>
      <c r="C125" s="124">
        <f>IF(RES_hhdet_tes!C125=0,"",RES_hhdet_tes!C125/RES_hhdet_fec!C125)</f>
        <v>0.66982740888897607</v>
      </c>
      <c r="D125" s="124">
        <f>IF(RES_hhdet_tes!D125=0,"",RES_hhdet_tes!D125/RES_hhdet_fec!D125)</f>
        <v>0.66999859313736554</v>
      </c>
      <c r="E125" s="124">
        <f>IF(RES_hhdet_tes!E125=0,"",RES_hhdet_tes!E125/RES_hhdet_fec!E125)</f>
        <v>0.67007140021125677</v>
      </c>
      <c r="F125" s="124">
        <f>IF(RES_hhdet_tes!F125=0,"",RES_hhdet_tes!F125/RES_hhdet_fec!F125)</f>
        <v>0.67012974452749896</v>
      </c>
      <c r="G125" s="124">
        <f>IF(RES_hhdet_tes!G125=0,"",RES_hhdet_tes!G125/RES_hhdet_fec!G125)</f>
        <v>0.67011866807265741</v>
      </c>
      <c r="H125" s="124">
        <f>IF(RES_hhdet_tes!H125=0,"",RES_hhdet_tes!H125/RES_hhdet_fec!H125)</f>
        <v>0.67021874275438997</v>
      </c>
      <c r="I125" s="124">
        <f>IF(RES_hhdet_tes!I125=0,"",RES_hhdet_tes!I125/RES_hhdet_fec!I125)</f>
        <v>0.67336320408355621</v>
      </c>
      <c r="J125" s="124">
        <f>IF(RES_hhdet_tes!J125=0,"",RES_hhdet_tes!J125/RES_hhdet_fec!J125)</f>
        <v>0.67839701749740877</v>
      </c>
      <c r="K125" s="124">
        <f>IF(RES_hhdet_tes!K125=0,"",RES_hhdet_tes!K125/RES_hhdet_fec!K125)</f>
        <v>0.68753206448146753</v>
      </c>
      <c r="L125" s="124">
        <f>IF(RES_hhdet_tes!L125=0,"",RES_hhdet_tes!L125/RES_hhdet_fec!L125)</f>
        <v>0.6981689325115088</v>
      </c>
      <c r="M125" s="124">
        <f>IF(RES_hhdet_tes!M125=0,"",RES_hhdet_tes!M125/RES_hhdet_fec!M125)</f>
        <v>0.71228206380963388</v>
      </c>
      <c r="N125" s="124">
        <f>IF(RES_hhdet_tes!N125=0,"",RES_hhdet_tes!N125/RES_hhdet_fec!N125)</f>
        <v>0.72776218103872459</v>
      </c>
      <c r="O125" s="124">
        <f>IF(RES_hhdet_tes!O125=0,"",RES_hhdet_tes!O125/RES_hhdet_fec!O125)</f>
        <v>0.74703942360925202</v>
      </c>
      <c r="P125" s="124">
        <f>IF(RES_hhdet_tes!P125=0,"",RES_hhdet_tes!P125/RES_hhdet_fec!P125)</f>
        <v>0.74854246509149858</v>
      </c>
      <c r="Q125" s="124">
        <f>IF(RES_hhdet_tes!Q125=0,"",RES_hhdet_tes!Q125/RES_hhdet_fec!Q125)</f>
        <v>0.75165883372692843</v>
      </c>
      <c r="R125" s="124">
        <f>IF(RES_hhdet_tes!R125=0,"",RES_hhdet_tes!R125/RES_hhdet_fec!R125)</f>
        <v>0.75683924054208163</v>
      </c>
      <c r="S125" s="124">
        <f>IF(RES_hhdet_tes!S125=0,"",RES_hhdet_tes!S125/RES_hhdet_fec!S125)</f>
        <v>0.7630751831719762</v>
      </c>
      <c r="T125" s="124">
        <f>IF(RES_hhdet_tes!T125=0,"",RES_hhdet_tes!T125/RES_hhdet_fec!T125)</f>
        <v>0.7637875183033741</v>
      </c>
      <c r="U125" s="124">
        <f>IF(RES_hhdet_tes!U125=0,"",RES_hhdet_tes!U125/RES_hhdet_fec!U125)</f>
        <v>0.7646531790721437</v>
      </c>
      <c r="V125" s="124">
        <f>IF(RES_hhdet_tes!V125=0,"",RES_hhdet_tes!V125/RES_hhdet_fec!V125)</f>
        <v>0.7657167863533072</v>
      </c>
      <c r="W125" s="124">
        <f>IF(RES_hhdet_tes!W125=0,"",RES_hhdet_tes!W125/RES_hhdet_fec!W125)</f>
        <v>0.77079804583098555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0.66750529099664935</v>
      </c>
      <c r="C126" s="111">
        <f>IF(RES_hhdet_tes!C126=0,"",RES_hhdet_tes!C126/RES_hhdet_fec!C126)</f>
        <v>0.66963345251473116</v>
      </c>
      <c r="D126" s="111">
        <f>IF(RES_hhdet_tes!D126=0,"",RES_hhdet_tes!D126/RES_hhdet_fec!D126)</f>
        <v>0.66981245279647494</v>
      </c>
      <c r="E126" s="111">
        <f>IF(RES_hhdet_tes!E126=0,"",RES_hhdet_tes!E126/RES_hhdet_fec!E126)</f>
        <v>0.66988961874991482</v>
      </c>
      <c r="F126" s="111">
        <f>IF(RES_hhdet_tes!F126=0,"",RES_hhdet_tes!F126/RES_hhdet_fec!F126)</f>
        <v>0.66993414025284859</v>
      </c>
      <c r="G126" s="111">
        <f>IF(RES_hhdet_tes!G126=0,"",RES_hhdet_tes!G126/RES_hhdet_fec!G126)</f>
        <v>0.66993500328005728</v>
      </c>
      <c r="H126" s="111">
        <f>IF(RES_hhdet_tes!H126=0,"",RES_hhdet_tes!H126/RES_hhdet_fec!H126)</f>
        <v>0.67004710586910776</v>
      </c>
      <c r="I126" s="111">
        <f>IF(RES_hhdet_tes!I126=0,"",RES_hhdet_tes!I126/RES_hhdet_fec!I126)</f>
        <v>0.67320983355998998</v>
      </c>
      <c r="J126" s="111">
        <f>IF(RES_hhdet_tes!J126=0,"",RES_hhdet_tes!J126/RES_hhdet_fec!J126)</f>
        <v>0.67822085883515004</v>
      </c>
      <c r="K126" s="111">
        <f>IF(RES_hhdet_tes!K126=0,"",RES_hhdet_tes!K126/RES_hhdet_fec!K126)</f>
        <v>0.68735890929499444</v>
      </c>
      <c r="L126" s="111">
        <f>IF(RES_hhdet_tes!L126=0,"",RES_hhdet_tes!L126/RES_hhdet_fec!L126)</f>
        <v>0.69801442150484339</v>
      </c>
      <c r="M126" s="111">
        <f>IF(RES_hhdet_tes!M126=0,"",RES_hhdet_tes!M126/RES_hhdet_fec!M126)</f>
        <v>0.71212337367869349</v>
      </c>
      <c r="N126" s="111">
        <f>IF(RES_hhdet_tes!N126=0,"",RES_hhdet_tes!N126/RES_hhdet_fec!N126)</f>
        <v>0.72763360321770232</v>
      </c>
      <c r="O126" s="111">
        <f>IF(RES_hhdet_tes!O126=0,"",RES_hhdet_tes!O126/RES_hhdet_fec!O126)</f>
        <v>0.74689539052974108</v>
      </c>
      <c r="P126" s="111">
        <f>IF(RES_hhdet_tes!P126=0,"",RES_hhdet_tes!P126/RES_hhdet_fec!P126)</f>
        <v>0.74839610102921061</v>
      </c>
      <c r="Q126" s="111">
        <f>IF(RES_hhdet_tes!Q126=0,"",RES_hhdet_tes!Q126/RES_hhdet_fec!Q126)</f>
        <v>0.75153091265079541</v>
      </c>
      <c r="R126" s="111">
        <f>IF(RES_hhdet_tes!R126=0,"",RES_hhdet_tes!R126/RES_hhdet_fec!R126)</f>
        <v>0.75671434460857911</v>
      </c>
      <c r="S126" s="111">
        <f>IF(RES_hhdet_tes!S126=0,"",RES_hhdet_tes!S126/RES_hhdet_fec!S126)</f>
        <v>0.76295171715244303</v>
      </c>
      <c r="T126" s="111">
        <f>IF(RES_hhdet_tes!T126=0,"",RES_hhdet_tes!T126/RES_hhdet_fec!T126)</f>
        <v>0.76366618641501005</v>
      </c>
      <c r="U126" s="111">
        <f>IF(RES_hhdet_tes!U126=0,"",RES_hhdet_tes!U126/RES_hhdet_fec!U126)</f>
        <v>0.76453272706616571</v>
      </c>
      <c r="V126" s="111">
        <f>IF(RES_hhdet_tes!V126=0,"",RES_hhdet_tes!V126/RES_hhdet_fec!V126)</f>
        <v>0.76559857429304679</v>
      </c>
      <c r="W126" s="111">
        <f>IF(RES_hhdet_tes!W126=0,"",RES_hhdet_tes!W126/RES_hhdet_fec!W126)</f>
        <v>0.77068277071470503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1.6257959214795279</v>
      </c>
      <c r="C128" s="124">
        <f>IF(RES_hhdet_tes!C128=0,"",RES_hhdet_tes!C128/RES_hhdet_fec!C128)</f>
        <v>1.7840956791252209</v>
      </c>
      <c r="D128" s="124">
        <f>IF(RES_hhdet_tes!D128=0,"",RES_hhdet_tes!D128/RES_hhdet_fec!D128)</f>
        <v>1.876941190840556</v>
      </c>
      <c r="E128" s="124">
        <f>IF(RES_hhdet_tes!E128=0,"",RES_hhdet_tes!E128/RES_hhdet_fec!E128)</f>
        <v>1.9301165861852934</v>
      </c>
      <c r="F128" s="124">
        <f>IF(RES_hhdet_tes!F128=0,"",RES_hhdet_tes!F128/RES_hhdet_fec!F128)</f>
        <v>1.9662824220635182</v>
      </c>
      <c r="G128" s="124">
        <f>IF(RES_hhdet_tes!G128=0,"",RES_hhdet_tes!G128/RES_hhdet_fec!G128)</f>
        <v>2.0125850545965829</v>
      </c>
      <c r="H128" s="124">
        <f>IF(RES_hhdet_tes!H128=0,"",RES_hhdet_tes!H128/RES_hhdet_fec!H128)</f>
        <v>2.080715709229473</v>
      </c>
      <c r="I128" s="124">
        <f>IF(RES_hhdet_tes!I128=0,"",RES_hhdet_tes!I128/RES_hhdet_fec!I128)</f>
        <v>2.1668597891815073</v>
      </c>
      <c r="J128" s="124">
        <f>IF(RES_hhdet_tes!J128=0,"",RES_hhdet_tes!J128/RES_hhdet_fec!J128)</f>
        <v>2.2551911291620947</v>
      </c>
      <c r="K128" s="124">
        <f>IF(RES_hhdet_tes!K128=0,"",RES_hhdet_tes!K128/RES_hhdet_fec!K128)</f>
        <v>2.4603207643372866</v>
      </c>
      <c r="L128" s="124">
        <f>IF(RES_hhdet_tes!L128=0,"",RES_hhdet_tes!L128/RES_hhdet_fec!L128)</f>
        <v>2.5980060656027755</v>
      </c>
      <c r="M128" s="124">
        <f>IF(RES_hhdet_tes!M128=0,"",RES_hhdet_tes!M128/RES_hhdet_fec!M128)</f>
        <v>2.6558579327846088</v>
      </c>
      <c r="N128" s="124">
        <f>IF(RES_hhdet_tes!N128=0,"",RES_hhdet_tes!N128/RES_hhdet_fec!N128)</f>
        <v>2.705833904507033</v>
      </c>
      <c r="O128" s="124">
        <f>IF(RES_hhdet_tes!O128=0,"",RES_hhdet_tes!O128/RES_hhdet_fec!O128)</f>
        <v>2.7543287550857376</v>
      </c>
      <c r="P128" s="124">
        <f>IF(RES_hhdet_tes!P128=0,"",RES_hhdet_tes!P128/RES_hhdet_fec!P128)</f>
        <v>2.8129803617131435</v>
      </c>
      <c r="Q128" s="124">
        <f>IF(RES_hhdet_tes!Q128=0,"",RES_hhdet_tes!Q128/RES_hhdet_fec!Q128)</f>
        <v>2.8694482210850434</v>
      </c>
      <c r="R128" s="124">
        <f>IF(RES_hhdet_tes!R128=0,"",RES_hhdet_tes!R128/RES_hhdet_fec!R128)</f>
        <v>2.9138542023661858</v>
      </c>
      <c r="S128" s="124">
        <f>IF(RES_hhdet_tes!S128=0,"",RES_hhdet_tes!S128/RES_hhdet_fec!S128)</f>
        <v>2.9915740332746532</v>
      </c>
      <c r="T128" s="124">
        <f>IF(RES_hhdet_tes!T128=0,"",RES_hhdet_tes!T128/RES_hhdet_fec!T128)</f>
        <v>3.0778791675921573</v>
      </c>
      <c r="U128" s="124">
        <f>IF(RES_hhdet_tes!U128=0,"",RES_hhdet_tes!U128/RES_hhdet_fec!U128)</f>
        <v>3.1431214639466916</v>
      </c>
      <c r="V128" s="124">
        <f>IF(RES_hhdet_tes!V128=0,"",RES_hhdet_tes!V128/RES_hhdet_fec!V128)</f>
        <v>3.2127962261836296</v>
      </c>
      <c r="W128" s="124">
        <f>IF(RES_hhdet_tes!W128=0,"",RES_hhdet_tes!W128/RES_hhdet_fec!W128)</f>
        <v>3.2802413803459012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1.6257959214795279</v>
      </c>
      <c r="C129" s="111">
        <f>IF(RES_hhdet_tes!C129=0,"",RES_hhdet_tes!C129/RES_hhdet_fec!C129)</f>
        <v>1.7840956791252209</v>
      </c>
      <c r="D129" s="111">
        <f>IF(RES_hhdet_tes!D129=0,"",RES_hhdet_tes!D129/RES_hhdet_fec!D129)</f>
        <v>1.876941190840556</v>
      </c>
      <c r="E129" s="111">
        <f>IF(RES_hhdet_tes!E129=0,"",RES_hhdet_tes!E129/RES_hhdet_fec!E129)</f>
        <v>1.9301165861852934</v>
      </c>
      <c r="F129" s="111">
        <f>IF(RES_hhdet_tes!F129=0,"",RES_hhdet_tes!F129/RES_hhdet_fec!F129)</f>
        <v>1.9662824220635182</v>
      </c>
      <c r="G129" s="111">
        <f>IF(RES_hhdet_tes!G129=0,"",RES_hhdet_tes!G129/RES_hhdet_fec!G129)</f>
        <v>2.0125850545965829</v>
      </c>
      <c r="H129" s="111">
        <f>IF(RES_hhdet_tes!H129=0,"",RES_hhdet_tes!H129/RES_hhdet_fec!H129)</f>
        <v>2.080715709229473</v>
      </c>
      <c r="I129" s="111">
        <f>IF(RES_hhdet_tes!I129=0,"",RES_hhdet_tes!I129/RES_hhdet_fec!I129)</f>
        <v>2.1668597891815073</v>
      </c>
      <c r="J129" s="111">
        <f>IF(RES_hhdet_tes!J129=0,"",RES_hhdet_tes!J129/RES_hhdet_fec!J129)</f>
        <v>2.2551911291620947</v>
      </c>
      <c r="K129" s="111">
        <f>IF(RES_hhdet_tes!K129=0,"",RES_hhdet_tes!K129/RES_hhdet_fec!K129)</f>
        <v>2.4603207643372866</v>
      </c>
      <c r="L129" s="111">
        <f>IF(RES_hhdet_tes!L129=0,"",RES_hhdet_tes!L129/RES_hhdet_fec!L129)</f>
        <v>2.5980060656027755</v>
      </c>
      <c r="M129" s="111">
        <f>IF(RES_hhdet_tes!M129=0,"",RES_hhdet_tes!M129/RES_hhdet_fec!M129)</f>
        <v>2.6558579327846088</v>
      </c>
      <c r="N129" s="111">
        <f>IF(RES_hhdet_tes!N129=0,"",RES_hhdet_tes!N129/RES_hhdet_fec!N129)</f>
        <v>2.705833904507033</v>
      </c>
      <c r="O129" s="111">
        <f>IF(RES_hhdet_tes!O129=0,"",RES_hhdet_tes!O129/RES_hhdet_fec!O129)</f>
        <v>2.7543287550857376</v>
      </c>
      <c r="P129" s="111">
        <f>IF(RES_hhdet_tes!P129=0,"",RES_hhdet_tes!P129/RES_hhdet_fec!P129)</f>
        <v>2.8129803617131435</v>
      </c>
      <c r="Q129" s="111">
        <f>IF(RES_hhdet_tes!Q129=0,"",RES_hhdet_tes!Q129/RES_hhdet_fec!Q129)</f>
        <v>2.8694482210850434</v>
      </c>
      <c r="R129" s="111">
        <f>IF(RES_hhdet_tes!R129=0,"",RES_hhdet_tes!R129/RES_hhdet_fec!R129)</f>
        <v>2.9138542023661858</v>
      </c>
      <c r="S129" s="111">
        <f>IF(RES_hhdet_tes!S129=0,"",RES_hhdet_tes!S129/RES_hhdet_fec!S129)</f>
        <v>2.9915740332746532</v>
      </c>
      <c r="T129" s="111">
        <f>IF(RES_hhdet_tes!T129=0,"",RES_hhdet_tes!T129/RES_hhdet_fec!T129)</f>
        <v>3.0778791675921573</v>
      </c>
      <c r="U129" s="111">
        <f>IF(RES_hhdet_tes!U129=0,"",RES_hhdet_tes!U129/RES_hhdet_fec!U129)</f>
        <v>3.1431214639466916</v>
      </c>
      <c r="V129" s="111">
        <f>IF(RES_hhdet_tes!V129=0,"",RES_hhdet_tes!V129/RES_hhdet_fec!V129)</f>
        <v>3.2127962261836296</v>
      </c>
      <c r="W129" s="111">
        <f>IF(RES_hhdet_tes!W129=0,"",RES_hhdet_tes!W129/RES_hhdet_fec!W129)</f>
        <v>3.2802413803459012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0.7203203491259621</v>
      </c>
      <c r="C130" s="124">
        <f>IF(RES_hhdet_tes!C130=0,"",RES_hhdet_tes!C130/RES_hhdet_fec!C130)</f>
        <v>0.72449100450972104</v>
      </c>
      <c r="D130" s="124">
        <f>IF(RES_hhdet_tes!D130=0,"",RES_hhdet_tes!D130/RES_hhdet_fec!D130)</f>
        <v>0.72613788967230863</v>
      </c>
      <c r="E130" s="124">
        <f>IF(RES_hhdet_tes!E130=0,"",RES_hhdet_tes!E130/RES_hhdet_fec!E130)</f>
        <v>0.7282100701104558</v>
      </c>
      <c r="F130" s="124">
        <f>IF(RES_hhdet_tes!F130=0,"",RES_hhdet_tes!F130/RES_hhdet_fec!F130)</f>
        <v>0.7340231330341227</v>
      </c>
      <c r="G130" s="124">
        <f>IF(RES_hhdet_tes!G130=0,"",RES_hhdet_tes!G130/RES_hhdet_fec!G130)</f>
        <v>0.73610631708386143</v>
      </c>
      <c r="H130" s="124">
        <f>IF(RES_hhdet_tes!H130=0,"",RES_hhdet_tes!H130/RES_hhdet_fec!H130)</f>
        <v>0.73674274440993393</v>
      </c>
      <c r="I130" s="124">
        <f>IF(RES_hhdet_tes!I130=0,"",RES_hhdet_tes!I130/RES_hhdet_fec!I130)</f>
        <v>0.73994027784788174</v>
      </c>
      <c r="J130" s="124">
        <f>IF(RES_hhdet_tes!J130=0,"",RES_hhdet_tes!J130/RES_hhdet_fec!J130)</f>
        <v>0.74381707914069206</v>
      </c>
      <c r="K130" s="124">
        <f>IF(RES_hhdet_tes!K130=0,"",RES_hhdet_tes!K130/RES_hhdet_fec!K130)</f>
        <v>0.74946171701481157</v>
      </c>
      <c r="L130" s="124">
        <f>IF(RES_hhdet_tes!L130=0,"",RES_hhdet_tes!L130/RES_hhdet_fec!L130)</f>
        <v>0.75814707869572884</v>
      </c>
      <c r="M130" s="124">
        <f>IF(RES_hhdet_tes!M130=0,"",RES_hhdet_tes!M130/RES_hhdet_fec!M130)</f>
        <v>0.76895590445111339</v>
      </c>
      <c r="N130" s="124">
        <f>IF(RES_hhdet_tes!N130=0,"",RES_hhdet_tes!N130/RES_hhdet_fec!N130)</f>
        <v>0.78043709061929611</v>
      </c>
      <c r="O130" s="124">
        <f>IF(RES_hhdet_tes!O130=0,"",RES_hhdet_tes!O130/RES_hhdet_fec!O130)</f>
        <v>0.79489368582361863</v>
      </c>
      <c r="P130" s="124">
        <f>IF(RES_hhdet_tes!P130=0,"",RES_hhdet_tes!P130/RES_hhdet_fec!P130)</f>
        <v>0.79776987126347776</v>
      </c>
      <c r="Q130" s="124">
        <f>IF(RES_hhdet_tes!Q130=0,"",RES_hhdet_tes!Q130/RES_hhdet_fec!Q130)</f>
        <v>0.80128515205235684</v>
      </c>
      <c r="R130" s="124">
        <f>IF(RES_hhdet_tes!R130=0,"",RES_hhdet_tes!R130/RES_hhdet_fec!R130)</f>
        <v>0.80695117379854575</v>
      </c>
      <c r="S130" s="124">
        <f>IF(RES_hhdet_tes!S130=0,"",RES_hhdet_tes!S130/RES_hhdet_fec!S130)</f>
        <v>0.81251963879394218</v>
      </c>
      <c r="T130" s="124">
        <f>IF(RES_hhdet_tes!T130=0,"",RES_hhdet_tes!T130/RES_hhdet_fec!T130)</f>
        <v>0.8173400006998135</v>
      </c>
      <c r="U130" s="124">
        <f>IF(RES_hhdet_tes!U130=0,"",RES_hhdet_tes!U130/RES_hhdet_fec!U130)</f>
        <v>0.82316329665473709</v>
      </c>
      <c r="V130" s="124">
        <f>IF(RES_hhdet_tes!V130=0,"",RES_hhdet_tes!V130/RES_hhdet_fec!V130)</f>
        <v>0.82922346493142784</v>
      </c>
      <c r="W130" s="124">
        <f>IF(RES_hhdet_tes!W130=0,"",RES_hhdet_tes!W130/RES_hhdet_fec!W130)</f>
        <v>0.83534802128656716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0.72495859868357071</v>
      </c>
      <c r="C131" s="111">
        <f>IF(RES_hhdet_tes!C131=0,"",RES_hhdet_tes!C131/RES_hhdet_fec!C131)</f>
        <v>0.7270854768629047</v>
      </c>
      <c r="D131" s="111">
        <f>IF(RES_hhdet_tes!D131=0,"",RES_hhdet_tes!D131/RES_hhdet_fec!D131)</f>
        <v>0.72893155898562068</v>
      </c>
      <c r="E131" s="111">
        <f>IF(RES_hhdet_tes!E131=0,"",RES_hhdet_tes!E131/RES_hhdet_fec!E131)</f>
        <v>0.73240556706523541</v>
      </c>
      <c r="F131" s="111">
        <f>IF(RES_hhdet_tes!F131=0,"",RES_hhdet_tes!F131/RES_hhdet_fec!F131)</f>
        <v>0.73644166468481265</v>
      </c>
      <c r="G131" s="111">
        <f>IF(RES_hhdet_tes!G131=0,"",RES_hhdet_tes!G131/RES_hhdet_fec!G131)</f>
        <v>0.73922764681075837</v>
      </c>
      <c r="H131" s="111">
        <f>IF(RES_hhdet_tes!H131=0,"",RES_hhdet_tes!H131/RES_hhdet_fec!H131)</f>
        <v>0.74178915380872867</v>
      </c>
      <c r="I131" s="111">
        <f>IF(RES_hhdet_tes!I131=0,"",RES_hhdet_tes!I131/RES_hhdet_fec!I131)</f>
        <v>0.74398840757468487</v>
      </c>
      <c r="J131" s="111">
        <f>IF(RES_hhdet_tes!J131=0,"",RES_hhdet_tes!J131/RES_hhdet_fec!J131)</f>
        <v>0.7477537804862725</v>
      </c>
      <c r="K131" s="111">
        <f>IF(RES_hhdet_tes!K131=0,"",RES_hhdet_tes!K131/RES_hhdet_fec!K131)</f>
        <v>0.75419573654053906</v>
      </c>
      <c r="L131" s="111">
        <f>IF(RES_hhdet_tes!L131=0,"",RES_hhdet_tes!L131/RES_hhdet_fec!L131)</f>
        <v>0.76216895066331236</v>
      </c>
      <c r="M131" s="111">
        <f>IF(RES_hhdet_tes!M131=0,"",RES_hhdet_tes!M131/RES_hhdet_fec!M131)</f>
        <v>0.77303122853218009</v>
      </c>
      <c r="N131" s="111">
        <f>IF(RES_hhdet_tes!N131=0,"",RES_hhdet_tes!N131/RES_hhdet_fec!N131)</f>
        <v>0.78609258556616757</v>
      </c>
      <c r="O131" s="111">
        <f>IF(RES_hhdet_tes!O131=0,"",RES_hhdet_tes!O131/RES_hhdet_fec!O131)</f>
        <v>0.8000822413753389</v>
      </c>
      <c r="P131" s="111">
        <f>IF(RES_hhdet_tes!P131=0,"",RES_hhdet_tes!P131/RES_hhdet_fec!P131)</f>
        <v>0.80320550599419105</v>
      </c>
      <c r="Q131" s="111">
        <f>IF(RES_hhdet_tes!Q131=0,"",RES_hhdet_tes!Q131/RES_hhdet_fec!Q131)</f>
        <v>0.80644459065913676</v>
      </c>
      <c r="R131" s="111">
        <f>IF(RES_hhdet_tes!R131=0,"",RES_hhdet_tes!R131/RES_hhdet_fec!R131)</f>
        <v>0.81126395491962777</v>
      </c>
      <c r="S131" s="111">
        <f>IF(RES_hhdet_tes!S131=0,"",RES_hhdet_tes!S131/RES_hhdet_fec!S131)</f>
        <v>0.81713321683940521</v>
      </c>
      <c r="T131" s="111">
        <f>IF(RES_hhdet_tes!T131=0,"",RES_hhdet_tes!T131/RES_hhdet_fec!T131)</f>
        <v>0.82117784927185944</v>
      </c>
      <c r="U131" s="111">
        <f>IF(RES_hhdet_tes!U131=0,"",RES_hhdet_tes!U131/RES_hhdet_fec!U131)</f>
        <v>0.82702795936380058</v>
      </c>
      <c r="V131" s="111">
        <f>IF(RES_hhdet_tes!V131=0,"",RES_hhdet_tes!V131/RES_hhdet_fec!V131)</f>
        <v>0.8330822614299519</v>
      </c>
      <c r="W131" s="111">
        <f>IF(RES_hhdet_tes!W131=0,"",RES_hhdet_tes!W131/RES_hhdet_fec!W131)</f>
        <v>0.83916312112096447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0.55060482472750616</v>
      </c>
      <c r="C135" s="112">
        <f>IF(RES_hhdet_tes!C135=0,"",RES_hhdet_tes!C135/RES_hhdet_fec!C135)</f>
        <v>0.55781704333131332</v>
      </c>
      <c r="D135" s="112">
        <f>IF(RES_hhdet_tes!D135=0,"",RES_hhdet_tes!D135/RES_hhdet_fec!D135)</f>
        <v>0.56124788763125799</v>
      </c>
      <c r="E135" s="112">
        <f>IF(RES_hhdet_tes!E135=0,"",RES_hhdet_tes!E135/RES_hhdet_fec!E135)</f>
        <v>0.56196723393499315</v>
      </c>
      <c r="F135" s="112">
        <f>IF(RES_hhdet_tes!F135=0,"",RES_hhdet_tes!F135/RES_hhdet_fec!F135)</f>
        <v>0.56341462537078202</v>
      </c>
      <c r="G135" s="112">
        <f>IF(RES_hhdet_tes!G135=0,"",RES_hhdet_tes!G135/RES_hhdet_fec!G135)</f>
        <v>0.56657314193218444</v>
      </c>
      <c r="H135" s="112">
        <f>IF(RES_hhdet_tes!H135=0,"",RES_hhdet_tes!H135/RES_hhdet_fec!H135)</f>
        <v>0.57178368758124165</v>
      </c>
      <c r="I135" s="112">
        <f>IF(RES_hhdet_tes!I135=0,"",RES_hhdet_tes!I135/RES_hhdet_fec!I135)</f>
        <v>0.5745029597196033</v>
      </c>
      <c r="J135" s="112">
        <f>IF(RES_hhdet_tes!J135=0,"",RES_hhdet_tes!J135/RES_hhdet_fec!J135)</f>
        <v>0.57510944975249589</v>
      </c>
      <c r="K135" s="112">
        <f>IF(RES_hhdet_tes!K135=0,"",RES_hhdet_tes!K135/RES_hhdet_fec!K135)</f>
        <v>0.58063082972698077</v>
      </c>
      <c r="L135" s="112">
        <f>IF(RES_hhdet_tes!L135=0,"",RES_hhdet_tes!L135/RES_hhdet_fec!L135)</f>
        <v>0.58350468608599526</v>
      </c>
      <c r="M135" s="112">
        <f>IF(RES_hhdet_tes!M135=0,"",RES_hhdet_tes!M135/RES_hhdet_fec!M135)</f>
        <v>0.58520831283846941</v>
      </c>
      <c r="N135" s="112">
        <f>IF(RES_hhdet_tes!N135=0,"",RES_hhdet_tes!N135/RES_hhdet_fec!N135)</f>
        <v>0.58660845494584846</v>
      </c>
      <c r="O135" s="112">
        <f>IF(RES_hhdet_tes!O135=0,"",RES_hhdet_tes!O135/RES_hhdet_fec!O135)</f>
        <v>0.59118784175107764</v>
      </c>
      <c r="P135" s="112">
        <f>IF(RES_hhdet_tes!P135=0,"",RES_hhdet_tes!P135/RES_hhdet_fec!P135)</f>
        <v>0.5968012056333214</v>
      </c>
      <c r="Q135" s="112">
        <f>IF(RES_hhdet_tes!Q135=0,"",RES_hhdet_tes!Q135/RES_hhdet_fec!Q135)</f>
        <v>0.60545617319753353</v>
      </c>
      <c r="R135" s="112">
        <f>IF(RES_hhdet_tes!R135=0,"",RES_hhdet_tes!R135/RES_hhdet_fec!R135)</f>
        <v>0.61858509321437738</v>
      </c>
      <c r="S135" s="112">
        <f>IF(RES_hhdet_tes!S135=0,"",RES_hhdet_tes!S135/RES_hhdet_fec!S135)</f>
        <v>0.63943649444070749</v>
      </c>
      <c r="T135" s="112">
        <f>IF(RES_hhdet_tes!T135=0,"",RES_hhdet_tes!T135/RES_hhdet_fec!T135)</f>
        <v>0.65005351042430903</v>
      </c>
      <c r="U135" s="112">
        <f>IF(RES_hhdet_tes!U135=0,"",RES_hhdet_tes!U135/RES_hhdet_fec!U135)</f>
        <v>0.65667427089130981</v>
      </c>
      <c r="V135" s="112">
        <f>IF(RES_hhdet_tes!V135=0,"",RES_hhdet_tes!V135/RES_hhdet_fec!V135)</f>
        <v>0.66329530594633124</v>
      </c>
      <c r="W135" s="112">
        <f>IF(RES_hhdet_tes!W135=0,"",RES_hhdet_tes!W135/RES_hhdet_fec!W135)</f>
        <v>0.67490095904388836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0.57176287769200673</v>
      </c>
      <c r="C139" s="124">
        <f>IF(RES_hhdet_tes!C139=0,"",RES_hhdet_tes!C139/RES_hhdet_fec!C139)</f>
        <v>0.5740776061537044</v>
      </c>
      <c r="D139" s="124">
        <f>IF(RES_hhdet_tes!D139=0,"",RES_hhdet_tes!D139/RES_hhdet_fec!D139)</f>
        <v>0.57385401111781909</v>
      </c>
      <c r="E139" s="124">
        <f>IF(RES_hhdet_tes!E139=0,"",RES_hhdet_tes!E139/RES_hhdet_fec!E139)</f>
        <v>0.5767230875971765</v>
      </c>
      <c r="F139" s="124">
        <f>IF(RES_hhdet_tes!F139=0,"",RES_hhdet_tes!F139/RES_hhdet_fec!F139)</f>
        <v>0.57690402658697282</v>
      </c>
      <c r="G139" s="124">
        <f>IF(RES_hhdet_tes!G139=0,"",RES_hhdet_tes!G139/RES_hhdet_fec!G139)</f>
        <v>0.57715750495011797</v>
      </c>
      <c r="H139" s="124">
        <f>IF(RES_hhdet_tes!H139=0,"",RES_hhdet_tes!H139/RES_hhdet_fec!H139)</f>
        <v>0.58831779273304674</v>
      </c>
      <c r="I139" s="124">
        <f>IF(RES_hhdet_tes!I139=0,"",RES_hhdet_tes!I139/RES_hhdet_fec!I139)</f>
        <v>0.58275672862408856</v>
      </c>
      <c r="J139" s="124">
        <f>IF(RES_hhdet_tes!J139=0,"",RES_hhdet_tes!J139/RES_hhdet_fec!J139)</f>
        <v>0.58332232486298286</v>
      </c>
      <c r="K139" s="124">
        <f>IF(RES_hhdet_tes!K139=0,"",RES_hhdet_tes!K139/RES_hhdet_fec!K139)</f>
        <v>0.58185274469123527</v>
      </c>
      <c r="L139" s="124">
        <f>IF(RES_hhdet_tes!L139=0,"",RES_hhdet_tes!L139/RES_hhdet_fec!L139)</f>
        <v>0.58316000514603605</v>
      </c>
      <c r="M139" s="124">
        <f>IF(RES_hhdet_tes!M139=0,"",RES_hhdet_tes!M139/RES_hhdet_fec!M139)</f>
        <v>0.58383190025152432</v>
      </c>
      <c r="N139" s="124">
        <f>IF(RES_hhdet_tes!N139=0,"",RES_hhdet_tes!N139/RES_hhdet_fec!N139)</f>
        <v>0.58615984528085452</v>
      </c>
      <c r="O139" s="124">
        <f>IF(RES_hhdet_tes!O139=0,"",RES_hhdet_tes!O139/RES_hhdet_fec!O139)</f>
        <v>0.58219533325424033</v>
      </c>
      <c r="P139" s="124">
        <f>IF(RES_hhdet_tes!P139=0,"",RES_hhdet_tes!P139/RES_hhdet_fec!P139)</f>
        <v>0.58328000468127583</v>
      </c>
      <c r="Q139" s="124">
        <f>IF(RES_hhdet_tes!Q139=0,"",RES_hhdet_tes!Q139/RES_hhdet_fec!Q139)</f>
        <v>0.58458625877112946</v>
      </c>
      <c r="R139" s="124">
        <f>IF(RES_hhdet_tes!R139=0,"",RES_hhdet_tes!R139/RES_hhdet_fec!R139)</f>
        <v>0.58504690751414401</v>
      </c>
      <c r="S139" s="124">
        <f>IF(RES_hhdet_tes!S139=0,"",RES_hhdet_tes!S139/RES_hhdet_fec!S139)</f>
        <v>0.58613435181932072</v>
      </c>
      <c r="T139" s="124">
        <f>IF(RES_hhdet_tes!T139=0,"",RES_hhdet_tes!T139/RES_hhdet_fec!T139)</f>
        <v>0.58701982243942707</v>
      </c>
      <c r="U139" s="124">
        <f>IF(RES_hhdet_tes!U139=0,"",RES_hhdet_tes!U139/RES_hhdet_fec!U139)</f>
        <v>0.58850056710973686</v>
      </c>
      <c r="V139" s="124">
        <f>IF(RES_hhdet_tes!V139=0,"",RES_hhdet_tes!V139/RES_hhdet_fec!V139)</f>
        <v>0.59067373658832611</v>
      </c>
      <c r="W139" s="124">
        <f>IF(RES_hhdet_tes!W139=0,"",RES_hhdet_tes!W139/RES_hhdet_fec!W139)</f>
        <v>0.5932460990179752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0.56999393016022337</v>
      </c>
      <c r="C140" s="111">
        <f>IF(RES_hhdet_tes!C140=0,"",RES_hhdet_tes!C140/RES_hhdet_fec!C140)</f>
        <v>0.57098529474069193</v>
      </c>
      <c r="D140" s="111">
        <f>IF(RES_hhdet_tes!D140=0,"",RES_hhdet_tes!D140/RES_hhdet_fec!D140)</f>
        <v>0.57132638265295221</v>
      </c>
      <c r="E140" s="111">
        <f>IF(RES_hhdet_tes!E140=0,"",RES_hhdet_tes!E140/RES_hhdet_fec!E140)</f>
        <v>0.57206906812906877</v>
      </c>
      <c r="F140" s="111">
        <f>IF(RES_hhdet_tes!F140=0,"",RES_hhdet_tes!F140/RES_hhdet_fec!F140)</f>
        <v>0.57312756009088073</v>
      </c>
      <c r="G140" s="111">
        <f>IF(RES_hhdet_tes!G140=0,"",RES_hhdet_tes!G140/RES_hhdet_fec!G140)</f>
        <v>0.57495936776952705</v>
      </c>
      <c r="H140" s="111">
        <f>IF(RES_hhdet_tes!H140=0,"",RES_hhdet_tes!H140/RES_hhdet_fec!H140)</f>
        <v>0.57735676561219029</v>
      </c>
      <c r="I140" s="111">
        <f>IF(RES_hhdet_tes!I140=0,"",RES_hhdet_tes!I140/RES_hhdet_fec!I140)</f>
        <v>0.57866771517544524</v>
      </c>
      <c r="J140" s="111">
        <f>IF(RES_hhdet_tes!J140=0,"",RES_hhdet_tes!J140/RES_hhdet_fec!J140)</f>
        <v>0.57911834825859587</v>
      </c>
      <c r="K140" s="111">
        <f>IF(RES_hhdet_tes!K140=0,"",RES_hhdet_tes!K140/RES_hhdet_fec!K140)</f>
        <v>0.57990436334586926</v>
      </c>
      <c r="L140" s="111">
        <f>IF(RES_hhdet_tes!L140=0,"",RES_hhdet_tes!L140/RES_hhdet_fec!L140)</f>
        <v>0.58038135841088145</v>
      </c>
      <c r="M140" s="111">
        <f>IF(RES_hhdet_tes!M140=0,"",RES_hhdet_tes!M140/RES_hhdet_fec!M140)</f>
        <v>0.58096958234103613</v>
      </c>
      <c r="N140" s="111">
        <f>IF(RES_hhdet_tes!N140=0,"",RES_hhdet_tes!N140/RES_hhdet_fec!N140)</f>
        <v>0.58151850380138881</v>
      </c>
      <c r="O140" s="111">
        <f>IF(RES_hhdet_tes!O140=0,"",RES_hhdet_tes!O140/RES_hhdet_fec!O140)</f>
        <v>0.58203165368801391</v>
      </c>
      <c r="P140" s="111">
        <f>IF(RES_hhdet_tes!P140=0,"",RES_hhdet_tes!P140/RES_hhdet_fec!P140)</f>
        <v>0.58212987501538238</v>
      </c>
      <c r="Q140" s="111">
        <f>IF(RES_hhdet_tes!Q140=0,"",RES_hhdet_tes!Q140/RES_hhdet_fec!Q140)</f>
        <v>0.58228612795040713</v>
      </c>
      <c r="R140" s="111">
        <f>IF(RES_hhdet_tes!R140=0,"",RES_hhdet_tes!R140/RES_hhdet_fec!R140)</f>
        <v>0.58273238797205862</v>
      </c>
      <c r="S140" s="111">
        <f>IF(RES_hhdet_tes!S140=0,"",RES_hhdet_tes!S140/RES_hhdet_fec!S140)</f>
        <v>0.58372443226155024</v>
      </c>
      <c r="T140" s="111">
        <f>IF(RES_hhdet_tes!T140=0,"",RES_hhdet_tes!T140/RES_hhdet_fec!T140)</f>
        <v>0.58493674872949619</v>
      </c>
      <c r="U140" s="111">
        <f>IF(RES_hhdet_tes!U140=0,"",RES_hhdet_tes!U140/RES_hhdet_fec!U140)</f>
        <v>0.58660976290729017</v>
      </c>
      <c r="V140" s="111">
        <f>IF(RES_hhdet_tes!V140=0,"",RES_hhdet_tes!V140/RES_hhdet_fec!V140)</f>
        <v>0.58854145777930078</v>
      </c>
      <c r="W140" s="111">
        <f>IF(RES_hhdet_tes!W140=0,"",RES_hhdet_tes!W140/RES_hhdet_fec!W140)</f>
        <v>0.59115703830797672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0.72878418312342963</v>
      </c>
      <c r="C141" s="45">
        <f>IF(RES_hhdet_tes!C141=0,"",RES_hhdet_tes!C141/RES_hhdet_fec!C141)</f>
        <v>0.73444098850799322</v>
      </c>
      <c r="D141" s="45">
        <f>IF(RES_hhdet_tes!D141=0,"",RES_hhdet_tes!D141/RES_hhdet_fec!D141)</f>
        <v>0.73560012339852965</v>
      </c>
      <c r="E141" s="45">
        <f>IF(RES_hhdet_tes!E141=0,"",RES_hhdet_tes!E141/RES_hhdet_fec!E141)</f>
        <v>0.73809406994403914</v>
      </c>
      <c r="F141" s="45">
        <f>IF(RES_hhdet_tes!F141=0,"",RES_hhdet_tes!F141/RES_hhdet_fec!F141)</f>
        <v>0.7396908326711501</v>
      </c>
      <c r="G141" s="45">
        <f>IF(RES_hhdet_tes!G141=0,"",RES_hhdet_tes!G141/RES_hhdet_fec!G141)</f>
        <v>0.74235797524642455</v>
      </c>
      <c r="H141" s="45">
        <f>IF(RES_hhdet_tes!H141=0,"",RES_hhdet_tes!H141/RES_hhdet_fec!H141)</f>
        <v>0.74627059732490308</v>
      </c>
      <c r="I141" s="45">
        <f>IF(RES_hhdet_tes!I141=0,"",RES_hhdet_tes!I141/RES_hhdet_fec!I141)</f>
        <v>0.74716739609326821</v>
      </c>
      <c r="J141" s="45">
        <f>IF(RES_hhdet_tes!J141=0,"",RES_hhdet_tes!J141/RES_hhdet_fec!J141)</f>
        <v>0.74762720555468198</v>
      </c>
      <c r="K141" s="45">
        <f>IF(RES_hhdet_tes!K141=0,"",RES_hhdet_tes!K141/RES_hhdet_fec!K141)</f>
        <v>0.74870355249844167</v>
      </c>
      <c r="L141" s="45">
        <f>IF(RES_hhdet_tes!L141=0,"",RES_hhdet_tes!L141/RES_hhdet_fec!L141)</f>
        <v>0.75099183204376863</v>
      </c>
      <c r="M141" s="45">
        <f>IF(RES_hhdet_tes!M141=0,"",RES_hhdet_tes!M141/RES_hhdet_fec!M141)</f>
        <v>0.75345372255711851</v>
      </c>
      <c r="N141" s="45">
        <f>IF(RES_hhdet_tes!N141=0,"",RES_hhdet_tes!N141/RES_hhdet_fec!N141)</f>
        <v>0.75613219033022949</v>
      </c>
      <c r="O141" s="45">
        <f>IF(RES_hhdet_tes!O141=0,"",RES_hhdet_tes!O141/RES_hhdet_fec!O141)</f>
        <v>0.75859337006013094</v>
      </c>
      <c r="P141" s="45">
        <f>IF(RES_hhdet_tes!P141=0,"",RES_hhdet_tes!P141/RES_hhdet_fec!P141)</f>
        <v>0.75860241275024731</v>
      </c>
      <c r="Q141" s="45">
        <f>IF(RES_hhdet_tes!Q141=0,"",RES_hhdet_tes!Q141/RES_hhdet_fec!Q141)</f>
        <v>0.76174809613803407</v>
      </c>
      <c r="R141" s="45">
        <f>IF(RES_hhdet_tes!R141=0,"",RES_hhdet_tes!R141/RES_hhdet_fec!R141)</f>
        <v>0.76843594787014913</v>
      </c>
      <c r="S141" s="45">
        <f>IF(RES_hhdet_tes!S141=0,"",RES_hhdet_tes!S141/RES_hhdet_fec!S141)</f>
        <v>0.7783248617973173</v>
      </c>
      <c r="T141" s="45">
        <f>IF(RES_hhdet_tes!T141=0,"",RES_hhdet_tes!T141/RES_hhdet_fec!T141)</f>
        <v>0.78782556802078341</v>
      </c>
      <c r="U141" s="45">
        <f>IF(RES_hhdet_tes!U141=0,"",RES_hhdet_tes!U141/RES_hhdet_fec!U141)</f>
        <v>0.79717683407420947</v>
      </c>
      <c r="V141" s="45">
        <f>IF(RES_hhdet_tes!V141=0,"",RES_hhdet_tes!V141/RES_hhdet_fec!V141)</f>
        <v>0.80515028456991211</v>
      </c>
      <c r="W141" s="45">
        <f>IF(RES_hhdet_tes!W141=0,"",RES_hhdet_tes!W141/RES_hhdet_fec!W141)</f>
        <v>0.8083919956525718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 t="str">
        <f>IF(RES_hhdet_tes!U143=0,"",RES_hhdet_tes!U143/RES_hhdet_fec!U143)</f>
        <v/>
      </c>
      <c r="V143" s="119" t="str">
        <f>IF(RES_hhdet_tes!V143=0,"",RES_hhdet_tes!V143/RES_hhdet_fec!V143)</f>
        <v/>
      </c>
      <c r="W143" s="119" t="str">
        <f>IF(RES_hhdet_tes!W143=0,"",RES_hhdet_tes!W143/RES_hhdet_fec!W143)</f>
        <v/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 t="str">
        <f>IF(RES_hhdet_tes!U144=0,"",RES_hhdet_tes!U144/RES_hhdet_fec!U144)</f>
        <v/>
      </c>
      <c r="V144" s="124" t="str">
        <f>IF(RES_hhdet_tes!V144=0,"",RES_hhdet_tes!V144/RES_hhdet_fec!V144)</f>
        <v/>
      </c>
      <c r="W144" s="124" t="str">
        <f>IF(RES_hhdet_tes!W144=0,"",RES_hhdet_tes!W144/RES_hhdet_fec!W144)</f>
        <v/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 t="str">
        <f>IF(RES_hhdet_tes!U145=0,"",RES_hhdet_tes!U145/RES_hhdet_fec!U145)</f>
        <v/>
      </c>
      <c r="V145" s="111" t="str">
        <f>IF(RES_hhdet_tes!V145=0,"",RES_hhdet_tes!V145/RES_hhdet_fec!V145)</f>
        <v/>
      </c>
      <c r="W145" s="111" t="str">
        <f>IF(RES_hhdet_tes!W145=0,"",RES_hhdet_tes!W145/RES_hhdet_fec!W145)</f>
        <v/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 t="str">
        <f>IF(RES_hhdet_tes!U146=0,"",RES_hhdet_tes!U146/RES_hhdet_fec!U146)</f>
        <v/>
      </c>
      <c r="V146" s="124" t="str">
        <f>IF(RES_hhdet_tes!V146=0,"",RES_hhdet_tes!V146/RES_hhdet_fec!V146)</f>
        <v/>
      </c>
      <c r="W146" s="124" t="str">
        <f>IF(RES_hhdet_tes!W146=0,"",RES_hhdet_tes!W146/RES_hhdet_fec!W146)</f>
        <v/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 t="str">
        <f>IF(RES_hhdet_tes!U147=0,"",RES_hhdet_tes!U147/RES_hhdet_fec!U147)</f>
        <v/>
      </c>
      <c r="V147" s="111" t="str">
        <f>IF(RES_hhdet_tes!V147=0,"",RES_hhdet_tes!V147/RES_hhdet_fec!V147)</f>
        <v/>
      </c>
      <c r="W147" s="111" t="str">
        <f>IF(RES_hhdet_tes!W147=0,"",RES_hhdet_tes!W147/RES_hhdet_fec!W147)</f>
        <v/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 t="str">
        <f>IF(RES_hhdet_tes!U148=0,"",RES_hhdet_tes!U148/RES_hhdet_fec!U148)</f>
        <v/>
      </c>
      <c r="V148" s="124" t="str">
        <f>IF(RES_hhdet_tes!V148=0,"",RES_hhdet_tes!V148/RES_hhdet_fec!V148)</f>
        <v/>
      </c>
      <c r="W148" s="124" t="str">
        <f>IF(RES_hhdet_tes!W148=0,"",RES_hhdet_tes!W148/RES_hhdet_fec!W148)</f>
        <v/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 t="str">
        <f>IF(RES_hhdet_tes!U153=0,"",RES_hhdet_tes!U153/RES_hhdet_fec!U153)</f>
        <v/>
      </c>
      <c r="V153" s="112" t="str">
        <f>IF(RES_hhdet_tes!V153=0,"",RES_hhdet_tes!V153/RES_hhdet_fec!V153)</f>
        <v/>
      </c>
      <c r="W153" s="112" t="str">
        <f>IF(RES_hhdet_tes!W153=0,"",RES_hhdet_tes!W153/RES_hhdet_fec!W153)</f>
        <v/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 t="str">
        <f>IF(RES_hhdet_tes!U157=0,"",RES_hhdet_tes!U157/RES_hhdet_fec!U157)</f>
        <v/>
      </c>
      <c r="V157" s="124" t="str">
        <f>IF(RES_hhdet_tes!V157=0,"",RES_hhdet_tes!V157/RES_hhdet_fec!V157)</f>
        <v/>
      </c>
      <c r="W157" s="124" t="str">
        <f>IF(RES_hhdet_tes!W157=0,"",RES_hhdet_tes!W157/RES_hhdet_fec!W157)</f>
        <v/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 t="str">
        <f>IF(RES_hhdet_tes!U159=0,"",RES_hhdet_tes!U159/RES_hhdet_fec!U159)</f>
        <v/>
      </c>
      <c r="V159" s="45" t="str">
        <f>IF(RES_hhdet_tes!V159=0,"",RES_hhdet_tes!V159/RES_hhdet_fec!V159)</f>
        <v/>
      </c>
      <c r="W159" s="45" t="str">
        <f>IF(RES_hhdet_tes!W159=0,"",RES_hhdet_tes!W159/RES_hhdet_fec!W159)</f>
        <v/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0.59229521763610959</v>
      </c>
      <c r="C161" s="119">
        <f>IF(RES_hhdet_tes!C161=0,"",RES_hhdet_tes!C161/RES_hhdet_fec!C161)</f>
        <v>0.58455513855929231</v>
      </c>
      <c r="D161" s="119">
        <f>IF(RES_hhdet_tes!D161=0,"",RES_hhdet_tes!D161/RES_hhdet_fec!D161)</f>
        <v>0.59249142712796576</v>
      </c>
      <c r="E161" s="119">
        <f>IF(RES_hhdet_tes!E161=0,"",RES_hhdet_tes!E161/RES_hhdet_fec!E161)</f>
        <v>0.59700527504228074</v>
      </c>
      <c r="F161" s="119">
        <f>IF(RES_hhdet_tes!F161=0,"",RES_hhdet_tes!F161/RES_hhdet_fec!F161)</f>
        <v>0.60653888941501188</v>
      </c>
      <c r="G161" s="119">
        <f>IF(RES_hhdet_tes!G161=0,"",RES_hhdet_tes!G161/RES_hhdet_fec!G161)</f>
        <v>0.60738297621589266</v>
      </c>
      <c r="H161" s="119">
        <f>IF(RES_hhdet_tes!H161=0,"",RES_hhdet_tes!H161/RES_hhdet_fec!H161)</f>
        <v>0.62483413255791709</v>
      </c>
      <c r="I161" s="119">
        <f>IF(RES_hhdet_tes!I161=0,"",RES_hhdet_tes!I161/RES_hhdet_fec!I161)</f>
        <v>0.63693177972585568</v>
      </c>
      <c r="J161" s="119">
        <f>IF(RES_hhdet_tes!J161=0,"",RES_hhdet_tes!J161/RES_hhdet_fec!J161)</f>
        <v>0.65114298237988477</v>
      </c>
      <c r="K161" s="119">
        <f>IF(RES_hhdet_tes!K161=0,"",RES_hhdet_tes!K161/RES_hhdet_fec!K161)</f>
        <v>0.65245250855686077</v>
      </c>
      <c r="L161" s="119">
        <f>IF(RES_hhdet_tes!L161=0,"",RES_hhdet_tes!L161/RES_hhdet_fec!L161)</f>
        <v>0.66584592709885515</v>
      </c>
      <c r="M161" s="119">
        <f>IF(RES_hhdet_tes!M161=0,"",RES_hhdet_tes!M161/RES_hhdet_fec!M161)</f>
        <v>0.66349114059973502</v>
      </c>
      <c r="N161" s="119">
        <f>IF(RES_hhdet_tes!N161=0,"",RES_hhdet_tes!N161/RES_hhdet_fec!N161)</f>
        <v>0.67877259367805698</v>
      </c>
      <c r="O161" s="119">
        <f>IF(RES_hhdet_tes!O161=0,"",RES_hhdet_tes!O161/RES_hhdet_fec!O161)</f>
        <v>0.67090129582227687</v>
      </c>
      <c r="P161" s="119">
        <f>IF(RES_hhdet_tes!P161=0,"",RES_hhdet_tes!P161/RES_hhdet_fec!P161)</f>
        <v>0.67255131551129488</v>
      </c>
      <c r="Q161" s="119">
        <f>IF(RES_hhdet_tes!Q161=0,"",RES_hhdet_tes!Q161/RES_hhdet_fec!Q161)</f>
        <v>0.68694004051842794</v>
      </c>
      <c r="R161" s="119">
        <f>IF(RES_hhdet_tes!R161=0,"",RES_hhdet_tes!R161/RES_hhdet_fec!R161)</f>
        <v>0.70273855005858532</v>
      </c>
      <c r="S161" s="119">
        <f>IF(RES_hhdet_tes!S161=0,"",RES_hhdet_tes!S161/RES_hhdet_fec!S161)</f>
        <v>0.73084526089591617</v>
      </c>
      <c r="T161" s="119">
        <f>IF(RES_hhdet_tes!T161=0,"",RES_hhdet_tes!T161/RES_hhdet_fec!T161)</f>
        <v>0.77086874291941132</v>
      </c>
      <c r="U161" s="119">
        <f>IF(RES_hhdet_tes!U161=0,"",RES_hhdet_tes!U161/RES_hhdet_fec!U161)</f>
        <v>0.79814072486439713</v>
      </c>
      <c r="V161" s="119">
        <f>IF(RES_hhdet_tes!V161=0,"",RES_hhdet_tes!V161/RES_hhdet_fec!V161)</f>
        <v>0.81610971722647851</v>
      </c>
      <c r="W161" s="119">
        <f>IF(RES_hhdet_tes!W161=0,"",RES_hhdet_tes!W161/RES_hhdet_fec!W161)</f>
        <v>0.82556453378456796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0.598390491110662</v>
      </c>
      <c r="C162" s="124">
        <f>IF(RES_hhdet_tes!C162=0,"",RES_hhdet_tes!C162/RES_hhdet_fec!C162)</f>
        <v>0.598390491110662</v>
      </c>
      <c r="D162" s="124">
        <f>IF(RES_hhdet_tes!D162=0,"",RES_hhdet_tes!D162/RES_hhdet_fec!D162)</f>
        <v>0.60524757951501207</v>
      </c>
      <c r="E162" s="124">
        <f>IF(RES_hhdet_tes!E162=0,"",RES_hhdet_tes!E162/RES_hhdet_fec!E162)</f>
        <v>0.61244598205741951</v>
      </c>
      <c r="F162" s="124">
        <f>IF(RES_hhdet_tes!F162=0,"",RES_hhdet_tes!F162/RES_hhdet_fec!F162)</f>
        <v>0.61950930917094105</v>
      </c>
      <c r="G162" s="124">
        <f>IF(RES_hhdet_tes!G162=0,"",RES_hhdet_tes!G162/RES_hhdet_fec!G162)</f>
        <v>0.63035491853251813</v>
      </c>
      <c r="H162" s="124">
        <f>IF(RES_hhdet_tes!H162=0,"",RES_hhdet_tes!H162/RES_hhdet_fec!H162)</f>
        <v>0.63844977356713895</v>
      </c>
      <c r="I162" s="124">
        <f>IF(RES_hhdet_tes!I162=0,"",RES_hhdet_tes!I162/RES_hhdet_fec!I162)</f>
        <v>0.64953339860264403</v>
      </c>
      <c r="J162" s="124">
        <f>IF(RES_hhdet_tes!J162=0,"",RES_hhdet_tes!J162/RES_hhdet_fec!J162)</f>
        <v>0.65730869274300763</v>
      </c>
      <c r="K162" s="124">
        <f>IF(RES_hhdet_tes!K162=0,"",RES_hhdet_tes!K162/RES_hhdet_fec!K162)</f>
        <v>0.66467420525500809</v>
      </c>
      <c r="L162" s="124">
        <f>IF(RES_hhdet_tes!L162=0,"",RES_hhdet_tes!L162/RES_hhdet_fec!L162)</f>
        <v>0.66859109338649969</v>
      </c>
      <c r="M162" s="124">
        <f>IF(RES_hhdet_tes!M162=0,"",RES_hhdet_tes!M162/RES_hhdet_fec!M162)</f>
        <v>0.67216092624765711</v>
      </c>
      <c r="N162" s="124">
        <f>IF(RES_hhdet_tes!N162=0,"",RES_hhdet_tes!N162/RES_hhdet_fec!N162)</f>
        <v>0.67415756007278305</v>
      </c>
      <c r="O162" s="124">
        <f>IF(RES_hhdet_tes!O162=0,"",RES_hhdet_tes!O162/RES_hhdet_fec!O162)</f>
        <v>0.67916189248793757</v>
      </c>
      <c r="P162" s="124">
        <f>IF(RES_hhdet_tes!P162=0,"",RES_hhdet_tes!P162/RES_hhdet_fec!P162)</f>
        <v>0.68214719872854068</v>
      </c>
      <c r="Q162" s="124">
        <f>IF(RES_hhdet_tes!Q162=0,"",RES_hhdet_tes!Q162/RES_hhdet_fec!Q162)</f>
        <v>0.68817435268241134</v>
      </c>
      <c r="R162" s="124">
        <f>IF(RES_hhdet_tes!R162=0,"",RES_hhdet_tes!R162/RES_hhdet_fec!R162)</f>
        <v>0.70162139649847877</v>
      </c>
      <c r="S162" s="124">
        <f>IF(RES_hhdet_tes!S162=0,"",RES_hhdet_tes!S162/RES_hhdet_fec!S162)</f>
        <v>0.73201394966703515</v>
      </c>
      <c r="T162" s="124">
        <f>IF(RES_hhdet_tes!T162=0,"",RES_hhdet_tes!T162/RES_hhdet_fec!T162)</f>
        <v>0.76757881411190554</v>
      </c>
      <c r="U162" s="124">
        <f>IF(RES_hhdet_tes!U162=0,"",RES_hhdet_tes!U162/RES_hhdet_fec!U162)</f>
        <v>0.79342327052222494</v>
      </c>
      <c r="V162" s="124">
        <f>IF(RES_hhdet_tes!V162=0,"",RES_hhdet_tes!V162/RES_hhdet_fec!V162)</f>
        <v>0.81238009830057134</v>
      </c>
      <c r="W162" s="124">
        <f>IF(RES_hhdet_tes!W162=0,"",RES_hhdet_tes!W162/RES_hhdet_fec!W162)</f>
        <v>0.8226418318670764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0.598390491110662</v>
      </c>
      <c r="C163" s="45">
        <f>IF(RES_hhdet_tes!C163=0,"",RES_hhdet_tes!C163/RES_hhdet_fec!C163)</f>
        <v>0.598390491110662</v>
      </c>
      <c r="D163" s="45">
        <f>IF(RES_hhdet_tes!D163=0,"",RES_hhdet_tes!D163/RES_hhdet_fec!D163)</f>
        <v>0.60524757951501207</v>
      </c>
      <c r="E163" s="45">
        <f>IF(RES_hhdet_tes!E163=0,"",RES_hhdet_tes!E163/RES_hhdet_fec!E163)</f>
        <v>0.61244598205741951</v>
      </c>
      <c r="F163" s="45">
        <f>IF(RES_hhdet_tes!F163=0,"",RES_hhdet_tes!F163/RES_hhdet_fec!F163)</f>
        <v>0.61950930917094105</v>
      </c>
      <c r="G163" s="45">
        <f>IF(RES_hhdet_tes!G163=0,"",RES_hhdet_tes!G163/RES_hhdet_fec!G163)</f>
        <v>0.63035491853251813</v>
      </c>
      <c r="H163" s="45">
        <f>IF(RES_hhdet_tes!H163=0,"",RES_hhdet_tes!H163/RES_hhdet_fec!H163)</f>
        <v>0.63844977356713895</v>
      </c>
      <c r="I163" s="45">
        <f>IF(RES_hhdet_tes!I163=0,"",RES_hhdet_tes!I163/RES_hhdet_fec!I163)</f>
        <v>0.64953339860264403</v>
      </c>
      <c r="J163" s="45">
        <f>IF(RES_hhdet_tes!J163=0,"",RES_hhdet_tes!J163/RES_hhdet_fec!J163)</f>
        <v>0.65730869274300763</v>
      </c>
      <c r="K163" s="45">
        <f>IF(RES_hhdet_tes!K163=0,"",RES_hhdet_tes!K163/RES_hhdet_fec!K163)</f>
        <v>0.66467420525500809</v>
      </c>
      <c r="L163" s="45">
        <f>IF(RES_hhdet_tes!L163=0,"",RES_hhdet_tes!L163/RES_hhdet_fec!L163)</f>
        <v>0.66859109338649969</v>
      </c>
      <c r="M163" s="45">
        <f>IF(RES_hhdet_tes!M163=0,"",RES_hhdet_tes!M163/RES_hhdet_fec!M163)</f>
        <v>0.67216092624765711</v>
      </c>
      <c r="N163" s="45">
        <f>IF(RES_hhdet_tes!N163=0,"",RES_hhdet_tes!N163/RES_hhdet_fec!N163)</f>
        <v>0.67415756007278305</v>
      </c>
      <c r="O163" s="45">
        <f>IF(RES_hhdet_tes!O163=0,"",RES_hhdet_tes!O163/RES_hhdet_fec!O163)</f>
        <v>0.67916189248793757</v>
      </c>
      <c r="P163" s="45">
        <f>IF(RES_hhdet_tes!P163=0,"",RES_hhdet_tes!P163/RES_hhdet_fec!P163)</f>
        <v>0.68214719872854068</v>
      </c>
      <c r="Q163" s="45">
        <f>IF(RES_hhdet_tes!Q163=0,"",RES_hhdet_tes!Q163/RES_hhdet_fec!Q163)</f>
        <v>0.68817435268241134</v>
      </c>
      <c r="R163" s="45">
        <f>IF(RES_hhdet_tes!R163=0,"",RES_hhdet_tes!R163/RES_hhdet_fec!R163)</f>
        <v>0.70162139649847877</v>
      </c>
      <c r="S163" s="45">
        <f>IF(RES_hhdet_tes!S163=0,"",RES_hhdet_tes!S163/RES_hhdet_fec!S163)</f>
        <v>0.73201394966703515</v>
      </c>
      <c r="T163" s="45">
        <f>IF(RES_hhdet_tes!T163=0,"",RES_hhdet_tes!T163/RES_hhdet_fec!T163)</f>
        <v>0.76757881411190554</v>
      </c>
      <c r="U163" s="45">
        <f>IF(RES_hhdet_tes!U163=0,"",RES_hhdet_tes!U163/RES_hhdet_fec!U163)</f>
        <v>0.79342327052222494</v>
      </c>
      <c r="V163" s="45">
        <f>IF(RES_hhdet_tes!V163=0,"",RES_hhdet_tes!V163/RES_hhdet_fec!V163)</f>
        <v>0.81238009830057134</v>
      </c>
      <c r="W163" s="45">
        <f>IF(RES_hhdet_tes!W163=0,"",RES_hhdet_tes!W163/RES_hhdet_fec!W163)</f>
        <v>0.8226418318670764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1.6257959214795279</v>
      </c>
      <c r="C164" s="124">
        <f>IF(RES_hhdet_tes!C164=0,"",RES_hhdet_tes!C164/RES_hhdet_fec!C164)</f>
        <v>1.7281126422826403</v>
      </c>
      <c r="D164" s="124">
        <f>IF(RES_hhdet_tes!D164=0,"",RES_hhdet_tes!D164/RES_hhdet_fec!D164)</f>
        <v>1.8654551354401117</v>
      </c>
      <c r="E164" s="124">
        <f>IF(RES_hhdet_tes!E164=0,"",RES_hhdet_tes!E164/RES_hhdet_fec!E164)</f>
        <v>1.9532251137071139</v>
      </c>
      <c r="F164" s="124">
        <f>IF(RES_hhdet_tes!F164=0,"",RES_hhdet_tes!F164/RES_hhdet_fec!F164)</f>
        <v>2.0653587390096804</v>
      </c>
      <c r="G164" s="124">
        <f>IF(RES_hhdet_tes!G164=0,"",RES_hhdet_tes!G164/RES_hhdet_fec!G164)</f>
        <v>2.1910989645010024</v>
      </c>
      <c r="H164" s="124">
        <f>IF(RES_hhdet_tes!H164=0,"",RES_hhdet_tes!H164/RES_hhdet_fec!H164)</f>
        <v>2.293839108651599</v>
      </c>
      <c r="I164" s="124">
        <f>IF(RES_hhdet_tes!I164=0,"",RES_hhdet_tes!I164/RES_hhdet_fec!I164)</f>
        <v>2.3736580933660627</v>
      </c>
      <c r="J164" s="124">
        <f>IF(RES_hhdet_tes!J164=0,"",RES_hhdet_tes!J164/RES_hhdet_fec!J164)</f>
        <v>2.4333070110786497</v>
      </c>
      <c r="K164" s="124">
        <f>IF(RES_hhdet_tes!K164=0,"",RES_hhdet_tes!K164/RES_hhdet_fec!K164)</f>
        <v>2.4947567643214366</v>
      </c>
      <c r="L164" s="124">
        <f>IF(RES_hhdet_tes!L164=0,"",RES_hhdet_tes!L164/RES_hhdet_fec!L164)</f>
        <v>2.5438601788943287</v>
      </c>
      <c r="M164" s="124">
        <f>IF(RES_hhdet_tes!M164=0,"",RES_hhdet_tes!M164/RES_hhdet_fec!M164)</f>
        <v>2.5808529083912055</v>
      </c>
      <c r="N164" s="124">
        <f>IF(RES_hhdet_tes!N164=0,"",RES_hhdet_tes!N164/RES_hhdet_fec!N164)</f>
        <v>2.6093664450507323</v>
      </c>
      <c r="O164" s="124">
        <f>IF(RES_hhdet_tes!O164=0,"",RES_hhdet_tes!O164/RES_hhdet_fec!O164)</f>
        <v>2.6374804908177678</v>
      </c>
      <c r="P164" s="124">
        <f>IF(RES_hhdet_tes!P164=0,"",RES_hhdet_tes!P164/RES_hhdet_fec!P164)</f>
        <v>2.7068464150455962</v>
      </c>
      <c r="Q164" s="124">
        <f>IF(RES_hhdet_tes!Q164=0,"",RES_hhdet_tes!Q164/RES_hhdet_fec!Q164)</f>
        <v>2.8317580983723603</v>
      </c>
      <c r="R164" s="124">
        <f>IF(RES_hhdet_tes!R164=0,"",RES_hhdet_tes!R164/RES_hhdet_fec!R164)</f>
        <v>2.9826049251663336</v>
      </c>
      <c r="S164" s="124">
        <f>IF(RES_hhdet_tes!S164=0,"",RES_hhdet_tes!S164/RES_hhdet_fec!S164)</f>
        <v>3.181114549545041</v>
      </c>
      <c r="T164" s="124">
        <f>IF(RES_hhdet_tes!T164=0,"",RES_hhdet_tes!T164/RES_hhdet_fec!T164)</f>
        <v>3.3168643212603479</v>
      </c>
      <c r="U164" s="124">
        <f>IF(RES_hhdet_tes!U164=0,"",RES_hhdet_tes!U164/RES_hhdet_fec!U164)</f>
        <v>3.3785707701096834</v>
      </c>
      <c r="V164" s="124">
        <f>IF(RES_hhdet_tes!V164=0,"",RES_hhdet_tes!V164/RES_hhdet_fec!V164)</f>
        <v>3.4048375730443272</v>
      </c>
      <c r="W164" s="124">
        <f>IF(RES_hhdet_tes!W164=0,"",RES_hhdet_tes!W164/RES_hhdet_fec!W164)</f>
        <v>3.428663405970207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1.6257959214795279</v>
      </c>
      <c r="C165" s="111">
        <f>IF(RES_hhdet_tes!C165=0,"",RES_hhdet_tes!C165/RES_hhdet_fec!C165)</f>
        <v>1.7281126422826403</v>
      </c>
      <c r="D165" s="111">
        <f>IF(RES_hhdet_tes!D165=0,"",RES_hhdet_tes!D165/RES_hhdet_fec!D165)</f>
        <v>1.8654551354401117</v>
      </c>
      <c r="E165" s="111">
        <f>IF(RES_hhdet_tes!E165=0,"",RES_hhdet_tes!E165/RES_hhdet_fec!E165)</f>
        <v>1.9532251137071139</v>
      </c>
      <c r="F165" s="111">
        <f>IF(RES_hhdet_tes!F165=0,"",RES_hhdet_tes!F165/RES_hhdet_fec!F165)</f>
        <v>2.0653587390096804</v>
      </c>
      <c r="G165" s="111">
        <f>IF(RES_hhdet_tes!G165=0,"",RES_hhdet_tes!G165/RES_hhdet_fec!G165)</f>
        <v>2.1910989645010024</v>
      </c>
      <c r="H165" s="111">
        <f>IF(RES_hhdet_tes!H165=0,"",RES_hhdet_tes!H165/RES_hhdet_fec!H165)</f>
        <v>2.293839108651599</v>
      </c>
      <c r="I165" s="111">
        <f>IF(RES_hhdet_tes!I165=0,"",RES_hhdet_tes!I165/RES_hhdet_fec!I165)</f>
        <v>2.3736580933660627</v>
      </c>
      <c r="J165" s="111">
        <f>IF(RES_hhdet_tes!J165=0,"",RES_hhdet_tes!J165/RES_hhdet_fec!J165)</f>
        <v>2.4333070110786497</v>
      </c>
      <c r="K165" s="111">
        <f>IF(RES_hhdet_tes!K165=0,"",RES_hhdet_tes!K165/RES_hhdet_fec!K165)</f>
        <v>2.4947567643214366</v>
      </c>
      <c r="L165" s="111">
        <f>IF(RES_hhdet_tes!L165=0,"",RES_hhdet_tes!L165/RES_hhdet_fec!L165)</f>
        <v>2.5438601788943287</v>
      </c>
      <c r="M165" s="111">
        <f>IF(RES_hhdet_tes!M165=0,"",RES_hhdet_tes!M165/RES_hhdet_fec!M165)</f>
        <v>2.5808529083912055</v>
      </c>
      <c r="N165" s="111">
        <f>IF(RES_hhdet_tes!N165=0,"",RES_hhdet_tes!N165/RES_hhdet_fec!N165)</f>
        <v>2.6093664450507323</v>
      </c>
      <c r="O165" s="111">
        <f>IF(RES_hhdet_tes!O165=0,"",RES_hhdet_tes!O165/RES_hhdet_fec!O165)</f>
        <v>2.6374804908177678</v>
      </c>
      <c r="P165" s="111">
        <f>IF(RES_hhdet_tes!P165=0,"",RES_hhdet_tes!P165/RES_hhdet_fec!P165)</f>
        <v>2.7068464150455962</v>
      </c>
      <c r="Q165" s="111">
        <f>IF(RES_hhdet_tes!Q165=0,"",RES_hhdet_tes!Q165/RES_hhdet_fec!Q165)</f>
        <v>2.8317580983723603</v>
      </c>
      <c r="R165" s="111">
        <f>IF(RES_hhdet_tes!R165=0,"",RES_hhdet_tes!R165/RES_hhdet_fec!R165)</f>
        <v>2.9826049251663336</v>
      </c>
      <c r="S165" s="111">
        <f>IF(RES_hhdet_tes!S165=0,"",RES_hhdet_tes!S165/RES_hhdet_fec!S165)</f>
        <v>3.181114549545041</v>
      </c>
      <c r="T165" s="111">
        <f>IF(RES_hhdet_tes!T165=0,"",RES_hhdet_tes!T165/RES_hhdet_fec!T165)</f>
        <v>3.3168643212603479</v>
      </c>
      <c r="U165" s="111">
        <f>IF(RES_hhdet_tes!U165=0,"",RES_hhdet_tes!U165/RES_hhdet_fec!U165)</f>
        <v>3.3785707701096834</v>
      </c>
      <c r="V165" s="111">
        <f>IF(RES_hhdet_tes!V165=0,"",RES_hhdet_tes!V165/RES_hhdet_fec!V165)</f>
        <v>3.4048375730443272</v>
      </c>
      <c r="W165" s="111">
        <f>IF(RES_hhdet_tes!W165=0,"",RES_hhdet_tes!W165/RES_hhdet_fec!W165)</f>
        <v>3.428663405970207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0.49375158468408359</v>
      </c>
      <c r="C166" s="124">
        <f>IF(RES_hhdet_tes!C166=0,"",RES_hhdet_tes!C166/RES_hhdet_fec!C166)</f>
        <v>0.49391966509923707</v>
      </c>
      <c r="D166" s="124">
        <f>IF(RES_hhdet_tes!D166=0,"",RES_hhdet_tes!D166/RES_hhdet_fec!D166)</f>
        <v>0.49914834923093232</v>
      </c>
      <c r="E166" s="124">
        <f>IF(RES_hhdet_tes!E166=0,"",RES_hhdet_tes!E166/RES_hhdet_fec!E166)</f>
        <v>0.50445280804405868</v>
      </c>
      <c r="F166" s="124">
        <f>IF(RES_hhdet_tes!F166=0,"",RES_hhdet_tes!F166/RES_hhdet_fec!F166)</f>
        <v>0.5094418621466934</v>
      </c>
      <c r="G166" s="124">
        <f>IF(RES_hhdet_tes!G166=0,"",RES_hhdet_tes!G166/RES_hhdet_fec!G166)</f>
        <v>0.51608411408679888</v>
      </c>
      <c r="H166" s="124">
        <f>IF(RES_hhdet_tes!H166=0,"",RES_hhdet_tes!H166/RES_hhdet_fec!H166)</f>
        <v>0.52719783861887004</v>
      </c>
      <c r="I166" s="124">
        <f>IF(RES_hhdet_tes!I166=0,"",RES_hhdet_tes!I166/RES_hhdet_fec!I166)</f>
        <v>0.53624663335353828</v>
      </c>
      <c r="J166" s="124">
        <f>IF(RES_hhdet_tes!J166=0,"",RES_hhdet_tes!J166/RES_hhdet_fec!J166)</f>
        <v>0.5522519888576608</v>
      </c>
      <c r="K166" s="124">
        <f>IF(RES_hhdet_tes!K166=0,"",RES_hhdet_tes!K166/RES_hhdet_fec!K166)</f>
        <v>0.56081548006675519</v>
      </c>
      <c r="L166" s="124">
        <f>IF(RES_hhdet_tes!L166=0,"",RES_hhdet_tes!L166/RES_hhdet_fec!L166)</f>
        <v>0.56422233011223932</v>
      </c>
      <c r="M166" s="124">
        <f>IF(RES_hhdet_tes!M166=0,"",RES_hhdet_tes!M166/RES_hhdet_fec!M166)</f>
        <v>0.56825421055979641</v>
      </c>
      <c r="N166" s="124">
        <f>IF(RES_hhdet_tes!N166=0,"",RES_hhdet_tes!N166/RES_hhdet_fec!N166)</f>
        <v>0.57576065811831234</v>
      </c>
      <c r="O166" s="124">
        <f>IF(RES_hhdet_tes!O166=0,"",RES_hhdet_tes!O166/RES_hhdet_fec!O166)</f>
        <v>0.58820561659576653</v>
      </c>
      <c r="P166" s="124">
        <f>IF(RES_hhdet_tes!P166=0,"",RES_hhdet_tes!P166/RES_hhdet_fec!P166)</f>
        <v>0.60304634093233045</v>
      </c>
      <c r="Q166" s="124">
        <f>IF(RES_hhdet_tes!Q166=0,"",RES_hhdet_tes!Q166/RES_hhdet_fec!Q166)</f>
        <v>0.62864767912532182</v>
      </c>
      <c r="R166" s="124">
        <f>IF(RES_hhdet_tes!R166=0,"",RES_hhdet_tes!R166/RES_hhdet_fec!R166)</f>
        <v>0.66405773416995684</v>
      </c>
      <c r="S166" s="124">
        <f>IF(RES_hhdet_tes!S166=0,"",RES_hhdet_tes!S166/RES_hhdet_fec!S166)</f>
        <v>0.70071230719651767</v>
      </c>
      <c r="T166" s="124">
        <f>IF(RES_hhdet_tes!T166=0,"",RES_hhdet_tes!T166/RES_hhdet_fec!T166)</f>
        <v>0.76334485765308913</v>
      </c>
      <c r="U166" s="124">
        <f>IF(RES_hhdet_tes!U166=0,"",RES_hhdet_tes!U166/RES_hhdet_fec!U166)</f>
        <v>0.80137039249708764</v>
      </c>
      <c r="V166" s="124">
        <f>IF(RES_hhdet_tes!V166=0,"",RES_hhdet_tes!V166/RES_hhdet_fec!V166)</f>
        <v>0.81602534097674628</v>
      </c>
      <c r="W166" s="124">
        <f>IF(RES_hhdet_tes!W166=0,"",RES_hhdet_tes!W166/RES_hhdet_fec!W166)</f>
        <v>0.82180909544037506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0.49146695302050308</v>
      </c>
      <c r="C167" s="111">
        <f>IF(RES_hhdet_tes!C167=0,"",RES_hhdet_tes!C167/RES_hhdet_fec!C167)</f>
        <v>0.49276881740289441</v>
      </c>
      <c r="D167" s="111">
        <f>IF(RES_hhdet_tes!D167=0,"",RES_hhdet_tes!D167/RES_hhdet_fec!D167)</f>
        <v>0.49853066771836685</v>
      </c>
      <c r="E167" s="111">
        <f>IF(RES_hhdet_tes!E167=0,"",RES_hhdet_tes!E167/RES_hhdet_fec!E167)</f>
        <v>0.50390623947363855</v>
      </c>
      <c r="F167" s="111">
        <f>IF(RES_hhdet_tes!F167=0,"",RES_hhdet_tes!F167/RES_hhdet_fec!F167)</f>
        <v>0.50921614900065826</v>
      </c>
      <c r="G167" s="111">
        <f>IF(RES_hhdet_tes!G167=0,"",RES_hhdet_tes!G167/RES_hhdet_fec!G167)</f>
        <v>0.51599837398903825</v>
      </c>
      <c r="H167" s="111">
        <f>IF(RES_hhdet_tes!H167=0,"",RES_hhdet_tes!H167/RES_hhdet_fec!H167)</f>
        <v>0.5210923428853611</v>
      </c>
      <c r="I167" s="111">
        <f>IF(RES_hhdet_tes!I167=0,"",RES_hhdet_tes!I167/RES_hhdet_fec!I167)</f>
        <v>0.52537299935961579</v>
      </c>
      <c r="J167" s="111">
        <f>IF(RES_hhdet_tes!J167=0,"",RES_hhdet_tes!J167/RES_hhdet_fec!J167)</f>
        <v>0.53017740041953076</v>
      </c>
      <c r="K167" s="111">
        <f>IF(RES_hhdet_tes!K167=0,"",RES_hhdet_tes!K167/RES_hhdet_fec!K167)</f>
        <v>0.53123824898071792</v>
      </c>
      <c r="L167" s="111">
        <f>IF(RES_hhdet_tes!L167=0,"",RES_hhdet_tes!L167/RES_hhdet_fec!L167)</f>
        <v>0.53502399005643964</v>
      </c>
      <c r="M167" s="111">
        <f>IF(RES_hhdet_tes!M167=0,"",RES_hhdet_tes!M167/RES_hhdet_fec!M167)</f>
        <v>0.54495459937153023</v>
      </c>
      <c r="N167" s="111">
        <f>IF(RES_hhdet_tes!N167=0,"",RES_hhdet_tes!N167/RES_hhdet_fec!N167)</f>
        <v>0.55524369312566157</v>
      </c>
      <c r="O167" s="111">
        <f>IF(RES_hhdet_tes!O167=0,"",RES_hhdet_tes!O167/RES_hhdet_fec!O167)</f>
        <v>0.58535996218820818</v>
      </c>
      <c r="P167" s="111">
        <f>IF(RES_hhdet_tes!P167=0,"",RES_hhdet_tes!P167/RES_hhdet_fec!P167)</f>
        <v>0.61226975933999805</v>
      </c>
      <c r="Q167" s="111">
        <f>IF(RES_hhdet_tes!Q167=0,"",RES_hhdet_tes!Q167/RES_hhdet_fec!Q167)</f>
        <v>0.65390956131397215</v>
      </c>
      <c r="R167" s="111">
        <f>IF(RES_hhdet_tes!R167=0,"",RES_hhdet_tes!R167/RES_hhdet_fec!R167)</f>
        <v>0.70023445762958125</v>
      </c>
      <c r="S167" s="111">
        <f>IF(RES_hhdet_tes!S167=0,"",RES_hhdet_tes!S167/RES_hhdet_fec!S167)</f>
        <v>0.74951503272972586</v>
      </c>
      <c r="T167" s="111">
        <f>IF(RES_hhdet_tes!T167=0,"",RES_hhdet_tes!T167/RES_hhdet_fec!T167)</f>
        <v>0.80774732310417618</v>
      </c>
      <c r="U167" s="111">
        <f>IF(RES_hhdet_tes!U167=0,"",RES_hhdet_tes!U167/RES_hhdet_fec!U167)</f>
        <v>0.83949831667652897</v>
      </c>
      <c r="V167" s="111">
        <f>IF(RES_hhdet_tes!V167=0,"",RES_hhdet_tes!V167/RES_hhdet_fec!V167)</f>
        <v>0.85834179346387496</v>
      </c>
      <c r="W167" s="111">
        <f>IF(RES_hhdet_tes!W167=0,"",RES_hhdet_tes!W167/RES_hhdet_fec!W167)</f>
        <v>0.86877511656251416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0.55060482472750616</v>
      </c>
      <c r="C171" s="112">
        <f>IF(RES_hhdet_tes!C171=0,"",RES_hhdet_tes!C171/RES_hhdet_fec!C171)</f>
        <v>0.55060482472750616</v>
      </c>
      <c r="D171" s="112">
        <f>IF(RES_hhdet_tes!D171=0,"",RES_hhdet_tes!D171/RES_hhdet_fec!D171)</f>
        <v>0.55060482472750616</v>
      </c>
      <c r="E171" s="112">
        <f>IF(RES_hhdet_tes!E171=0,"",RES_hhdet_tes!E171/RES_hhdet_fec!E171)</f>
        <v>0.55060482472750616</v>
      </c>
      <c r="F171" s="112">
        <f>IF(RES_hhdet_tes!F171=0,"",RES_hhdet_tes!F171/RES_hhdet_fec!F171)</f>
        <v>0.55060482472750616</v>
      </c>
      <c r="G171" s="112">
        <f>IF(RES_hhdet_tes!G171=0,"",RES_hhdet_tes!G171/RES_hhdet_fec!G171)</f>
        <v>0.55060482472750616</v>
      </c>
      <c r="H171" s="112">
        <f>IF(RES_hhdet_tes!H171=0,"",RES_hhdet_tes!H171/RES_hhdet_fec!H171)</f>
        <v>0.57893042842835873</v>
      </c>
      <c r="I171" s="112">
        <f>IF(RES_hhdet_tes!I171=0,"",RES_hhdet_tes!I171/RES_hhdet_fec!I171)</f>
        <v>0.580991968847405</v>
      </c>
      <c r="J171" s="112">
        <f>IF(RES_hhdet_tes!J171=0,"",RES_hhdet_tes!J171/RES_hhdet_fec!J171)</f>
        <v>0.58255996728378256</v>
      </c>
      <c r="K171" s="112">
        <f>IF(RES_hhdet_tes!K171=0,"",RES_hhdet_tes!K171/RES_hhdet_fec!K171)</f>
        <v>0.58427077173420994</v>
      </c>
      <c r="L171" s="112">
        <f>IF(RES_hhdet_tes!L171=0,"",RES_hhdet_tes!L171/RES_hhdet_fec!L171)</f>
        <v>0.58520545868122265</v>
      </c>
      <c r="M171" s="112">
        <f>IF(RES_hhdet_tes!M171=0,"",RES_hhdet_tes!M171/RES_hhdet_fec!M171)</f>
        <v>0.58598395540401771</v>
      </c>
      <c r="N171" s="112">
        <f>IF(RES_hhdet_tes!N171=0,"",RES_hhdet_tes!N171/RES_hhdet_fec!N171)</f>
        <v>0.58728000788696555</v>
      </c>
      <c r="O171" s="112">
        <f>IF(RES_hhdet_tes!O171=0,"",RES_hhdet_tes!O171/RES_hhdet_fec!O171)</f>
        <v>0.59028587526796583</v>
      </c>
      <c r="P171" s="112">
        <f>IF(RES_hhdet_tes!P171=0,"",RES_hhdet_tes!P171/RES_hhdet_fec!P171)</f>
        <v>0.59637138075954477</v>
      </c>
      <c r="Q171" s="112">
        <f>IF(RES_hhdet_tes!Q171=0,"",RES_hhdet_tes!Q171/RES_hhdet_fec!Q171)</f>
        <v>0.60686391279463792</v>
      </c>
      <c r="R171" s="112">
        <f>IF(RES_hhdet_tes!R171=0,"",RES_hhdet_tes!R171/RES_hhdet_fec!R171)</f>
        <v>0.62301271757137688</v>
      </c>
      <c r="S171" s="112">
        <f>IF(RES_hhdet_tes!S171=0,"",RES_hhdet_tes!S171/RES_hhdet_fec!S171)</f>
        <v>0.64586600353931345</v>
      </c>
      <c r="T171" s="112">
        <f>IF(RES_hhdet_tes!T171=0,"",RES_hhdet_tes!T171/RES_hhdet_fec!T171)</f>
        <v>0.65180833794151594</v>
      </c>
      <c r="U171" s="112">
        <f>IF(RES_hhdet_tes!U171=0,"",RES_hhdet_tes!U171/RES_hhdet_fec!U171)</f>
        <v>0.65926964100296093</v>
      </c>
      <c r="V171" s="112">
        <f>IF(RES_hhdet_tes!V171=0,"",RES_hhdet_tes!V171/RES_hhdet_fec!V171)</f>
        <v>0.6723145475903558</v>
      </c>
      <c r="W171" s="112">
        <f>IF(RES_hhdet_tes!W171=0,"",RES_hhdet_tes!W171/RES_hhdet_fec!W171)</f>
        <v>0.68642755856000315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0.57175470682758212</v>
      </c>
      <c r="C175" s="124">
        <f>IF(RES_hhdet_tes!C175=0,"",RES_hhdet_tes!C175/RES_hhdet_fec!C175)</f>
        <v>0.57286794794273521</v>
      </c>
      <c r="D175" s="124">
        <f>IF(RES_hhdet_tes!D175=0,"",RES_hhdet_tes!D175/RES_hhdet_fec!D175)</f>
        <v>0.57499415630949924</v>
      </c>
      <c r="E175" s="124">
        <f>IF(RES_hhdet_tes!E175=0,"",RES_hhdet_tes!E175/RES_hhdet_fec!E175)</f>
        <v>0.57988374774362927</v>
      </c>
      <c r="F175" s="124">
        <f>IF(RES_hhdet_tes!F175=0,"",RES_hhdet_tes!F175/RES_hhdet_fec!F175)</f>
        <v>0.57984428661504483</v>
      </c>
      <c r="G175" s="124">
        <f>IF(RES_hhdet_tes!G175=0,"",RES_hhdet_tes!G175/RES_hhdet_fec!G175)</f>
        <v>0.57947193218966286</v>
      </c>
      <c r="H175" s="124">
        <f>IF(RES_hhdet_tes!H175=0,"",RES_hhdet_tes!H175/RES_hhdet_fec!H175)</f>
        <v>0.58957298745726117</v>
      </c>
      <c r="I175" s="124">
        <f>IF(RES_hhdet_tes!I175=0,"",RES_hhdet_tes!I175/RES_hhdet_fec!I175)</f>
        <v>0.58224258965997078</v>
      </c>
      <c r="J175" s="124">
        <f>IF(RES_hhdet_tes!J175=0,"",RES_hhdet_tes!J175/RES_hhdet_fec!J175)</f>
        <v>0.58250997872932764</v>
      </c>
      <c r="K175" s="124">
        <f>IF(RES_hhdet_tes!K175=0,"",RES_hhdet_tes!K175/RES_hhdet_fec!K175)</f>
        <v>0.58164346506480047</v>
      </c>
      <c r="L175" s="124">
        <f>IF(RES_hhdet_tes!L175=0,"",RES_hhdet_tes!L175/RES_hhdet_fec!L175)</f>
        <v>0.58305443826143211</v>
      </c>
      <c r="M175" s="124">
        <f>IF(RES_hhdet_tes!M175=0,"",RES_hhdet_tes!M175/RES_hhdet_fec!M175)</f>
        <v>0.58374150904710809</v>
      </c>
      <c r="N175" s="124">
        <f>IF(RES_hhdet_tes!N175=0,"",RES_hhdet_tes!N175/RES_hhdet_fec!N175)</f>
        <v>0.58577792993101019</v>
      </c>
      <c r="O175" s="124">
        <f>IF(RES_hhdet_tes!O175=0,"",RES_hhdet_tes!O175/RES_hhdet_fec!O175)</f>
        <v>0.58199711027337897</v>
      </c>
      <c r="P175" s="124">
        <f>IF(RES_hhdet_tes!P175=0,"",RES_hhdet_tes!P175/RES_hhdet_fec!P175)</f>
        <v>0.58300666092137543</v>
      </c>
      <c r="Q175" s="124">
        <f>IF(RES_hhdet_tes!Q175=0,"",RES_hhdet_tes!Q175/RES_hhdet_fec!Q175)</f>
        <v>0.58429642063987752</v>
      </c>
      <c r="R175" s="124">
        <f>IF(RES_hhdet_tes!R175=0,"",RES_hhdet_tes!R175/RES_hhdet_fec!R175)</f>
        <v>0.58508609024285529</v>
      </c>
      <c r="S175" s="124">
        <f>IF(RES_hhdet_tes!S175=0,"",RES_hhdet_tes!S175/RES_hhdet_fec!S175)</f>
        <v>0.58723381759586979</v>
      </c>
      <c r="T175" s="124">
        <f>IF(RES_hhdet_tes!T175=0,"",RES_hhdet_tes!T175/RES_hhdet_fec!T175)</f>
        <v>0.58939856031711502</v>
      </c>
      <c r="U175" s="124">
        <f>IF(RES_hhdet_tes!U175=0,"",RES_hhdet_tes!U175/RES_hhdet_fec!U175)</f>
        <v>0.59163506618927775</v>
      </c>
      <c r="V175" s="124">
        <f>IF(RES_hhdet_tes!V175=0,"",RES_hhdet_tes!V175/RES_hhdet_fec!V175)</f>
        <v>0.59406878809284158</v>
      </c>
      <c r="W175" s="124">
        <f>IF(RES_hhdet_tes!W175=0,"",RES_hhdet_tes!W175/RES_hhdet_fec!W175)</f>
        <v>0.59558761265207993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0.56999393016022337</v>
      </c>
      <c r="C176" s="111">
        <f>IF(RES_hhdet_tes!C176=0,"",RES_hhdet_tes!C176/RES_hhdet_fec!C176)</f>
        <v>0.57038047160402705</v>
      </c>
      <c r="D176" s="111">
        <f>IF(RES_hhdet_tes!D176=0,"",RES_hhdet_tes!D176/RES_hhdet_fec!D176)</f>
        <v>0.57222029216892289</v>
      </c>
      <c r="E176" s="111">
        <f>IF(RES_hhdet_tes!E176=0,"",RES_hhdet_tes!E176/RES_hhdet_fec!E176)</f>
        <v>0.57384392924794581</v>
      </c>
      <c r="F176" s="111">
        <f>IF(RES_hhdet_tes!F176=0,"",RES_hhdet_tes!F176/RES_hhdet_fec!F176)</f>
        <v>0.57539166331866987</v>
      </c>
      <c r="G176" s="111">
        <f>IF(RES_hhdet_tes!G176=0,"",RES_hhdet_tes!G176/RES_hhdet_fec!G176)</f>
        <v>0.57712040610338644</v>
      </c>
      <c r="H176" s="111">
        <f>IF(RES_hhdet_tes!H176=0,"",RES_hhdet_tes!H176/RES_hhdet_fec!H176)</f>
        <v>0.57840414698346609</v>
      </c>
      <c r="I176" s="111">
        <f>IF(RES_hhdet_tes!I176=0,"",RES_hhdet_tes!I176/RES_hhdet_fec!I176)</f>
        <v>0.57936633024828499</v>
      </c>
      <c r="J176" s="111">
        <f>IF(RES_hhdet_tes!J176=0,"",RES_hhdet_tes!J176/RES_hhdet_fec!J176)</f>
        <v>0.57992580425035256</v>
      </c>
      <c r="K176" s="111">
        <f>IF(RES_hhdet_tes!K176=0,"",RES_hhdet_tes!K176/RES_hhdet_fec!K176)</f>
        <v>0.58052820969931485</v>
      </c>
      <c r="L176" s="111">
        <f>IF(RES_hhdet_tes!L176=0,"",RES_hhdet_tes!L176/RES_hhdet_fec!L176)</f>
        <v>0.58092570400796761</v>
      </c>
      <c r="M176" s="111">
        <f>IF(RES_hhdet_tes!M176=0,"",RES_hhdet_tes!M176/RES_hhdet_fec!M176)</f>
        <v>0.58127038449452761</v>
      </c>
      <c r="N176" s="111">
        <f>IF(RES_hhdet_tes!N176=0,"",RES_hhdet_tes!N176/RES_hhdet_fec!N176)</f>
        <v>0.58152192167012873</v>
      </c>
      <c r="O176" s="111">
        <f>IF(RES_hhdet_tes!O176=0,"",RES_hhdet_tes!O176/RES_hhdet_fec!O176)</f>
        <v>0.58183754478250493</v>
      </c>
      <c r="P176" s="111">
        <f>IF(RES_hhdet_tes!P176=0,"",RES_hhdet_tes!P176/RES_hhdet_fec!P176)</f>
        <v>0.5820621359871444</v>
      </c>
      <c r="Q176" s="111">
        <f>IF(RES_hhdet_tes!Q176=0,"",RES_hhdet_tes!Q176/RES_hhdet_fec!Q176)</f>
        <v>0.58228774617383627</v>
      </c>
      <c r="R176" s="111">
        <f>IF(RES_hhdet_tes!R176=0,"",RES_hhdet_tes!R176/RES_hhdet_fec!R176)</f>
        <v>0.5829221611327231</v>
      </c>
      <c r="S176" s="111">
        <f>IF(RES_hhdet_tes!S176=0,"",RES_hhdet_tes!S176/RES_hhdet_fec!S176)</f>
        <v>0.58472871462322584</v>
      </c>
      <c r="T176" s="111">
        <f>IF(RES_hhdet_tes!T176=0,"",RES_hhdet_tes!T176/RES_hhdet_fec!T176)</f>
        <v>0.58736554894564508</v>
      </c>
      <c r="U176" s="111">
        <f>IF(RES_hhdet_tes!U176=0,"",RES_hhdet_tes!U176/RES_hhdet_fec!U176)</f>
        <v>0.58984872726710458</v>
      </c>
      <c r="V176" s="111">
        <f>IF(RES_hhdet_tes!V176=0,"",RES_hhdet_tes!V176/RES_hhdet_fec!V176)</f>
        <v>0.59212409213688477</v>
      </c>
      <c r="W176" s="111">
        <f>IF(RES_hhdet_tes!W176=0,"",RES_hhdet_tes!W176/RES_hhdet_fec!W176)</f>
        <v>0.5938177235291372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0.72878418312342952</v>
      </c>
      <c r="C177" s="45">
        <f>IF(RES_hhdet_tes!C177=0,"",RES_hhdet_tes!C177/RES_hhdet_fec!C177)</f>
        <v>0.73148026378710462</v>
      </c>
      <c r="D177" s="45">
        <f>IF(RES_hhdet_tes!D177=0,"",RES_hhdet_tes!D177/RES_hhdet_fec!D177)</f>
        <v>0.73769699226885443</v>
      </c>
      <c r="E177" s="45">
        <f>IF(RES_hhdet_tes!E177=0,"",RES_hhdet_tes!E177/RES_hhdet_fec!E177)</f>
        <v>0.74157534318511764</v>
      </c>
      <c r="F177" s="45">
        <f>IF(RES_hhdet_tes!F177=0,"",RES_hhdet_tes!F177/RES_hhdet_fec!F177)</f>
        <v>0.74300442058785676</v>
      </c>
      <c r="G177" s="45">
        <f>IF(RES_hhdet_tes!G177=0,"",RES_hhdet_tes!G177/RES_hhdet_fec!G177)</f>
        <v>0.74514651055293613</v>
      </c>
      <c r="H177" s="45">
        <f>IF(RES_hhdet_tes!H177=0,"",RES_hhdet_tes!H177/RES_hhdet_fec!H177)</f>
        <v>0.74764558623954613</v>
      </c>
      <c r="I177" s="45">
        <f>IF(RES_hhdet_tes!I177=0,"",RES_hhdet_tes!I177/RES_hhdet_fec!I177)</f>
        <v>0.74802454827848375</v>
      </c>
      <c r="J177" s="45">
        <f>IF(RES_hhdet_tes!J177=0,"",RES_hhdet_tes!J177/RES_hhdet_fec!J177)</f>
        <v>0.74871466731175729</v>
      </c>
      <c r="K177" s="45">
        <f>IF(RES_hhdet_tes!K177=0,"",RES_hhdet_tes!K177/RES_hhdet_fec!K177)</f>
        <v>0.74921209547030854</v>
      </c>
      <c r="L177" s="45">
        <f>IF(RES_hhdet_tes!L177=0,"",RES_hhdet_tes!L177/RES_hhdet_fec!L177)</f>
        <v>0.752881361051287</v>
      </c>
      <c r="M177" s="45">
        <f>IF(RES_hhdet_tes!M177=0,"",RES_hhdet_tes!M177/RES_hhdet_fec!M177)</f>
        <v>0.75456008188163082</v>
      </c>
      <c r="N177" s="45">
        <f>IF(RES_hhdet_tes!N177=0,"",RES_hhdet_tes!N177/RES_hhdet_fec!N177)</f>
        <v>0.75591406219773705</v>
      </c>
      <c r="O177" s="45">
        <f>IF(RES_hhdet_tes!O177=0,"",RES_hhdet_tes!O177/RES_hhdet_fec!O177)</f>
        <v>0.75697780430217632</v>
      </c>
      <c r="P177" s="45">
        <f>IF(RES_hhdet_tes!P177=0,"",RES_hhdet_tes!P177/RES_hhdet_fec!P177)</f>
        <v>0.75795900920249837</v>
      </c>
      <c r="Q177" s="45">
        <f>IF(RES_hhdet_tes!Q177=0,"",RES_hhdet_tes!Q177/RES_hhdet_fec!Q177)</f>
        <v>0.76351577880252397</v>
      </c>
      <c r="R177" s="45">
        <f>IF(RES_hhdet_tes!R177=0,"",RES_hhdet_tes!R177/RES_hhdet_fec!R177)</f>
        <v>0.77386694196189287</v>
      </c>
      <c r="S177" s="45">
        <f>IF(RES_hhdet_tes!S177=0,"",RES_hhdet_tes!S177/RES_hhdet_fec!S177)</f>
        <v>0.78941357531135903</v>
      </c>
      <c r="T177" s="45">
        <f>IF(RES_hhdet_tes!T177=0,"",RES_hhdet_tes!T177/RES_hhdet_fec!T177)</f>
        <v>0.80092563979373144</v>
      </c>
      <c r="U177" s="45">
        <f>IF(RES_hhdet_tes!U177=0,"",RES_hhdet_tes!U177/RES_hhdet_fec!U177)</f>
        <v>0.80922582294433532</v>
      </c>
      <c r="V177" s="45">
        <f>IF(RES_hhdet_tes!V177=0,"",RES_hhdet_tes!V177/RES_hhdet_fec!V177)</f>
        <v>0.81637082460265686</v>
      </c>
      <c r="W177" s="45">
        <f>IF(RES_hhdet_tes!W177=0,"",RES_hhdet_tes!W177/RES_hhdet_fec!W177)</f>
        <v>0.81924497295750576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173.36257955237053</v>
      </c>
      <c r="C3" s="117">
        <f t="shared" si="0"/>
        <v>31.100318004724535</v>
      </c>
      <c r="D3" s="117">
        <f t="shared" si="0"/>
        <v>100.30837450724806</v>
      </c>
      <c r="E3" s="117">
        <f t="shared" si="0"/>
        <v>68.078145153418021</v>
      </c>
      <c r="F3" s="117">
        <f t="shared" si="0"/>
        <v>155.04271152723592</v>
      </c>
      <c r="G3" s="117">
        <f t="shared" si="0"/>
        <v>59.043081613727523</v>
      </c>
      <c r="H3" s="117">
        <f t="shared" si="0"/>
        <v>42.985753813676354</v>
      </c>
      <c r="I3" s="117">
        <f t="shared" si="0"/>
        <v>45.41321194497872</v>
      </c>
      <c r="J3" s="117">
        <f t="shared" si="0"/>
        <v>182.92053303501416</v>
      </c>
      <c r="K3" s="117">
        <f t="shared" si="0"/>
        <v>57.713287413323691</v>
      </c>
      <c r="L3" s="117">
        <f t="shared" si="0"/>
        <v>41.629493839630079</v>
      </c>
      <c r="M3" s="117">
        <f t="shared" si="0"/>
        <v>77.200496631092392</v>
      </c>
      <c r="N3" s="117">
        <f t="shared" si="0"/>
        <v>114.98787073011576</v>
      </c>
      <c r="O3" s="117">
        <f t="shared" si="0"/>
        <v>105.31344761991184</v>
      </c>
      <c r="P3" s="117">
        <f t="shared" si="0"/>
        <v>283.21561881935696</v>
      </c>
      <c r="Q3" s="117">
        <f t="shared" si="0"/>
        <v>324.15236621611712</v>
      </c>
      <c r="R3" s="117">
        <f t="shared" ref="R3:V3" si="1">R4+R7+R9+R19</f>
        <v>229.06950451164101</v>
      </c>
      <c r="S3" s="117">
        <f t="shared" si="1"/>
        <v>142.21924358390706</v>
      </c>
      <c r="T3" s="117">
        <f t="shared" si="1"/>
        <v>138.09200040313917</v>
      </c>
      <c r="U3" s="117">
        <f t="shared" si="1"/>
        <v>165.35327039127679</v>
      </c>
      <c r="V3" s="117">
        <f t="shared" si="1"/>
        <v>181.72308427384274</v>
      </c>
      <c r="W3" s="117">
        <f t="shared" ref="W3" si="2">W4+W7+W9+W19</f>
        <v>186.62827687084774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156.78796779417073</v>
      </c>
      <c r="C4" s="122">
        <f t="shared" si="3"/>
        <v>25.600867506547633</v>
      </c>
      <c r="D4" s="122">
        <f t="shared" si="3"/>
        <v>82.972399481473033</v>
      </c>
      <c r="E4" s="122">
        <f t="shared" si="3"/>
        <v>55.468239060831046</v>
      </c>
      <c r="F4" s="122">
        <f t="shared" si="3"/>
        <v>135.30821708969972</v>
      </c>
      <c r="G4" s="122">
        <f t="shared" si="3"/>
        <v>46.180999975123363</v>
      </c>
      <c r="H4" s="122">
        <f t="shared" si="3"/>
        <v>34.593939790142215</v>
      </c>
      <c r="I4" s="122">
        <f t="shared" si="3"/>
        <v>35.164741433466396</v>
      </c>
      <c r="J4" s="122">
        <f t="shared" si="3"/>
        <v>154.02818355160323</v>
      </c>
      <c r="K4" s="122">
        <f t="shared" si="3"/>
        <v>47.418550761993565</v>
      </c>
      <c r="L4" s="122">
        <f t="shared" si="3"/>
        <v>34.660484599859686</v>
      </c>
      <c r="M4" s="122">
        <f t="shared" si="3"/>
        <v>63.912619795367171</v>
      </c>
      <c r="N4" s="122">
        <f t="shared" si="3"/>
        <v>95.261838726533014</v>
      </c>
      <c r="O4" s="122">
        <f t="shared" si="3"/>
        <v>85.761286368217327</v>
      </c>
      <c r="P4" s="122">
        <f t="shared" si="3"/>
        <v>227.67580457025753</v>
      </c>
      <c r="Q4" s="122">
        <f t="shared" si="3"/>
        <v>258.30105397987859</v>
      </c>
      <c r="R4" s="122">
        <f t="shared" ref="R4:V4" si="4">SUM(R5:R6)</f>
        <v>183.74235679732962</v>
      </c>
      <c r="S4" s="122">
        <f t="shared" si="4"/>
        <v>111.73962424960236</v>
      </c>
      <c r="T4" s="122">
        <f t="shared" si="4"/>
        <v>109.21259730202694</v>
      </c>
      <c r="U4" s="122">
        <f t="shared" si="4"/>
        <v>131.0852617865734</v>
      </c>
      <c r="V4" s="122">
        <f t="shared" si="4"/>
        <v>145.55886566084726</v>
      </c>
      <c r="W4" s="122">
        <f t="shared" ref="W4" si="5">SUM(W5:W6)</f>
        <v>149.91437528978005</v>
      </c>
      <c r="DA4" s="130" t="s">
        <v>2076</v>
      </c>
    </row>
    <row r="5" spans="1:105" ht="12" customHeight="1" x14ac:dyDescent="0.25">
      <c r="A5" s="97" t="s">
        <v>51</v>
      </c>
      <c r="B5" s="98">
        <v>156.78796779417073</v>
      </c>
      <c r="C5" s="98">
        <v>25.600867506547633</v>
      </c>
      <c r="D5" s="98">
        <v>82.972399481473033</v>
      </c>
      <c r="E5" s="98">
        <v>55.468239060831046</v>
      </c>
      <c r="F5" s="98">
        <v>135.30821708969972</v>
      </c>
      <c r="G5" s="98">
        <v>46.180999975123363</v>
      </c>
      <c r="H5" s="98">
        <v>34.593939790142215</v>
      </c>
      <c r="I5" s="98">
        <v>35.164741433466396</v>
      </c>
      <c r="J5" s="98">
        <v>154.02818355160323</v>
      </c>
      <c r="K5" s="98">
        <v>47.418550761993565</v>
      </c>
      <c r="L5" s="98">
        <v>34.660484599859686</v>
      </c>
      <c r="M5" s="98">
        <v>63.912619795367171</v>
      </c>
      <c r="N5" s="98">
        <v>95.261838726533014</v>
      </c>
      <c r="O5" s="98">
        <v>85.761286368217327</v>
      </c>
      <c r="P5" s="98">
        <v>227.67580457025753</v>
      </c>
      <c r="Q5" s="98">
        <v>258.30105397987859</v>
      </c>
      <c r="R5" s="98">
        <v>183.74235679732962</v>
      </c>
      <c r="S5" s="98">
        <v>111.73962424960236</v>
      </c>
      <c r="T5" s="98">
        <v>109.21259730202694</v>
      </c>
      <c r="U5" s="98">
        <v>131.0852617865734</v>
      </c>
      <c r="V5" s="98">
        <v>145.55886566084726</v>
      </c>
      <c r="W5" s="98">
        <v>149.91437528978005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10.029381037430044</v>
      </c>
      <c r="C9" s="122">
        <v>3.3705935877957711</v>
      </c>
      <c r="D9" s="122">
        <v>11.899762630252161</v>
      </c>
      <c r="E9" s="122">
        <v>8.3772586544396539</v>
      </c>
      <c r="F9" s="122">
        <v>13.825387210256835</v>
      </c>
      <c r="G9" s="122">
        <v>7.4159494862759621</v>
      </c>
      <c r="H9" s="122">
        <v>5.547374365513754</v>
      </c>
      <c r="I9" s="122">
        <v>6.8251253721304073</v>
      </c>
      <c r="J9" s="122">
        <v>21.195748685039938</v>
      </c>
      <c r="K9" s="122">
        <v>7.2838165553060277</v>
      </c>
      <c r="L9" s="122">
        <v>4.9357015447212298</v>
      </c>
      <c r="M9" s="122">
        <v>9.6545775837752252</v>
      </c>
      <c r="N9" s="122">
        <v>14.588680426378598</v>
      </c>
      <c r="O9" s="122">
        <v>14.291375522028446</v>
      </c>
      <c r="P9" s="122">
        <v>40.95226185730241</v>
      </c>
      <c r="Q9" s="122">
        <v>48.358763559916596</v>
      </c>
      <c r="R9" s="122">
        <v>34.010192410808955</v>
      </c>
      <c r="S9" s="122">
        <v>21.155695213725991</v>
      </c>
      <c r="T9" s="122">
        <v>19.843639236447693</v>
      </c>
      <c r="U9" s="122">
        <v>23.556504180554867</v>
      </c>
      <c r="V9" s="122">
        <v>25.738219085580436</v>
      </c>
      <c r="W9" s="122">
        <v>26.307530736820443</v>
      </c>
      <c r="DA9" s="130" t="s">
        <v>2081</v>
      </c>
    </row>
    <row r="10" spans="1:105" ht="12" customHeight="1" x14ac:dyDescent="0.25">
      <c r="A10" s="97" t="s">
        <v>143</v>
      </c>
      <c r="B10" s="98">
        <v>9.9291068627649022</v>
      </c>
      <c r="C10" s="98">
        <v>3.2583645839163635</v>
      </c>
      <c r="D10" s="98">
        <v>11.749752790660514</v>
      </c>
      <c r="E10" s="98">
        <v>8.2048618610821062</v>
      </c>
      <c r="F10" s="98">
        <v>13.689273280538297</v>
      </c>
      <c r="G10" s="98">
        <v>7.2310235349147938</v>
      </c>
      <c r="H10" s="98">
        <v>5.441644333551082</v>
      </c>
      <c r="I10" s="98">
        <v>6.6651427663870946</v>
      </c>
      <c r="J10" s="98">
        <v>21.102933446200506</v>
      </c>
      <c r="K10" s="98">
        <v>7.1970334091341375</v>
      </c>
      <c r="L10" s="98">
        <v>4.8731800985475022</v>
      </c>
      <c r="M10" s="98">
        <v>9.5810547564614819</v>
      </c>
      <c r="N10" s="98">
        <v>14.487704589559971</v>
      </c>
      <c r="O10" s="98">
        <v>14.114941990591975</v>
      </c>
      <c r="P10" s="98">
        <v>40.70866228816228</v>
      </c>
      <c r="Q10" s="98">
        <v>48.069246425418527</v>
      </c>
      <c r="R10" s="98">
        <v>33.763971185401658</v>
      </c>
      <c r="S10" s="98">
        <v>20.96149950743154</v>
      </c>
      <c r="T10" s="98">
        <v>19.681751820389714</v>
      </c>
      <c r="U10" s="98">
        <v>23.37744677462187</v>
      </c>
      <c r="V10" s="98">
        <v>25.555358274161051</v>
      </c>
      <c r="W10" s="98">
        <v>26.12994449388129</v>
      </c>
      <c r="DA10" s="63" t="s">
        <v>2082</v>
      </c>
    </row>
    <row r="11" spans="1:105" ht="12" customHeight="1" x14ac:dyDescent="0.25">
      <c r="A11" s="97" t="s">
        <v>124</v>
      </c>
      <c r="B11" s="98">
        <v>0.10027417466514103</v>
      </c>
      <c r="C11" s="98">
        <v>0.11222900387940772</v>
      </c>
      <c r="D11" s="98">
        <v>0.15000983959164721</v>
      </c>
      <c r="E11" s="98">
        <v>0.17239679335754682</v>
      </c>
      <c r="F11" s="98">
        <v>0.13611392971853886</v>
      </c>
      <c r="G11" s="98">
        <v>0.18492595136116849</v>
      </c>
      <c r="H11" s="98">
        <v>0.10573003196267183</v>
      </c>
      <c r="I11" s="98">
        <v>0.15998260574331302</v>
      </c>
      <c r="J11" s="98">
        <v>9.2815238839432435E-2</v>
      </c>
      <c r="K11" s="98">
        <v>8.6783146171890299E-2</v>
      </c>
      <c r="L11" s="98">
        <v>6.252144617372779E-2</v>
      </c>
      <c r="M11" s="98">
        <v>7.3522827313743919E-2</v>
      </c>
      <c r="N11" s="98">
        <v>0.10097583681862739</v>
      </c>
      <c r="O11" s="98">
        <v>0.17643353143647103</v>
      </c>
      <c r="P11" s="98">
        <v>0.24359956914013328</v>
      </c>
      <c r="Q11" s="98">
        <v>0.28951713449806793</v>
      </c>
      <c r="R11" s="98">
        <v>0.24622122540729621</v>
      </c>
      <c r="S11" s="98">
        <v>0.19419570629445115</v>
      </c>
      <c r="T11" s="98">
        <v>0.16188741605797979</v>
      </c>
      <c r="U11" s="98">
        <v>0.17905740593299679</v>
      </c>
      <c r="V11" s="98">
        <v>0.18286081141938645</v>
      </c>
      <c r="W11" s="98">
        <v>0.17758624293915184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6.5452307207697444</v>
      </c>
      <c r="C19" s="122">
        <v>2.1288569103811326</v>
      </c>
      <c r="D19" s="122">
        <v>5.4362123955228654</v>
      </c>
      <c r="E19" s="122">
        <v>4.232647438147322</v>
      </c>
      <c r="F19" s="122">
        <v>5.9091072272793568</v>
      </c>
      <c r="G19" s="122">
        <v>5.4461321523281985</v>
      </c>
      <c r="H19" s="122">
        <v>2.8444396580203835</v>
      </c>
      <c r="I19" s="122">
        <v>3.4233451393819165</v>
      </c>
      <c r="J19" s="122">
        <v>7.6966007983709943</v>
      </c>
      <c r="K19" s="122">
        <v>3.0109200960241016</v>
      </c>
      <c r="L19" s="122">
        <v>2.0333076950491664</v>
      </c>
      <c r="M19" s="122">
        <v>3.6332992519499885</v>
      </c>
      <c r="N19" s="122">
        <v>5.1373515772041438</v>
      </c>
      <c r="O19" s="122">
        <v>5.2607857296660727</v>
      </c>
      <c r="P19" s="122">
        <v>14.587552391797056</v>
      </c>
      <c r="Q19" s="122">
        <v>17.492548676321942</v>
      </c>
      <c r="R19" s="122">
        <v>11.316955303502425</v>
      </c>
      <c r="S19" s="122">
        <v>9.3239241205787149</v>
      </c>
      <c r="T19" s="122">
        <v>9.035763864664542</v>
      </c>
      <c r="U19" s="122">
        <v>10.711504424148542</v>
      </c>
      <c r="V19" s="122">
        <v>10.425999527415073</v>
      </c>
      <c r="W19" s="122">
        <v>10.406370844247242</v>
      </c>
      <c r="DA19" s="130" t="s">
        <v>2091</v>
      </c>
    </row>
    <row r="20" spans="1:105" ht="12" customHeight="1" x14ac:dyDescent="0.25">
      <c r="A20" s="97" t="s">
        <v>51</v>
      </c>
      <c r="B20" s="98">
        <v>5.0463933871460895</v>
      </c>
      <c r="C20" s="98">
        <v>1.0506269478536812</v>
      </c>
      <c r="D20" s="98">
        <v>4.0474710543971266</v>
      </c>
      <c r="E20" s="98">
        <v>2.6887060047184463</v>
      </c>
      <c r="F20" s="98">
        <v>4.8053435845282344</v>
      </c>
      <c r="G20" s="98">
        <v>3.6688366738979923</v>
      </c>
      <c r="H20" s="98">
        <v>2.1915663302914186</v>
      </c>
      <c r="I20" s="98">
        <v>2.5012145465144862</v>
      </c>
      <c r="J20" s="98">
        <v>7.2692689441927865</v>
      </c>
      <c r="K20" s="98">
        <v>2.4568182335651394</v>
      </c>
      <c r="L20" s="98">
        <v>1.736019636963819</v>
      </c>
      <c r="M20" s="98">
        <v>3.3547971442710272</v>
      </c>
      <c r="N20" s="98">
        <v>4.86363781621505</v>
      </c>
      <c r="O20" s="98">
        <v>4.73100525191016</v>
      </c>
      <c r="P20" s="98">
        <v>13.550700069020147</v>
      </c>
      <c r="Q20" s="98">
        <v>15.77282385848356</v>
      </c>
      <c r="R20" s="98">
        <v>9.5659343959080108</v>
      </c>
      <c r="S20" s="98">
        <v>8.2202380987709649</v>
      </c>
      <c r="T20" s="98">
        <v>8.5195183587199939</v>
      </c>
      <c r="U20" s="98">
        <v>10.503821701705121</v>
      </c>
      <c r="V20" s="98">
        <v>10.253112263578396</v>
      </c>
      <c r="W20" s="98">
        <v>10.239028082545351</v>
      </c>
      <c r="DA20" s="63" t="s">
        <v>2092</v>
      </c>
    </row>
    <row r="21" spans="1:105" ht="12" customHeight="1" x14ac:dyDescent="0.25">
      <c r="A21" s="97" t="s">
        <v>50</v>
      </c>
      <c r="B21" s="98">
        <v>1.4988373336236545</v>
      </c>
      <c r="C21" s="98">
        <v>1.0782299625274514</v>
      </c>
      <c r="D21" s="98">
        <v>1.388741341125739</v>
      </c>
      <c r="E21" s="98">
        <v>1.5439414334288757</v>
      </c>
      <c r="F21" s="98">
        <v>1.1037636427511222</v>
      </c>
      <c r="G21" s="98">
        <v>1.7772954784302064</v>
      </c>
      <c r="H21" s="98">
        <v>0.65287332772896467</v>
      </c>
      <c r="I21" s="98">
        <v>0.92213059286743049</v>
      </c>
      <c r="J21" s="98">
        <v>0.42733185417820768</v>
      </c>
      <c r="K21" s="98">
        <v>0.5541018624589622</v>
      </c>
      <c r="L21" s="98">
        <v>0.29728805808534742</v>
      </c>
      <c r="M21" s="98">
        <v>0.27850210767896133</v>
      </c>
      <c r="N21" s="98">
        <v>0.27371376098909372</v>
      </c>
      <c r="O21" s="98">
        <v>0.52978047775591264</v>
      </c>
      <c r="P21" s="98">
        <v>1.0368523227769084</v>
      </c>
      <c r="Q21" s="98">
        <v>1.719724817838381</v>
      </c>
      <c r="R21" s="98">
        <v>1.751020907594415</v>
      </c>
      <c r="S21" s="98">
        <v>1.1036860218077496</v>
      </c>
      <c r="T21" s="98">
        <v>0.51624550594454788</v>
      </c>
      <c r="U21" s="98">
        <v>0.20768272244342076</v>
      </c>
      <c r="V21" s="98">
        <v>0.17288726383667624</v>
      </c>
      <c r="W21" s="98">
        <v>0.1673427617018913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2.0848665008120051</v>
      </c>
      <c r="C24" s="117">
        <f t="shared" si="7"/>
        <v>1.852745838762293</v>
      </c>
      <c r="D24" s="117">
        <f t="shared" si="7"/>
        <v>1.8434025325794992</v>
      </c>
      <c r="E24" s="117">
        <f t="shared" si="7"/>
        <v>2.036217210195888</v>
      </c>
      <c r="F24" s="117">
        <f t="shared" si="7"/>
        <v>2.02189183670448</v>
      </c>
      <c r="G24" s="117">
        <f t="shared" si="7"/>
        <v>2.0970576368054346</v>
      </c>
      <c r="H24" s="117">
        <f t="shared" si="7"/>
        <v>1.8194163240512022</v>
      </c>
      <c r="I24" s="117">
        <f t="shared" si="7"/>
        <v>1.8387545014743458</v>
      </c>
      <c r="J24" s="117">
        <f t="shared" si="7"/>
        <v>1.8317258869135307</v>
      </c>
      <c r="K24" s="117">
        <f t="shared" si="7"/>
        <v>1.8655378199320143</v>
      </c>
      <c r="L24" s="117">
        <f t="shared" si="7"/>
        <v>1.8088462302962327</v>
      </c>
      <c r="M24" s="117">
        <f t="shared" si="7"/>
        <v>1.7350674852012096</v>
      </c>
      <c r="N24" s="117">
        <f t="shared" si="7"/>
        <v>1.754899416421156</v>
      </c>
      <c r="O24" s="117">
        <f t="shared" si="7"/>
        <v>1.6692653997104787</v>
      </c>
      <c r="P24" s="117">
        <f t="shared" si="7"/>
        <v>1.5785693509308529</v>
      </c>
      <c r="Q24" s="117">
        <f t="shared" si="7"/>
        <v>1.5876997816507354</v>
      </c>
      <c r="R24" s="117">
        <f t="shared" ref="R24:V24" si="8">R25+R28+R30+R39</f>
        <v>1.5775647386055605</v>
      </c>
      <c r="S24" s="117">
        <f t="shared" si="8"/>
        <v>1.2004361641218617</v>
      </c>
      <c r="T24" s="117">
        <f t="shared" si="8"/>
        <v>1.2069715445302813</v>
      </c>
      <c r="U24" s="117">
        <f t="shared" si="8"/>
        <v>1.236237554546961</v>
      </c>
      <c r="V24" s="117">
        <f t="shared" si="8"/>
        <v>1.0770789762388153</v>
      </c>
      <c r="W24" s="117">
        <f t="shared" ref="W24" si="9">W25+W28+W30+W39</f>
        <v>1.095276300044143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1.8557627519113806</v>
      </c>
      <c r="C25" s="122">
        <f t="shared" si="10"/>
        <v>1.5464267548960202</v>
      </c>
      <c r="D25" s="122">
        <f t="shared" si="10"/>
        <v>1.495169313312978</v>
      </c>
      <c r="E25" s="122">
        <f t="shared" si="10"/>
        <v>1.6136143297892733</v>
      </c>
      <c r="F25" s="122">
        <f t="shared" si="10"/>
        <v>1.7312722457829988</v>
      </c>
      <c r="G25" s="122">
        <f t="shared" si="10"/>
        <v>1.5260340894834263</v>
      </c>
      <c r="H25" s="122">
        <f t="shared" si="10"/>
        <v>1.5060157360487221</v>
      </c>
      <c r="I25" s="122">
        <f t="shared" si="10"/>
        <v>1.3754635171550202</v>
      </c>
      <c r="J25" s="122">
        <f t="shared" si="10"/>
        <v>1.607424771937116</v>
      </c>
      <c r="K25" s="122">
        <f t="shared" si="10"/>
        <v>1.5653575763439485</v>
      </c>
      <c r="L25" s="122">
        <f t="shared" si="10"/>
        <v>1.583712359210443</v>
      </c>
      <c r="M25" s="122">
        <f t="shared" si="10"/>
        <v>1.5118531389295859</v>
      </c>
      <c r="N25" s="122">
        <f t="shared" si="10"/>
        <v>1.5587483932218211</v>
      </c>
      <c r="O25" s="122">
        <f t="shared" si="10"/>
        <v>1.4569786713541268</v>
      </c>
      <c r="P25" s="122">
        <f t="shared" si="10"/>
        <v>1.3642596940677125</v>
      </c>
      <c r="Q25" s="122">
        <f t="shared" si="10"/>
        <v>1.3529176517842256</v>
      </c>
      <c r="R25" s="122">
        <f t="shared" ref="R25:V25" si="11">SUM(R26:R27)</f>
        <v>1.3545712336000748</v>
      </c>
      <c r="S25" s="122">
        <f t="shared" si="11"/>
        <v>0.98421399991434011</v>
      </c>
      <c r="T25" s="122">
        <f t="shared" si="11"/>
        <v>0.99947005895172047</v>
      </c>
      <c r="U25" s="122">
        <f t="shared" si="11"/>
        <v>1.0327038358209746</v>
      </c>
      <c r="V25" s="122">
        <f t="shared" si="11"/>
        <v>0.90215187627185955</v>
      </c>
      <c r="W25" s="122">
        <f t="shared" ref="W25" si="12">SUM(W26:W27)</f>
        <v>0.92651565881900966</v>
      </c>
      <c r="DA25" s="130" t="s">
        <v>2096</v>
      </c>
    </row>
    <row r="26" spans="1:105" ht="12" customHeight="1" x14ac:dyDescent="0.25">
      <c r="A26" s="97" t="s">
        <v>74</v>
      </c>
      <c r="B26" s="98">
        <v>1.8557627519113806</v>
      </c>
      <c r="C26" s="98">
        <v>1.5464267548960202</v>
      </c>
      <c r="D26" s="98">
        <v>1.495169313312978</v>
      </c>
      <c r="E26" s="98">
        <v>1.6136143297892733</v>
      </c>
      <c r="F26" s="98">
        <v>1.7312722457829988</v>
      </c>
      <c r="G26" s="98">
        <v>1.5260340894834263</v>
      </c>
      <c r="H26" s="98">
        <v>1.5060157360487221</v>
      </c>
      <c r="I26" s="98">
        <v>1.3754635171550202</v>
      </c>
      <c r="J26" s="98">
        <v>1.607424771937116</v>
      </c>
      <c r="K26" s="98">
        <v>1.5653575763439485</v>
      </c>
      <c r="L26" s="98">
        <v>1.583712359210443</v>
      </c>
      <c r="M26" s="98">
        <v>1.5118531389295859</v>
      </c>
      <c r="N26" s="98">
        <v>1.5587483932218211</v>
      </c>
      <c r="O26" s="98">
        <v>1.4569786713541268</v>
      </c>
      <c r="P26" s="98">
        <v>1.3642596940677125</v>
      </c>
      <c r="Q26" s="98">
        <v>1.3529176517842256</v>
      </c>
      <c r="R26" s="98">
        <v>1.3545712336000748</v>
      </c>
      <c r="S26" s="98">
        <v>0.98421399991434011</v>
      </c>
      <c r="T26" s="98">
        <v>0.99947005895172047</v>
      </c>
      <c r="U26" s="98">
        <v>1.0327038358209746</v>
      </c>
      <c r="V26" s="98">
        <v>0.90215187627185955</v>
      </c>
      <c r="W26" s="98">
        <v>0.92651565881900966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0.13961716070075975</v>
      </c>
      <c r="C30" s="122">
        <v>0.20940844441907722</v>
      </c>
      <c r="D30" s="122">
        <v>0.238970340633368</v>
      </c>
      <c r="E30" s="122">
        <v>0.29221670885359208</v>
      </c>
      <c r="F30" s="122">
        <v>0.2033721329873755</v>
      </c>
      <c r="G30" s="122">
        <v>0.37840288935243233</v>
      </c>
      <c r="H30" s="122">
        <v>0.21030588982743945</v>
      </c>
      <c r="I30" s="122">
        <v>0.30937383073355901</v>
      </c>
      <c r="J30" s="122">
        <v>0.14846993994128282</v>
      </c>
      <c r="K30" s="122">
        <v>0.19014245830917037</v>
      </c>
      <c r="L30" s="122">
        <v>0.13816398068809119</v>
      </c>
      <c r="M30" s="122">
        <v>0.13485674186343743</v>
      </c>
      <c r="N30" s="122">
        <v>0.11774290109090392</v>
      </c>
      <c r="O30" s="122">
        <v>0.1284742853208185</v>
      </c>
      <c r="P30" s="122">
        <v>0.12876885605755045</v>
      </c>
      <c r="Q30" s="122">
        <v>0.14010426423140798</v>
      </c>
      <c r="R30" s="122">
        <v>0.1332462192320468</v>
      </c>
      <c r="S30" s="122">
        <v>0.12816774767308092</v>
      </c>
      <c r="T30" s="122">
        <v>0.12522808784528572</v>
      </c>
      <c r="U30" s="122">
        <v>0.1225127781057818</v>
      </c>
      <c r="V30" s="122">
        <v>0.10783761995500526</v>
      </c>
      <c r="W30" s="122">
        <v>0.10317763604614942</v>
      </c>
      <c r="DA30" s="130" t="s">
        <v>2101</v>
      </c>
    </row>
    <row r="31" spans="1:105" ht="12" customHeight="1" x14ac:dyDescent="0.25">
      <c r="A31" s="97" t="s">
        <v>141</v>
      </c>
      <c r="B31" s="98">
        <v>0.13961716070075975</v>
      </c>
      <c r="C31" s="98">
        <v>0.20940844441907722</v>
      </c>
      <c r="D31" s="98">
        <v>0.238970340633368</v>
      </c>
      <c r="E31" s="98">
        <v>0.29221670885359208</v>
      </c>
      <c r="F31" s="98">
        <v>0.2033721329873755</v>
      </c>
      <c r="G31" s="98">
        <v>0.37840288935243233</v>
      </c>
      <c r="H31" s="98">
        <v>0.21030588982743945</v>
      </c>
      <c r="I31" s="98">
        <v>0.30937383073355901</v>
      </c>
      <c r="J31" s="98">
        <v>0.14846993994128282</v>
      </c>
      <c r="K31" s="98">
        <v>0.19014245830917037</v>
      </c>
      <c r="L31" s="98">
        <v>0.13816398068809119</v>
      </c>
      <c r="M31" s="98">
        <v>0.13485674186343743</v>
      </c>
      <c r="N31" s="98">
        <v>0.11774290109090392</v>
      </c>
      <c r="O31" s="98">
        <v>0.1284742853208185</v>
      </c>
      <c r="P31" s="98">
        <v>0.12876885605755045</v>
      </c>
      <c r="Q31" s="98">
        <v>0.14010426423140798</v>
      </c>
      <c r="R31" s="98">
        <v>0.1332462192320468</v>
      </c>
      <c r="S31" s="98">
        <v>0.12816774767308092</v>
      </c>
      <c r="T31" s="98">
        <v>0.12522808784528572</v>
      </c>
      <c r="U31" s="98">
        <v>0.1225127781057818</v>
      </c>
      <c r="V31" s="98">
        <v>0.10783761995500526</v>
      </c>
      <c r="W31" s="98">
        <v>0.10317763604614942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8.9486588199864991E-2</v>
      </c>
      <c r="C39" s="122">
        <v>9.6910639447195621E-2</v>
      </c>
      <c r="D39" s="122">
        <v>0.10926287863315304</v>
      </c>
      <c r="E39" s="122">
        <v>0.13038617155302276</v>
      </c>
      <c r="F39" s="122">
        <v>8.7247457934105724E-2</v>
      </c>
      <c r="G39" s="122">
        <v>0.19262065796957586</v>
      </c>
      <c r="H39" s="122">
        <v>0.10309469817504059</v>
      </c>
      <c r="I39" s="122">
        <v>0.15391715358576666</v>
      </c>
      <c r="J39" s="122">
        <v>7.5831175035131815E-2</v>
      </c>
      <c r="K39" s="122">
        <v>0.11003778527889536</v>
      </c>
      <c r="L39" s="122">
        <v>8.6969890397698424E-2</v>
      </c>
      <c r="M39" s="122">
        <v>8.8357604408186199E-2</v>
      </c>
      <c r="N39" s="122">
        <v>7.8408122108430858E-2</v>
      </c>
      <c r="O39" s="122">
        <v>8.381244303553341E-2</v>
      </c>
      <c r="P39" s="122">
        <v>8.5540800805590039E-2</v>
      </c>
      <c r="Q39" s="122">
        <v>9.4677865635101749E-2</v>
      </c>
      <c r="R39" s="122">
        <v>8.9747285773438865E-2</v>
      </c>
      <c r="S39" s="122">
        <v>8.8054416534440891E-2</v>
      </c>
      <c r="T39" s="122">
        <v>8.2273397733275314E-2</v>
      </c>
      <c r="U39" s="122">
        <v>8.1020940620204804E-2</v>
      </c>
      <c r="V39" s="122">
        <v>6.7089480011950586E-2</v>
      </c>
      <c r="W39" s="122">
        <v>6.5583005178983966E-2</v>
      </c>
      <c r="DA39" s="130" t="s">
        <v>2110</v>
      </c>
    </row>
    <row r="40" spans="1:105" ht="12" customHeight="1" x14ac:dyDescent="0.25">
      <c r="A40" s="97" t="s">
        <v>50</v>
      </c>
      <c r="B40" s="98">
        <v>8.9486588199864991E-2</v>
      </c>
      <c r="C40" s="98">
        <v>9.6910639447195621E-2</v>
      </c>
      <c r="D40" s="98">
        <v>0.10926287863315304</v>
      </c>
      <c r="E40" s="98">
        <v>0.13038617155302276</v>
      </c>
      <c r="F40" s="98">
        <v>8.7247457934105724E-2</v>
      </c>
      <c r="G40" s="98">
        <v>0.19262065796957586</v>
      </c>
      <c r="H40" s="98">
        <v>0.10309469817504059</v>
      </c>
      <c r="I40" s="98">
        <v>0.15391715358576666</v>
      </c>
      <c r="J40" s="98">
        <v>7.5831175035131815E-2</v>
      </c>
      <c r="K40" s="98">
        <v>0.11003778527889536</v>
      </c>
      <c r="L40" s="98">
        <v>8.6969890397698424E-2</v>
      </c>
      <c r="M40" s="98">
        <v>8.8357604408186199E-2</v>
      </c>
      <c r="N40" s="98">
        <v>7.8408122108430858E-2</v>
      </c>
      <c r="O40" s="98">
        <v>8.381244303553341E-2</v>
      </c>
      <c r="P40" s="98">
        <v>8.5540800805590039E-2</v>
      </c>
      <c r="Q40" s="98">
        <v>9.4677865635101749E-2</v>
      </c>
      <c r="R40" s="98">
        <v>8.9747285773438865E-2</v>
      </c>
      <c r="S40" s="98">
        <v>8.8054416534440891E-2</v>
      </c>
      <c r="T40" s="98">
        <v>8.2273397733275314E-2</v>
      </c>
      <c r="U40" s="98">
        <v>8.1020940620204804E-2</v>
      </c>
      <c r="V40" s="98">
        <v>6.7089480011950586E-2</v>
      </c>
      <c r="W40" s="98">
        <v>6.5583005178983966E-2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650.25461702431949</v>
      </c>
      <c r="C43" s="117">
        <f t="shared" si="14"/>
        <v>459.48321931073826</v>
      </c>
      <c r="D43" s="117">
        <f t="shared" si="14"/>
        <v>223.75482512625069</v>
      </c>
      <c r="E43" s="117">
        <f t="shared" si="14"/>
        <v>342.39203973138433</v>
      </c>
      <c r="F43" s="117">
        <f t="shared" si="14"/>
        <v>982.92910219375563</v>
      </c>
      <c r="G43" s="117">
        <f t="shared" si="14"/>
        <v>735.87908175563439</v>
      </c>
      <c r="H43" s="117">
        <f t="shared" si="14"/>
        <v>679.04708040716355</v>
      </c>
      <c r="I43" s="117">
        <f t="shared" si="14"/>
        <v>823.98930311540562</v>
      </c>
      <c r="J43" s="117">
        <f t="shared" si="14"/>
        <v>515.84185978146695</v>
      </c>
      <c r="K43" s="117">
        <f t="shared" si="14"/>
        <v>118.20110105688012</v>
      </c>
      <c r="L43" s="117">
        <f t="shared" si="14"/>
        <v>76.350790333950542</v>
      </c>
      <c r="M43" s="117">
        <f t="shared" si="14"/>
        <v>114.85263245578633</v>
      </c>
      <c r="N43" s="117">
        <f t="shared" si="14"/>
        <v>108.02325963781109</v>
      </c>
      <c r="O43" s="117">
        <f t="shared" si="14"/>
        <v>68.191749270817226</v>
      </c>
      <c r="P43" s="117">
        <f t="shared" si="14"/>
        <v>101.61185145798395</v>
      </c>
      <c r="Q43" s="117">
        <f t="shared" si="14"/>
        <v>123.38802574036936</v>
      </c>
      <c r="R43" s="117">
        <f t="shared" ref="R43:V43" si="15">R44+R47+R49+R58</f>
        <v>80.380289968554635</v>
      </c>
      <c r="S43" s="117">
        <f t="shared" si="15"/>
        <v>100.91780375233955</v>
      </c>
      <c r="T43" s="117">
        <f t="shared" si="15"/>
        <v>126.51085655545018</v>
      </c>
      <c r="U43" s="117">
        <f t="shared" si="15"/>
        <v>175.50755779997274</v>
      </c>
      <c r="V43" s="117">
        <f t="shared" si="15"/>
        <v>143.30563385200557</v>
      </c>
      <c r="W43" s="117">
        <f t="shared" ref="W43" si="16">W44+W47+W49+W58</f>
        <v>142.23046781944302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630.41909550640628</v>
      </c>
      <c r="C44" s="122">
        <f t="shared" si="17"/>
        <v>441.96224288854182</v>
      </c>
      <c r="D44" s="122">
        <f t="shared" si="17"/>
        <v>205.12364259288248</v>
      </c>
      <c r="E44" s="122">
        <f t="shared" si="17"/>
        <v>315.37501621558738</v>
      </c>
      <c r="F44" s="122">
        <f t="shared" si="17"/>
        <v>956.93338396585443</v>
      </c>
      <c r="G44" s="122">
        <f t="shared" si="17"/>
        <v>673.30388572612208</v>
      </c>
      <c r="H44" s="122">
        <f t="shared" si="17"/>
        <v>644.83914922758834</v>
      </c>
      <c r="I44" s="122">
        <f t="shared" si="17"/>
        <v>777.43920726042541</v>
      </c>
      <c r="J44" s="122">
        <f t="shared" si="17"/>
        <v>499.88432472862308</v>
      </c>
      <c r="K44" s="122">
        <f t="shared" si="17"/>
        <v>105.76870493952197</v>
      </c>
      <c r="L44" s="122">
        <f t="shared" si="17"/>
        <v>71.352935831578804</v>
      </c>
      <c r="M44" s="122">
        <f t="shared" si="17"/>
        <v>111.14142481830733</v>
      </c>
      <c r="N44" s="122">
        <f t="shared" si="17"/>
        <v>104.84698579227722</v>
      </c>
      <c r="O44" s="122">
        <f t="shared" si="17"/>
        <v>64.798219506029554</v>
      </c>
      <c r="P44" s="122">
        <f t="shared" si="17"/>
        <v>97.90815892155149</v>
      </c>
      <c r="Q44" s="122">
        <f t="shared" si="17"/>
        <v>118.96709836727729</v>
      </c>
      <c r="R44" s="122">
        <f t="shared" ref="R44:V44" si="18">SUM(R45:R46)</f>
        <v>76.089452332341651</v>
      </c>
      <c r="S44" s="122">
        <f t="shared" si="18"/>
        <v>95.642916541697758</v>
      </c>
      <c r="T44" s="122">
        <f t="shared" si="18"/>
        <v>120.40357680478786</v>
      </c>
      <c r="U44" s="122">
        <f t="shared" si="18"/>
        <v>168.06669913406839</v>
      </c>
      <c r="V44" s="122">
        <f t="shared" si="18"/>
        <v>136.46109475586974</v>
      </c>
      <c r="W44" s="122">
        <f t="shared" ref="W44" si="19">SUM(W45:W46)</f>
        <v>135.42881253486726</v>
      </c>
      <c r="DA44" s="130" t="s">
        <v>2114</v>
      </c>
    </row>
    <row r="45" spans="1:105" ht="12" customHeight="1" x14ac:dyDescent="0.25">
      <c r="A45" s="97" t="s">
        <v>216</v>
      </c>
      <c r="B45" s="98">
        <v>630.41909550640628</v>
      </c>
      <c r="C45" s="98">
        <v>441.96224288854182</v>
      </c>
      <c r="D45" s="98">
        <v>205.12364259288248</v>
      </c>
      <c r="E45" s="98">
        <v>315.37501621558738</v>
      </c>
      <c r="F45" s="98">
        <v>956.93338396585443</v>
      </c>
      <c r="G45" s="98">
        <v>673.30388572612208</v>
      </c>
      <c r="H45" s="98">
        <v>644.83914922758834</v>
      </c>
      <c r="I45" s="98">
        <v>777.43920726042541</v>
      </c>
      <c r="J45" s="98">
        <v>499.88432472862308</v>
      </c>
      <c r="K45" s="98">
        <v>105.76870493952197</v>
      </c>
      <c r="L45" s="98">
        <v>71.352935831578804</v>
      </c>
      <c r="M45" s="98">
        <v>111.14142481830733</v>
      </c>
      <c r="N45" s="98">
        <v>104.84698579227722</v>
      </c>
      <c r="O45" s="98">
        <v>64.798219506029554</v>
      </c>
      <c r="P45" s="98">
        <v>97.90815892155149</v>
      </c>
      <c r="Q45" s="98">
        <v>118.96709836727729</v>
      </c>
      <c r="R45" s="98">
        <v>76.089452332341651</v>
      </c>
      <c r="S45" s="98">
        <v>95.642916541697758</v>
      </c>
      <c r="T45" s="98">
        <v>120.40357680478786</v>
      </c>
      <c r="U45" s="98">
        <v>168.06669913406839</v>
      </c>
      <c r="V45" s="98">
        <v>136.46109475586974</v>
      </c>
      <c r="W45" s="98">
        <v>135.42881253486726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19.835521517913175</v>
      </c>
      <c r="C58" s="122">
        <v>17.520976422196416</v>
      </c>
      <c r="D58" s="122">
        <v>18.631182533368221</v>
      </c>
      <c r="E58" s="122">
        <v>27.017023515796957</v>
      </c>
      <c r="F58" s="122">
        <v>25.995718227901229</v>
      </c>
      <c r="G58" s="122">
        <v>62.575196029512369</v>
      </c>
      <c r="H58" s="122">
        <v>34.207931179575191</v>
      </c>
      <c r="I58" s="122">
        <v>46.550095854980256</v>
      </c>
      <c r="J58" s="122">
        <v>15.957535052843827</v>
      </c>
      <c r="K58" s="122">
        <v>12.432396117358151</v>
      </c>
      <c r="L58" s="122">
        <v>4.9978545023717329</v>
      </c>
      <c r="M58" s="122">
        <v>3.7112076374790006</v>
      </c>
      <c r="N58" s="122">
        <v>3.1762738455338768</v>
      </c>
      <c r="O58" s="122">
        <v>3.393529764787667</v>
      </c>
      <c r="P58" s="122">
        <v>3.7036925364324529</v>
      </c>
      <c r="Q58" s="122">
        <v>4.4209273730920735</v>
      </c>
      <c r="R58" s="122">
        <v>4.2908376362129781</v>
      </c>
      <c r="S58" s="122">
        <v>5.2748872106417952</v>
      </c>
      <c r="T58" s="122">
        <v>6.1072797506623084</v>
      </c>
      <c r="U58" s="122">
        <v>7.4408586659043552</v>
      </c>
      <c r="V58" s="122">
        <v>6.8445390961358239</v>
      </c>
      <c r="W58" s="122">
        <v>6.8016552845757463</v>
      </c>
      <c r="DA58" s="130" t="s">
        <v>2128</v>
      </c>
    </row>
    <row r="59" spans="1:105" ht="12" customHeight="1" x14ac:dyDescent="0.25">
      <c r="A59" s="97" t="s">
        <v>50</v>
      </c>
      <c r="B59" s="98">
        <v>19.835521517913175</v>
      </c>
      <c r="C59" s="98">
        <v>17.520976422196416</v>
      </c>
      <c r="D59" s="98">
        <v>18.631182533368221</v>
      </c>
      <c r="E59" s="98">
        <v>27.017023515796957</v>
      </c>
      <c r="F59" s="98">
        <v>25.995718227901229</v>
      </c>
      <c r="G59" s="98">
        <v>62.575196029512369</v>
      </c>
      <c r="H59" s="98">
        <v>34.207931179575191</v>
      </c>
      <c r="I59" s="98">
        <v>46.550095854980256</v>
      </c>
      <c r="J59" s="98">
        <v>15.957535052843827</v>
      </c>
      <c r="K59" s="98">
        <v>12.432396117358151</v>
      </c>
      <c r="L59" s="98">
        <v>4.9978545023717329</v>
      </c>
      <c r="M59" s="98">
        <v>3.7112076374790006</v>
      </c>
      <c r="N59" s="98">
        <v>3.1762738455338768</v>
      </c>
      <c r="O59" s="98">
        <v>3.393529764787667</v>
      </c>
      <c r="P59" s="98">
        <v>3.7036925364324529</v>
      </c>
      <c r="Q59" s="98">
        <v>4.4209273730920735</v>
      </c>
      <c r="R59" s="98">
        <v>4.2908376362129781</v>
      </c>
      <c r="S59" s="98">
        <v>5.2748872106417952</v>
      </c>
      <c r="T59" s="98">
        <v>6.1072797506623084</v>
      </c>
      <c r="U59" s="98">
        <v>7.4408586659043552</v>
      </c>
      <c r="V59" s="98">
        <v>6.8445390961358239</v>
      </c>
      <c r="W59" s="98">
        <v>6.8016552845757463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5206.9832099999994</v>
      </c>
      <c r="C62" s="117">
        <f t="shared" si="21"/>
        <v>4685.421510000001</v>
      </c>
      <c r="D62" s="117">
        <f t="shared" si="21"/>
        <v>5523.9594300000008</v>
      </c>
      <c r="E62" s="117">
        <f t="shared" si="21"/>
        <v>6015.6815400000023</v>
      </c>
      <c r="F62" s="117">
        <f t="shared" si="21"/>
        <v>5974.178759999998</v>
      </c>
      <c r="G62" s="117">
        <f t="shared" si="21"/>
        <v>5403.793230000002</v>
      </c>
      <c r="H62" s="117">
        <f t="shared" si="21"/>
        <v>5983.7718600000035</v>
      </c>
      <c r="I62" s="117">
        <f t="shared" si="21"/>
        <v>4855.875750000002</v>
      </c>
      <c r="J62" s="117">
        <f t="shared" si="21"/>
        <v>5140.538370000002</v>
      </c>
      <c r="K62" s="117">
        <f t="shared" si="21"/>
        <v>5042.4362999999994</v>
      </c>
      <c r="L62" s="117">
        <f t="shared" si="21"/>
        <v>5180.7284099999997</v>
      </c>
      <c r="M62" s="117">
        <f t="shared" si="21"/>
        <v>5477.3066700000018</v>
      </c>
      <c r="N62" s="117">
        <f t="shared" si="21"/>
        <v>5974.5321899999999</v>
      </c>
      <c r="O62" s="117">
        <f t="shared" si="21"/>
        <v>5742.02574</v>
      </c>
      <c r="P62" s="117">
        <f t="shared" si="21"/>
        <v>5104.5389999999943</v>
      </c>
      <c r="Q62" s="117">
        <f t="shared" si="21"/>
        <v>5267.9246399999956</v>
      </c>
      <c r="R62" s="117">
        <f t="shared" ref="R62:V62" si="22">R63+R66+R68+R77</f>
        <v>5373.2467800000004</v>
      </c>
      <c r="S62" s="117">
        <f t="shared" si="22"/>
        <v>5810.7735298800017</v>
      </c>
      <c r="T62" s="117">
        <f t="shared" si="22"/>
        <v>5964.0738933600023</v>
      </c>
      <c r="U62" s="117">
        <f t="shared" si="22"/>
        <v>5942.7004665599979</v>
      </c>
      <c r="V62" s="117">
        <f t="shared" si="22"/>
        <v>6449.7204406800001</v>
      </c>
      <c r="W62" s="117">
        <f t="shared" ref="W62" si="23">W63+W66+W68+W77</f>
        <v>7606.2766942800044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4691.5962659239194</v>
      </c>
      <c r="C63" s="122">
        <f t="shared" si="24"/>
        <v>3919.4519534112515</v>
      </c>
      <c r="D63" s="122">
        <f t="shared" si="24"/>
        <v>4508.1310174252958</v>
      </c>
      <c r="E63" s="122">
        <f t="shared" si="24"/>
        <v>4831.5225382777608</v>
      </c>
      <c r="F63" s="122">
        <f t="shared" si="24"/>
        <v>5139.0629900102595</v>
      </c>
      <c r="G63" s="122">
        <f t="shared" si="24"/>
        <v>4172.3200121420396</v>
      </c>
      <c r="H63" s="122">
        <f t="shared" si="24"/>
        <v>4777.7670830290899</v>
      </c>
      <c r="I63" s="122">
        <f t="shared" si="24"/>
        <v>3678.8018032984255</v>
      </c>
      <c r="J63" s="122">
        <f t="shared" si="24"/>
        <v>4280.3302251004252</v>
      </c>
      <c r="K63" s="122">
        <f t="shared" si="24"/>
        <v>4071.8573112416734</v>
      </c>
      <c r="L63" s="122">
        <f t="shared" si="24"/>
        <v>4269.7387622701845</v>
      </c>
      <c r="M63" s="122">
        <f t="shared" si="24"/>
        <v>4464.4534566899929</v>
      </c>
      <c r="N63" s="122">
        <f t="shared" si="24"/>
        <v>4889.2502871718116</v>
      </c>
      <c r="O63" s="122">
        <f t="shared" si="24"/>
        <v>4635.0888588566004</v>
      </c>
      <c r="P63" s="122">
        <f t="shared" si="24"/>
        <v>4056.8926736929402</v>
      </c>
      <c r="Q63" s="122">
        <f t="shared" si="24"/>
        <v>4130.4816864029226</v>
      </c>
      <c r="R63" s="122">
        <f t="shared" ref="R63:V63" si="25">SUM(R64:R65)</f>
        <v>4218.5585946593819</v>
      </c>
      <c r="S63" s="122">
        <f t="shared" si="25"/>
        <v>4519.2218944232181</v>
      </c>
      <c r="T63" s="122">
        <f t="shared" si="25"/>
        <v>4662.4396615978458</v>
      </c>
      <c r="U63" s="122">
        <f t="shared" si="25"/>
        <v>4649.6347578129044</v>
      </c>
      <c r="V63" s="122">
        <f t="shared" si="25"/>
        <v>5109.1015515602421</v>
      </c>
      <c r="W63" s="122">
        <f t="shared" ref="W63" si="26">SUM(W64:W65)</f>
        <v>6050.4458962569333</v>
      </c>
      <c r="DA63" s="130" t="s">
        <v>2132</v>
      </c>
    </row>
    <row r="64" spans="1:105" ht="12" customHeight="1" x14ac:dyDescent="0.25">
      <c r="A64" s="97" t="s">
        <v>217</v>
      </c>
      <c r="B64" s="98">
        <v>4691.5962659239194</v>
      </c>
      <c r="C64" s="98">
        <v>3919.4519534112515</v>
      </c>
      <c r="D64" s="98">
        <v>4508.1310174252958</v>
      </c>
      <c r="E64" s="98">
        <v>4831.5225382777608</v>
      </c>
      <c r="F64" s="98">
        <v>5139.0629900102595</v>
      </c>
      <c r="G64" s="98">
        <v>4172.3200121420396</v>
      </c>
      <c r="H64" s="98">
        <v>4777.7670830290899</v>
      </c>
      <c r="I64" s="98">
        <v>3678.8018032984255</v>
      </c>
      <c r="J64" s="98">
        <v>4280.3302251004252</v>
      </c>
      <c r="K64" s="98">
        <v>4071.8573112416734</v>
      </c>
      <c r="L64" s="98">
        <v>4269.7387622701845</v>
      </c>
      <c r="M64" s="98">
        <v>4464.4534566899929</v>
      </c>
      <c r="N64" s="98">
        <v>4889.2502871718116</v>
      </c>
      <c r="O64" s="98">
        <v>4635.0888588566004</v>
      </c>
      <c r="P64" s="98">
        <v>4056.8926736929402</v>
      </c>
      <c r="Q64" s="98">
        <v>4130.4816864029226</v>
      </c>
      <c r="R64" s="98">
        <v>4218.5585946593819</v>
      </c>
      <c r="S64" s="98">
        <v>4519.2218944232181</v>
      </c>
      <c r="T64" s="98">
        <v>4662.4396615978458</v>
      </c>
      <c r="U64" s="98">
        <v>4649.6347578129044</v>
      </c>
      <c r="V64" s="98">
        <v>5109.1015515602421</v>
      </c>
      <c r="W64" s="98">
        <v>6050.4458962569333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316.07736430219427</v>
      </c>
      <c r="C68" s="122">
        <v>543.55175291985415</v>
      </c>
      <c r="D68" s="122">
        <v>701.36562542784043</v>
      </c>
      <c r="E68" s="122">
        <v>793.36627929025292</v>
      </c>
      <c r="F68" s="122">
        <v>578.36110682432582</v>
      </c>
      <c r="G68" s="122">
        <v>738.81936819940165</v>
      </c>
      <c r="H68" s="122">
        <v>854.98579236951048</v>
      </c>
      <c r="I68" s="122">
        <v>792.7903765839269</v>
      </c>
      <c r="J68" s="122">
        <v>658.80375230888353</v>
      </c>
      <c r="K68" s="122">
        <v>700.2347770063144</v>
      </c>
      <c r="L68" s="122">
        <v>684.29617906979558</v>
      </c>
      <c r="M68" s="122">
        <v>758.94016272348256</v>
      </c>
      <c r="N68" s="122">
        <v>831.46079605958369</v>
      </c>
      <c r="O68" s="122">
        <v>845.55723295079156</v>
      </c>
      <c r="P68" s="122">
        <v>798.88045096150984</v>
      </c>
      <c r="Q68" s="122">
        <v>841.47693896505325</v>
      </c>
      <c r="R68" s="122">
        <v>847.01565994157693</v>
      </c>
      <c r="S68" s="122">
        <v>930.34566985784306</v>
      </c>
      <c r="T68" s="122">
        <v>921.94164295457495</v>
      </c>
      <c r="U68" s="122">
        <v>901.21471554070047</v>
      </c>
      <c r="V68" s="122">
        <v>958.69728560433362</v>
      </c>
      <c r="W68" s="122">
        <v>1116.0957366255213</v>
      </c>
      <c r="DA68" s="130" t="s">
        <v>2137</v>
      </c>
    </row>
    <row r="69" spans="1:105" ht="12" customHeight="1" x14ac:dyDescent="0.25">
      <c r="A69" s="97" t="s">
        <v>134</v>
      </c>
      <c r="B69" s="98">
        <v>316.07736430219427</v>
      </c>
      <c r="C69" s="98">
        <v>543.55175291985415</v>
      </c>
      <c r="D69" s="98">
        <v>701.36562542784043</v>
      </c>
      <c r="E69" s="98">
        <v>793.36627929025292</v>
      </c>
      <c r="F69" s="98">
        <v>578.36110682432582</v>
      </c>
      <c r="G69" s="98">
        <v>738.81936819940165</v>
      </c>
      <c r="H69" s="98">
        <v>854.98579236951048</v>
      </c>
      <c r="I69" s="98">
        <v>792.7903765839269</v>
      </c>
      <c r="J69" s="98">
        <v>658.80375230888353</v>
      </c>
      <c r="K69" s="98">
        <v>700.2347770063144</v>
      </c>
      <c r="L69" s="98">
        <v>684.29617906979558</v>
      </c>
      <c r="M69" s="98">
        <v>758.94016272348256</v>
      </c>
      <c r="N69" s="98">
        <v>831.46079605958369</v>
      </c>
      <c r="O69" s="98">
        <v>845.55723295079156</v>
      </c>
      <c r="P69" s="98">
        <v>798.88045096150984</v>
      </c>
      <c r="Q69" s="98">
        <v>841.47693896505325</v>
      </c>
      <c r="R69" s="98">
        <v>847.01565994157693</v>
      </c>
      <c r="S69" s="98">
        <v>930.34566985784306</v>
      </c>
      <c r="T69" s="98">
        <v>921.94164295457495</v>
      </c>
      <c r="U69" s="98">
        <v>901.21471554070047</v>
      </c>
      <c r="V69" s="98">
        <v>958.69728560433362</v>
      </c>
      <c r="W69" s="98">
        <v>1116.0957366255213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199.30957977388599</v>
      </c>
      <c r="C77" s="122">
        <v>222.41780366889532</v>
      </c>
      <c r="D77" s="122">
        <v>314.46278714686429</v>
      </c>
      <c r="E77" s="122">
        <v>390.79272243198818</v>
      </c>
      <c r="F77" s="122">
        <v>256.75466316541252</v>
      </c>
      <c r="G77" s="122">
        <v>492.65384965856123</v>
      </c>
      <c r="H77" s="122">
        <v>351.01898460140291</v>
      </c>
      <c r="I77" s="122">
        <v>384.28357011764888</v>
      </c>
      <c r="J77" s="122">
        <v>201.40439259069322</v>
      </c>
      <c r="K77" s="122">
        <v>270.34421175201146</v>
      </c>
      <c r="L77" s="122">
        <v>226.6934686600199</v>
      </c>
      <c r="M77" s="122">
        <v>253.91305058652554</v>
      </c>
      <c r="N77" s="122">
        <v>253.82110676860461</v>
      </c>
      <c r="O77" s="122">
        <v>261.37964819260804</v>
      </c>
      <c r="P77" s="122">
        <v>248.76587534554395</v>
      </c>
      <c r="Q77" s="122">
        <v>295.96601463202006</v>
      </c>
      <c r="R77" s="122">
        <v>307.67252539904143</v>
      </c>
      <c r="S77" s="122">
        <v>361.20596559894102</v>
      </c>
      <c r="T77" s="122">
        <v>379.69258880758173</v>
      </c>
      <c r="U77" s="122">
        <v>391.85099320639307</v>
      </c>
      <c r="V77" s="122">
        <v>381.92160351542429</v>
      </c>
      <c r="W77" s="122">
        <v>439.7350613975492</v>
      </c>
      <c r="DA77" s="130" t="s">
        <v>2146</v>
      </c>
    </row>
    <row r="78" spans="1:105" ht="12" customHeight="1" x14ac:dyDescent="0.25">
      <c r="A78" s="97" t="s">
        <v>192</v>
      </c>
      <c r="B78" s="98">
        <v>199.30957977388599</v>
      </c>
      <c r="C78" s="98">
        <v>222.41780366889532</v>
      </c>
      <c r="D78" s="98">
        <v>314.46278714686429</v>
      </c>
      <c r="E78" s="98">
        <v>390.79272243198818</v>
      </c>
      <c r="F78" s="98">
        <v>256.75466316541252</v>
      </c>
      <c r="G78" s="98">
        <v>492.65384965856123</v>
      </c>
      <c r="H78" s="98">
        <v>351.01898460140291</v>
      </c>
      <c r="I78" s="98">
        <v>384.28357011764888</v>
      </c>
      <c r="J78" s="98">
        <v>201.40439259069322</v>
      </c>
      <c r="K78" s="98">
        <v>270.34421175201146</v>
      </c>
      <c r="L78" s="98">
        <v>226.6934686600199</v>
      </c>
      <c r="M78" s="98">
        <v>253.91305058652554</v>
      </c>
      <c r="N78" s="98">
        <v>253.82110676860461</v>
      </c>
      <c r="O78" s="98">
        <v>261.37964819260804</v>
      </c>
      <c r="P78" s="98">
        <v>248.76587534554395</v>
      </c>
      <c r="Q78" s="98">
        <v>295.96601463202006</v>
      </c>
      <c r="R78" s="98">
        <v>307.67252539904143</v>
      </c>
      <c r="S78" s="98">
        <v>361.20596559894102</v>
      </c>
      <c r="T78" s="98">
        <v>379.69258880758173</v>
      </c>
      <c r="U78" s="98">
        <v>391.85099320639307</v>
      </c>
      <c r="V78" s="98">
        <v>381.92160351542429</v>
      </c>
      <c r="W78" s="98">
        <v>439.7350613975492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296.88925971195766</v>
      </c>
      <c r="C81" s="117">
        <f t="shared" si="28"/>
        <v>324.2758188338604</v>
      </c>
      <c r="D81" s="117">
        <f t="shared" si="28"/>
        <v>379.12202654917894</v>
      </c>
      <c r="E81" s="117">
        <f t="shared" si="28"/>
        <v>489.34620510935088</v>
      </c>
      <c r="F81" s="117">
        <f t="shared" si="28"/>
        <v>347.70504613965988</v>
      </c>
      <c r="G81" s="117">
        <f t="shared" si="28"/>
        <v>826.67976879043317</v>
      </c>
      <c r="H81" s="117">
        <f t="shared" si="28"/>
        <v>448.347101841219</v>
      </c>
      <c r="I81" s="117">
        <f t="shared" si="28"/>
        <v>716.48703420095978</v>
      </c>
      <c r="J81" s="117">
        <f t="shared" si="28"/>
        <v>359.37797544603649</v>
      </c>
      <c r="K81" s="117">
        <f t="shared" si="28"/>
        <v>543.61903149311934</v>
      </c>
      <c r="L81" s="117">
        <f t="shared" si="28"/>
        <v>418.93917702034332</v>
      </c>
      <c r="M81" s="117">
        <f t="shared" si="28"/>
        <v>411.8451220522706</v>
      </c>
      <c r="N81" s="117">
        <f t="shared" si="28"/>
        <v>352.35533467338917</v>
      </c>
      <c r="O81" s="117">
        <f t="shared" si="28"/>
        <v>378.65536354450808</v>
      </c>
      <c r="P81" s="117">
        <f t="shared" si="28"/>
        <v>394.87354737741811</v>
      </c>
      <c r="Q81" s="117">
        <f t="shared" si="28"/>
        <v>454.35620647955704</v>
      </c>
      <c r="R81" s="117">
        <f t="shared" ref="R81:V81" si="29">R82+R85+R87+R100</f>
        <v>463.97283831310847</v>
      </c>
      <c r="S81" s="117">
        <f t="shared" si="29"/>
        <v>522.87787329234675</v>
      </c>
      <c r="T81" s="117">
        <f t="shared" si="29"/>
        <v>529.90639789661122</v>
      </c>
      <c r="U81" s="117">
        <f t="shared" si="29"/>
        <v>542.92083045920276</v>
      </c>
      <c r="V81" s="117">
        <f t="shared" si="29"/>
        <v>471.25179394771874</v>
      </c>
      <c r="W81" s="117">
        <f t="shared" ref="W81" si="30">W82+W85+W87+W100</f>
        <v>481.56726429578441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127.18336480118499</v>
      </c>
      <c r="C87" s="122">
        <v>152.29773516101091</v>
      </c>
      <c r="D87" s="122">
        <v>168.2265878621134</v>
      </c>
      <c r="E87" s="122">
        <v>205.69161491140389</v>
      </c>
      <c r="F87" s="122">
        <v>134.21508090106687</v>
      </c>
      <c r="G87" s="122">
        <v>298.38751157552002</v>
      </c>
      <c r="H87" s="122">
        <v>155.90092737376625</v>
      </c>
      <c r="I87" s="122">
        <v>235.9930010230789</v>
      </c>
      <c r="J87" s="122">
        <v>112.52775790290478</v>
      </c>
      <c r="K87" s="122">
        <v>163.54158813638108</v>
      </c>
      <c r="L87" s="122">
        <v>123.76537282207111</v>
      </c>
      <c r="M87" s="122">
        <v>120.57398053186343</v>
      </c>
      <c r="N87" s="122">
        <v>101.35637155548785</v>
      </c>
      <c r="O87" s="122">
        <v>106.68532041870171</v>
      </c>
      <c r="P87" s="122">
        <v>109.05873810915875</v>
      </c>
      <c r="Q87" s="122">
        <v>124.56374631526437</v>
      </c>
      <c r="R87" s="122">
        <v>125.62116661950141</v>
      </c>
      <c r="S87" s="122">
        <v>138.62755060874397</v>
      </c>
      <c r="T87" s="122">
        <v>133.93305978185145</v>
      </c>
      <c r="U87" s="122">
        <v>130.83479887695066</v>
      </c>
      <c r="V87" s="122">
        <v>108.05580034340269</v>
      </c>
      <c r="W87" s="122">
        <v>107.87544773260672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127.18336480118499</v>
      </c>
      <c r="C92" s="101">
        <v>152.29773516101091</v>
      </c>
      <c r="D92" s="101">
        <v>168.2265878621134</v>
      </c>
      <c r="E92" s="101">
        <v>205.69161491140389</v>
      </c>
      <c r="F92" s="101">
        <v>134.21508090106687</v>
      </c>
      <c r="G92" s="101">
        <v>298.38751157552002</v>
      </c>
      <c r="H92" s="101">
        <v>155.90092737376625</v>
      </c>
      <c r="I92" s="101">
        <v>235.9930010230789</v>
      </c>
      <c r="J92" s="101">
        <v>112.52775790290478</v>
      </c>
      <c r="K92" s="101">
        <v>163.54158813638108</v>
      </c>
      <c r="L92" s="101">
        <v>123.76537282207111</v>
      </c>
      <c r="M92" s="101">
        <v>120.57398053186343</v>
      </c>
      <c r="N92" s="101">
        <v>101.35637155548785</v>
      </c>
      <c r="O92" s="101">
        <v>106.68532041870171</v>
      </c>
      <c r="P92" s="101">
        <v>109.05873810915875</v>
      </c>
      <c r="Q92" s="101">
        <v>124.56374631526437</v>
      </c>
      <c r="R92" s="101">
        <v>125.62116661950141</v>
      </c>
      <c r="S92" s="101">
        <v>138.62755060874397</v>
      </c>
      <c r="T92" s="101">
        <v>133.93305978185145</v>
      </c>
      <c r="U92" s="101">
        <v>130.83479887695066</v>
      </c>
      <c r="V92" s="101">
        <v>108.05580034340269</v>
      </c>
      <c r="W92" s="101">
        <v>107.87544773260672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169.70589491077268</v>
      </c>
      <c r="C100" s="122">
        <v>171.97808367284949</v>
      </c>
      <c r="D100" s="122">
        <v>210.89543868706554</v>
      </c>
      <c r="E100" s="122">
        <v>283.65459019794702</v>
      </c>
      <c r="F100" s="122">
        <v>213.48996523859302</v>
      </c>
      <c r="G100" s="122">
        <v>528.29225721491321</v>
      </c>
      <c r="H100" s="122">
        <v>292.44617446745275</v>
      </c>
      <c r="I100" s="122">
        <v>480.49403317788091</v>
      </c>
      <c r="J100" s="122">
        <v>246.85021754313169</v>
      </c>
      <c r="K100" s="122">
        <v>380.07744335673829</v>
      </c>
      <c r="L100" s="122">
        <v>295.17380419827219</v>
      </c>
      <c r="M100" s="122">
        <v>291.27114152040718</v>
      </c>
      <c r="N100" s="122">
        <v>250.99896311790133</v>
      </c>
      <c r="O100" s="122">
        <v>271.97004312580634</v>
      </c>
      <c r="P100" s="122">
        <v>285.81480926825935</v>
      </c>
      <c r="Q100" s="122">
        <v>329.79246016429266</v>
      </c>
      <c r="R100" s="122">
        <v>338.35167169360705</v>
      </c>
      <c r="S100" s="122">
        <v>384.25032268360275</v>
      </c>
      <c r="T100" s="122">
        <v>395.97333811475971</v>
      </c>
      <c r="U100" s="122">
        <v>412.08603158225208</v>
      </c>
      <c r="V100" s="122">
        <v>363.19599360431607</v>
      </c>
      <c r="W100" s="122">
        <v>373.69181656317767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169.70589491077268</v>
      </c>
      <c r="C102" s="98">
        <v>171.97808367284949</v>
      </c>
      <c r="D102" s="98">
        <v>210.89543868706554</v>
      </c>
      <c r="E102" s="98">
        <v>283.65459019794702</v>
      </c>
      <c r="F102" s="98">
        <v>213.48996523859302</v>
      </c>
      <c r="G102" s="98">
        <v>528.29225721491321</v>
      </c>
      <c r="H102" s="98">
        <v>292.44617446745275</v>
      </c>
      <c r="I102" s="98">
        <v>480.49403317788091</v>
      </c>
      <c r="J102" s="98">
        <v>246.85021754313169</v>
      </c>
      <c r="K102" s="98">
        <v>380.07744335673829</v>
      </c>
      <c r="L102" s="98">
        <v>295.17380419827219</v>
      </c>
      <c r="M102" s="98">
        <v>291.27114152040718</v>
      </c>
      <c r="N102" s="98">
        <v>250.99896311790133</v>
      </c>
      <c r="O102" s="98">
        <v>271.97004312580634</v>
      </c>
      <c r="P102" s="98">
        <v>285.81480926825935</v>
      </c>
      <c r="Q102" s="98">
        <v>329.79246016429266</v>
      </c>
      <c r="R102" s="98">
        <v>338.35167169360705</v>
      </c>
      <c r="S102" s="98">
        <v>384.25032268360275</v>
      </c>
      <c r="T102" s="98">
        <v>395.97333811475971</v>
      </c>
      <c r="U102" s="98">
        <v>412.08603158225208</v>
      </c>
      <c r="V102" s="98">
        <v>363.19599360431607</v>
      </c>
      <c r="W102" s="98">
        <v>373.69181656317767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0.32933585206513699</v>
      </c>
      <c r="C105" s="117">
        <f t="shared" si="35"/>
        <v>0.61898844607009251</v>
      </c>
      <c r="D105" s="117">
        <f t="shared" si="35"/>
        <v>1.1218068581101299</v>
      </c>
      <c r="E105" s="117">
        <f t="shared" si="35"/>
        <v>1.4880301919963326</v>
      </c>
      <c r="F105" s="117">
        <f t="shared" si="35"/>
        <v>1.0157811934046632</v>
      </c>
      <c r="G105" s="117">
        <f t="shared" si="35"/>
        <v>2.2500732828324068</v>
      </c>
      <c r="H105" s="117">
        <f t="shared" si="35"/>
        <v>1.2999343207407907</v>
      </c>
      <c r="I105" s="117">
        <f t="shared" si="35"/>
        <v>2.2427977998852686</v>
      </c>
      <c r="J105" s="117">
        <f t="shared" si="35"/>
        <v>1.3143802546028016</v>
      </c>
      <c r="K105" s="117">
        <f t="shared" si="35"/>
        <v>2.2885598747981133</v>
      </c>
      <c r="L105" s="117">
        <f t="shared" si="35"/>
        <v>2.0554211743227353</v>
      </c>
      <c r="M105" s="117">
        <f t="shared" si="35"/>
        <v>2.0307963396388091</v>
      </c>
      <c r="N105" s="117">
        <f t="shared" si="35"/>
        <v>1.6032890306727468</v>
      </c>
      <c r="O105" s="117">
        <f t="shared" si="35"/>
        <v>1.3880849403478577</v>
      </c>
      <c r="P105" s="117">
        <f t="shared" si="35"/>
        <v>0.97503849323333791</v>
      </c>
      <c r="Q105" s="117">
        <f t="shared" si="35"/>
        <v>0.84499788706534262</v>
      </c>
      <c r="R105" s="117">
        <f t="shared" ref="R105:V105" si="36">R106+R109+R111+R120</f>
        <v>0.69392676463834524</v>
      </c>
      <c r="S105" s="117">
        <f t="shared" si="36"/>
        <v>0.73623883218498287</v>
      </c>
      <c r="T105" s="117">
        <f t="shared" si="36"/>
        <v>0.6662961481030375</v>
      </c>
      <c r="U105" s="117">
        <f t="shared" si="36"/>
        <v>0.60507132089579496</v>
      </c>
      <c r="V105" s="117">
        <f t="shared" si="36"/>
        <v>0.31474032222873038</v>
      </c>
      <c r="W105" s="117">
        <f t="shared" ref="W105" si="37">W106+W109+W111+W120</f>
        <v>0.38269684719709179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0.32933585206513699</v>
      </c>
      <c r="C120" s="122">
        <v>0.61898844607009251</v>
      </c>
      <c r="D120" s="122">
        <v>1.1218068581101299</v>
      </c>
      <c r="E120" s="122">
        <v>1.4880301919963326</v>
      </c>
      <c r="F120" s="122">
        <v>1.0157811934046632</v>
      </c>
      <c r="G120" s="122">
        <v>2.2500732828324068</v>
      </c>
      <c r="H120" s="122">
        <v>1.2999343207407907</v>
      </c>
      <c r="I120" s="122">
        <v>2.2427977998852686</v>
      </c>
      <c r="J120" s="122">
        <v>1.3143802546028016</v>
      </c>
      <c r="K120" s="122">
        <v>2.2885598747981133</v>
      </c>
      <c r="L120" s="122">
        <v>2.0554211743227353</v>
      </c>
      <c r="M120" s="122">
        <v>2.0307963396388091</v>
      </c>
      <c r="N120" s="122">
        <v>1.6032890306727468</v>
      </c>
      <c r="O120" s="122">
        <v>1.3880849403478577</v>
      </c>
      <c r="P120" s="122">
        <v>0.97503849323333791</v>
      </c>
      <c r="Q120" s="122">
        <v>0.84499788706534262</v>
      </c>
      <c r="R120" s="122">
        <v>0.69392676463834524</v>
      </c>
      <c r="S120" s="122">
        <v>0.73623883218498287</v>
      </c>
      <c r="T120" s="122">
        <v>0.6662961481030375</v>
      </c>
      <c r="U120" s="122">
        <v>0.60507132089579496</v>
      </c>
      <c r="V120" s="122">
        <v>0.31474032222873038</v>
      </c>
      <c r="W120" s="122">
        <v>0.38269684719709179</v>
      </c>
      <c r="DA120" s="130" t="s">
        <v>2187</v>
      </c>
    </row>
    <row r="121" spans="1:105" ht="12" customHeight="1" x14ac:dyDescent="0.25">
      <c r="A121" s="97" t="s">
        <v>50</v>
      </c>
      <c r="B121" s="98">
        <v>0.32933585206513699</v>
      </c>
      <c r="C121" s="98">
        <v>0.61898844607009251</v>
      </c>
      <c r="D121" s="98">
        <v>1.1218068581101299</v>
      </c>
      <c r="E121" s="98">
        <v>1.4880301919963326</v>
      </c>
      <c r="F121" s="98">
        <v>1.0157811934046632</v>
      </c>
      <c r="G121" s="98">
        <v>2.2500732828324068</v>
      </c>
      <c r="H121" s="98">
        <v>1.2999343207407907</v>
      </c>
      <c r="I121" s="98">
        <v>2.2427977998852686</v>
      </c>
      <c r="J121" s="98">
        <v>1.3143802546028016</v>
      </c>
      <c r="K121" s="98">
        <v>2.2885598747981133</v>
      </c>
      <c r="L121" s="98">
        <v>2.0554211743227353</v>
      </c>
      <c r="M121" s="98">
        <v>2.0307963396388091</v>
      </c>
      <c r="N121" s="98">
        <v>1.6032890306727468</v>
      </c>
      <c r="O121" s="98">
        <v>1.3880849403478577</v>
      </c>
      <c r="P121" s="98">
        <v>0.97503849323333791</v>
      </c>
      <c r="Q121" s="98">
        <v>0.84499788706534262</v>
      </c>
      <c r="R121" s="98">
        <v>0.69392676463834524</v>
      </c>
      <c r="S121" s="98">
        <v>0.73623883218498287</v>
      </c>
      <c r="T121" s="98">
        <v>0.6662961481030375</v>
      </c>
      <c r="U121" s="98">
        <v>0.60507132089579496</v>
      </c>
      <c r="V121" s="98">
        <v>0.31474032222873038</v>
      </c>
      <c r="W121" s="98">
        <v>0.38269684719709179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438.56608048320015</v>
      </c>
      <c r="C124" s="117">
        <f t="shared" si="42"/>
        <v>473.1910110700772</v>
      </c>
      <c r="D124" s="117">
        <f t="shared" si="42"/>
        <v>457.6116392298789</v>
      </c>
      <c r="E124" s="117">
        <f t="shared" si="42"/>
        <v>477.64362778434293</v>
      </c>
      <c r="F124" s="117">
        <f t="shared" si="42"/>
        <v>275.9052009606005</v>
      </c>
      <c r="G124" s="117">
        <f t="shared" si="42"/>
        <v>555.51094912903591</v>
      </c>
      <c r="H124" s="117">
        <f t="shared" si="42"/>
        <v>274.55768511904955</v>
      </c>
      <c r="I124" s="117">
        <f t="shared" si="42"/>
        <v>386.13156982278849</v>
      </c>
      <c r="J124" s="117">
        <f t="shared" si="42"/>
        <v>174.34203067601263</v>
      </c>
      <c r="K124" s="117">
        <f t="shared" si="42"/>
        <v>241.16692817585621</v>
      </c>
      <c r="L124" s="117">
        <f t="shared" si="42"/>
        <v>180.52285047990711</v>
      </c>
      <c r="M124" s="117">
        <f t="shared" si="42"/>
        <v>175.88444074152579</v>
      </c>
      <c r="N124" s="117">
        <f t="shared" si="42"/>
        <v>143.04580343139722</v>
      </c>
      <c r="O124" s="117">
        <f t="shared" si="42"/>
        <v>145.48847593414709</v>
      </c>
      <c r="P124" s="117">
        <f t="shared" si="42"/>
        <v>140.80974755632096</v>
      </c>
      <c r="Q124" s="117">
        <f t="shared" si="42"/>
        <v>157.3538708599763</v>
      </c>
      <c r="R124" s="117">
        <f t="shared" ref="R124:V124" si="43">R125+R128+R130+R139</f>
        <v>155.67578489884156</v>
      </c>
      <c r="S124" s="117">
        <f t="shared" si="43"/>
        <v>168.69697807840276</v>
      </c>
      <c r="T124" s="117">
        <f t="shared" si="43"/>
        <v>163.73369803605499</v>
      </c>
      <c r="U124" s="117">
        <f t="shared" si="43"/>
        <v>160.52305752429208</v>
      </c>
      <c r="V124" s="117">
        <f t="shared" si="43"/>
        <v>134.22358453464443</v>
      </c>
      <c r="W124" s="117">
        <f t="shared" ref="W124" si="44">W125+W128+W130+W139</f>
        <v>135.35175899071101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438.56608048320015</v>
      </c>
      <c r="C139" s="122">
        <v>473.1910110700772</v>
      </c>
      <c r="D139" s="122">
        <v>457.6116392298789</v>
      </c>
      <c r="E139" s="122">
        <v>477.64362778434293</v>
      </c>
      <c r="F139" s="122">
        <v>275.9052009606005</v>
      </c>
      <c r="G139" s="122">
        <v>555.51094912903591</v>
      </c>
      <c r="H139" s="122">
        <v>274.55768511904955</v>
      </c>
      <c r="I139" s="122">
        <v>386.13156982278849</v>
      </c>
      <c r="J139" s="122">
        <v>174.34203067601263</v>
      </c>
      <c r="K139" s="122">
        <v>241.16692817585621</v>
      </c>
      <c r="L139" s="122">
        <v>180.52285047990711</v>
      </c>
      <c r="M139" s="122">
        <v>175.88444074152579</v>
      </c>
      <c r="N139" s="122">
        <v>143.04580343139722</v>
      </c>
      <c r="O139" s="122">
        <v>145.48847593414709</v>
      </c>
      <c r="P139" s="122">
        <v>140.80974755632096</v>
      </c>
      <c r="Q139" s="122">
        <v>157.3538708599763</v>
      </c>
      <c r="R139" s="122">
        <v>155.67578489884156</v>
      </c>
      <c r="S139" s="122">
        <v>168.69697807840276</v>
      </c>
      <c r="T139" s="122">
        <v>163.73369803605499</v>
      </c>
      <c r="U139" s="122">
        <v>160.52305752429208</v>
      </c>
      <c r="V139" s="122">
        <v>134.22358453464443</v>
      </c>
      <c r="W139" s="122">
        <v>135.35175899071101</v>
      </c>
      <c r="DA139" s="130" t="s">
        <v>2205</v>
      </c>
    </row>
    <row r="140" spans="1:105" ht="12" customHeight="1" x14ac:dyDescent="0.25">
      <c r="A140" s="97" t="s">
        <v>50</v>
      </c>
      <c r="B140" s="98">
        <v>438.56608048320015</v>
      </c>
      <c r="C140" s="98">
        <v>473.1910110700772</v>
      </c>
      <c r="D140" s="98">
        <v>457.6116392298789</v>
      </c>
      <c r="E140" s="98">
        <v>477.64362778434293</v>
      </c>
      <c r="F140" s="98">
        <v>275.9052009606005</v>
      </c>
      <c r="G140" s="98">
        <v>555.51094912903591</v>
      </c>
      <c r="H140" s="98">
        <v>274.55768511904955</v>
      </c>
      <c r="I140" s="98">
        <v>386.13156982278849</v>
      </c>
      <c r="J140" s="98">
        <v>174.34203067601263</v>
      </c>
      <c r="K140" s="98">
        <v>241.16692817585621</v>
      </c>
      <c r="L140" s="98">
        <v>180.52285047990711</v>
      </c>
      <c r="M140" s="98">
        <v>175.88444074152579</v>
      </c>
      <c r="N140" s="98">
        <v>143.04580343139722</v>
      </c>
      <c r="O140" s="98">
        <v>145.48847593414709</v>
      </c>
      <c r="P140" s="98">
        <v>140.80974755632096</v>
      </c>
      <c r="Q140" s="98">
        <v>157.3538708599763</v>
      </c>
      <c r="R140" s="98">
        <v>155.67578489884156</v>
      </c>
      <c r="S140" s="98">
        <v>168.69697807840276</v>
      </c>
      <c r="T140" s="98">
        <v>163.73369803605499</v>
      </c>
      <c r="U140" s="98">
        <v>160.52305752429208</v>
      </c>
      <c r="V140" s="98">
        <v>134.22358453464443</v>
      </c>
      <c r="W140" s="98">
        <v>135.35175899071101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1.7765501457630823</v>
      </c>
      <c r="C161" s="117">
        <f t="shared" si="54"/>
        <v>2.1231494626267251</v>
      </c>
      <c r="D161" s="117">
        <f t="shared" si="54"/>
        <v>2.689286356166892</v>
      </c>
      <c r="E161" s="117">
        <f t="shared" si="54"/>
        <v>3.5883136815310319</v>
      </c>
      <c r="F161" s="117">
        <f t="shared" si="54"/>
        <v>2.7351850292597577</v>
      </c>
      <c r="G161" s="117">
        <f t="shared" si="54"/>
        <v>6.8678259815897222</v>
      </c>
      <c r="H161" s="117">
        <f t="shared" si="54"/>
        <v>4.493095855673209</v>
      </c>
      <c r="I161" s="117">
        <f t="shared" si="54"/>
        <v>8.9848883813021683</v>
      </c>
      <c r="J161" s="117">
        <f t="shared" si="54"/>
        <v>5.5343190305727026</v>
      </c>
      <c r="K161" s="117">
        <f t="shared" si="54"/>
        <v>9.0855204703046404</v>
      </c>
      <c r="L161" s="117">
        <f t="shared" si="54"/>
        <v>7.9046068484991672</v>
      </c>
      <c r="M161" s="117">
        <f t="shared" si="54"/>
        <v>8.880253968891072</v>
      </c>
      <c r="N161" s="117">
        <f t="shared" si="54"/>
        <v>7.96989452477737</v>
      </c>
      <c r="O161" s="117">
        <f t="shared" si="54"/>
        <v>9.3530416873076163</v>
      </c>
      <c r="P161" s="117">
        <f t="shared" si="54"/>
        <v>9.5823535137478153</v>
      </c>
      <c r="Q161" s="117">
        <f t="shared" si="54"/>
        <v>11.202403226323504</v>
      </c>
      <c r="R161" s="117">
        <f t="shared" ref="R161:V161" si="55">R162+R164+R166+R175</f>
        <v>12.679222155592534</v>
      </c>
      <c r="S161" s="117">
        <f t="shared" si="55"/>
        <v>18.740354374200749</v>
      </c>
      <c r="T161" s="117">
        <f t="shared" si="55"/>
        <v>30.179098022032854</v>
      </c>
      <c r="U161" s="117">
        <f t="shared" si="55"/>
        <v>42.612633066777519</v>
      </c>
      <c r="V161" s="117">
        <f t="shared" si="55"/>
        <v>47.002416207774111</v>
      </c>
      <c r="W161" s="117">
        <f t="shared" ref="W161" si="56">W162+W164+W166+W175</f>
        <v>52.859991397044865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1.0828400310418751</v>
      </c>
      <c r="C166" s="122">
        <v>1.4494813637832813</v>
      </c>
      <c r="D166" s="122">
        <v>1.8442526737788643</v>
      </c>
      <c r="E166" s="122">
        <v>2.482043362921567</v>
      </c>
      <c r="F166" s="122">
        <v>1.9132314264975194</v>
      </c>
      <c r="G166" s="122">
        <v>4.5425857127741534</v>
      </c>
      <c r="H166" s="122">
        <v>2.9834691746560615</v>
      </c>
      <c r="I166" s="122">
        <v>5.6672529429778509</v>
      </c>
      <c r="J166" s="122">
        <v>3.357027835988557</v>
      </c>
      <c r="K166" s="122">
        <v>4.8749896203150147</v>
      </c>
      <c r="L166" s="122">
        <v>4.1908656176905534</v>
      </c>
      <c r="M166" s="122">
        <v>4.8577497305678312</v>
      </c>
      <c r="N166" s="122">
        <v>4.4341127210240359</v>
      </c>
      <c r="O166" s="122">
        <v>5.3695817097375063</v>
      </c>
      <c r="P166" s="122">
        <v>5.4797655063255153</v>
      </c>
      <c r="Q166" s="122">
        <v>6.3763262108559298</v>
      </c>
      <c r="R166" s="122">
        <v>7.2675210174590612</v>
      </c>
      <c r="S166" s="122">
        <v>10.634982138074143</v>
      </c>
      <c r="T166" s="122">
        <v>18.207736247454747</v>
      </c>
      <c r="U166" s="122">
        <v>26.127606199637825</v>
      </c>
      <c r="V166" s="122">
        <v>29.220849466244708</v>
      </c>
      <c r="W166" s="122">
        <v>33.016989228144801</v>
      </c>
      <c r="DA166" s="130" t="s">
        <v>2230</v>
      </c>
    </row>
    <row r="167" spans="1:105" ht="12" customHeight="1" x14ac:dyDescent="0.25">
      <c r="A167" s="97" t="s">
        <v>124</v>
      </c>
      <c r="B167" s="98">
        <v>1.0828400310418751</v>
      </c>
      <c r="C167" s="98">
        <v>1.4494813637832813</v>
      </c>
      <c r="D167" s="98">
        <v>1.8442526737788643</v>
      </c>
      <c r="E167" s="98">
        <v>2.482043362921567</v>
      </c>
      <c r="F167" s="98">
        <v>1.9132314264975194</v>
      </c>
      <c r="G167" s="98">
        <v>4.5425857127741534</v>
      </c>
      <c r="H167" s="98">
        <v>2.9834691746560615</v>
      </c>
      <c r="I167" s="98">
        <v>5.6672529429778509</v>
      </c>
      <c r="J167" s="98">
        <v>3.357027835988557</v>
      </c>
      <c r="K167" s="98">
        <v>4.8749896203150147</v>
      </c>
      <c r="L167" s="98">
        <v>4.1908656176905534</v>
      </c>
      <c r="M167" s="98">
        <v>4.8577497305678312</v>
      </c>
      <c r="N167" s="98">
        <v>4.4341127210240359</v>
      </c>
      <c r="O167" s="98">
        <v>5.3695817097375063</v>
      </c>
      <c r="P167" s="98">
        <v>5.4797655063255153</v>
      </c>
      <c r="Q167" s="98">
        <v>6.3763262108559298</v>
      </c>
      <c r="R167" s="98">
        <v>7.2675210174590612</v>
      </c>
      <c r="S167" s="98">
        <v>10.634982138074143</v>
      </c>
      <c r="T167" s="98">
        <v>18.207736247454747</v>
      </c>
      <c r="U167" s="98">
        <v>26.127606199637825</v>
      </c>
      <c r="V167" s="98">
        <v>29.220849466244708</v>
      </c>
      <c r="W167" s="98">
        <v>33.016989228144801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0.69371011472120714</v>
      </c>
      <c r="C175" s="122">
        <v>0.6736680988434437</v>
      </c>
      <c r="D175" s="122">
        <v>0.84503368238802778</v>
      </c>
      <c r="E175" s="122">
        <v>1.1062703186094651</v>
      </c>
      <c r="F175" s="122">
        <v>0.82195360276223828</v>
      </c>
      <c r="G175" s="122">
        <v>2.3252402688155689</v>
      </c>
      <c r="H175" s="122">
        <v>1.5096266810171473</v>
      </c>
      <c r="I175" s="122">
        <v>3.3176354383243178</v>
      </c>
      <c r="J175" s="122">
        <v>2.1772911945841456</v>
      </c>
      <c r="K175" s="122">
        <v>4.2105308499896248</v>
      </c>
      <c r="L175" s="122">
        <v>3.7137412308086133</v>
      </c>
      <c r="M175" s="122">
        <v>4.0225042383232408</v>
      </c>
      <c r="N175" s="122">
        <v>3.5357818037533342</v>
      </c>
      <c r="O175" s="122">
        <v>3.9834599775701105</v>
      </c>
      <c r="P175" s="122">
        <v>4.1025880074222991</v>
      </c>
      <c r="Q175" s="122">
        <v>4.8260770154675754</v>
      </c>
      <c r="R175" s="122">
        <v>5.4117011381334716</v>
      </c>
      <c r="S175" s="122">
        <v>8.1053722361266072</v>
      </c>
      <c r="T175" s="122">
        <v>11.971361774578108</v>
      </c>
      <c r="U175" s="122">
        <v>16.485026867139695</v>
      </c>
      <c r="V175" s="122">
        <v>17.781566741529403</v>
      </c>
      <c r="W175" s="122">
        <v>19.84300216890006</v>
      </c>
      <c r="DA175" s="130" t="s">
        <v>2239</v>
      </c>
    </row>
    <row r="176" spans="1:105" ht="12" customHeight="1" x14ac:dyDescent="0.25">
      <c r="A176" s="97" t="s">
        <v>50</v>
      </c>
      <c r="B176" s="98">
        <v>0.69371011472120714</v>
      </c>
      <c r="C176" s="98">
        <v>0.6736680988434437</v>
      </c>
      <c r="D176" s="98">
        <v>0.84503368238802778</v>
      </c>
      <c r="E176" s="98">
        <v>1.1062703186094651</v>
      </c>
      <c r="F176" s="98">
        <v>0.82195360276223828</v>
      </c>
      <c r="G176" s="98">
        <v>2.3252402688155689</v>
      </c>
      <c r="H176" s="98">
        <v>1.5096266810171473</v>
      </c>
      <c r="I176" s="98">
        <v>3.3176354383243178</v>
      </c>
      <c r="J176" s="98">
        <v>2.1772911945841456</v>
      </c>
      <c r="K176" s="98">
        <v>4.2105308499896248</v>
      </c>
      <c r="L176" s="98">
        <v>3.7137412308086133</v>
      </c>
      <c r="M176" s="98">
        <v>4.0225042383232408</v>
      </c>
      <c r="N176" s="98">
        <v>3.5357818037533342</v>
      </c>
      <c r="O176" s="98">
        <v>3.9834599775701105</v>
      </c>
      <c r="P176" s="98">
        <v>4.1025880074222991</v>
      </c>
      <c r="Q176" s="98">
        <v>4.8260770154675754</v>
      </c>
      <c r="R176" s="98">
        <v>5.4117011381334716</v>
      </c>
      <c r="S176" s="98">
        <v>8.1053722361266072</v>
      </c>
      <c r="T176" s="98">
        <v>11.971361774578108</v>
      </c>
      <c r="U176" s="98">
        <v>16.485026867139695</v>
      </c>
      <c r="V176" s="98">
        <v>17.781566741529403</v>
      </c>
      <c r="W176" s="98">
        <v>19.84300216890006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15959.899875682906</v>
      </c>
      <c r="C3" s="117">
        <f t="shared" si="0"/>
        <v>4065.2372264107817</v>
      </c>
      <c r="D3" s="117">
        <f t="shared" si="0"/>
        <v>11534.630344417657</v>
      </c>
      <c r="E3" s="117">
        <f t="shared" si="0"/>
        <v>8427.985513925225</v>
      </c>
      <c r="F3" s="117">
        <f t="shared" si="0"/>
        <v>16447.989708191581</v>
      </c>
      <c r="G3" s="117">
        <f t="shared" si="0"/>
        <v>8674.1276214708832</v>
      </c>
      <c r="H3" s="117">
        <f t="shared" si="0"/>
        <v>6307.4890365459432</v>
      </c>
      <c r="I3" s="117">
        <f t="shared" si="0"/>
        <v>6258.7188071340206</v>
      </c>
      <c r="J3" s="117">
        <f t="shared" si="0"/>
        <v>19355.215729870899</v>
      </c>
      <c r="K3" s="117">
        <f t="shared" si="0"/>
        <v>7482.6187506430142</v>
      </c>
      <c r="L3" s="117">
        <f t="shared" si="0"/>
        <v>5955.5526819496536</v>
      </c>
      <c r="M3" s="117">
        <f t="shared" si="0"/>
        <v>10613.812754814635</v>
      </c>
      <c r="N3" s="117">
        <f t="shared" si="0"/>
        <v>10177.579671419469</v>
      </c>
      <c r="O3" s="117">
        <f t="shared" si="0"/>
        <v>6351.7922962216608</v>
      </c>
      <c r="P3" s="117">
        <f t="shared" si="0"/>
        <v>11715.683902052629</v>
      </c>
      <c r="Q3" s="117">
        <f t="shared" si="0"/>
        <v>12226.061227506687</v>
      </c>
      <c r="R3" s="117">
        <f t="shared" ref="R3:V3" si="1">R4+R7+R9+R19</f>
        <v>9932.1904757625725</v>
      </c>
      <c r="S3" s="117">
        <f t="shared" si="1"/>
        <v>8000.4874793310337</v>
      </c>
      <c r="T3" s="117">
        <f t="shared" si="1"/>
        <v>9178.6425511177786</v>
      </c>
      <c r="U3" s="117">
        <f t="shared" si="1"/>
        <v>11053.976036972053</v>
      </c>
      <c r="V3" s="117">
        <f t="shared" si="1"/>
        <v>11388.464797647834</v>
      </c>
      <c r="W3" s="117">
        <f t="shared" ref="W3" si="2">W4+W7+W9+W19</f>
        <v>11924.834306000968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14355.079950541587</v>
      </c>
      <c r="C4" s="122">
        <f t="shared" si="3"/>
        <v>3255.3065839256578</v>
      </c>
      <c r="D4" s="122">
        <f t="shared" si="3"/>
        <v>9441.7748329719725</v>
      </c>
      <c r="E4" s="122">
        <f t="shared" si="3"/>
        <v>6742.3770548051443</v>
      </c>
      <c r="F4" s="122">
        <f t="shared" si="3"/>
        <v>14274.884923922593</v>
      </c>
      <c r="G4" s="122">
        <f t="shared" si="3"/>
        <v>6643.922362921172</v>
      </c>
      <c r="H4" s="122">
        <f t="shared" si="3"/>
        <v>5001.0714138323301</v>
      </c>
      <c r="I4" s="122">
        <f t="shared" si="3"/>
        <v>4763.6085990260763</v>
      </c>
      <c r="J4" s="122">
        <f t="shared" si="3"/>
        <v>16261.913854755709</v>
      </c>
      <c r="K4" s="122">
        <f t="shared" si="3"/>
        <v>6083.4166129518708</v>
      </c>
      <c r="L4" s="122">
        <f t="shared" si="3"/>
        <v>4894.0068989111705</v>
      </c>
      <c r="M4" s="122">
        <f t="shared" si="3"/>
        <v>8738.300776436221</v>
      </c>
      <c r="N4" s="122">
        <f t="shared" si="3"/>
        <v>8369.5706227965948</v>
      </c>
      <c r="O4" s="122">
        <f t="shared" si="3"/>
        <v>5128.5055379061714</v>
      </c>
      <c r="P4" s="122">
        <f t="shared" si="3"/>
        <v>9368.4829758111537</v>
      </c>
      <c r="Q4" s="122">
        <f t="shared" si="3"/>
        <v>9654.6915019468906</v>
      </c>
      <c r="R4" s="122">
        <f t="shared" ref="R4:V4" si="4">SUM(R5:R6)</f>
        <v>7860.9573864199792</v>
      </c>
      <c r="S4" s="122">
        <f t="shared" si="4"/>
        <v>6172.5887336734077</v>
      </c>
      <c r="T4" s="122">
        <f t="shared" si="4"/>
        <v>7160.4481825394314</v>
      </c>
      <c r="U4" s="122">
        <f t="shared" si="4"/>
        <v>8677.7655853541146</v>
      </c>
      <c r="V4" s="122">
        <f t="shared" si="4"/>
        <v>9046.6023982296738</v>
      </c>
      <c r="W4" s="122">
        <f t="shared" ref="W4" si="5">SUM(W5:W6)</f>
        <v>9510.5972638667954</v>
      </c>
      <c r="DA4" s="130" t="s">
        <v>2244</v>
      </c>
    </row>
    <row r="5" spans="1:105" ht="12" customHeight="1" x14ac:dyDescent="0.25">
      <c r="A5" s="97" t="s">
        <v>51</v>
      </c>
      <c r="B5" s="98">
        <v>14341.784697527701</v>
      </c>
      <c r="C5" s="98">
        <v>3252.2891159293213</v>
      </c>
      <c r="D5" s="98">
        <v>9433.3079156369204</v>
      </c>
      <c r="E5" s="98">
        <v>6736.4716682437511</v>
      </c>
      <c r="F5" s="98">
        <v>14261.283567393943</v>
      </c>
      <c r="G5" s="98">
        <v>6637.972949697265</v>
      </c>
      <c r="H5" s="98">
        <v>4996.8855879170633</v>
      </c>
      <c r="I5" s="98">
        <v>4759.9922912192987</v>
      </c>
      <c r="J5" s="98">
        <v>16247.045121795454</v>
      </c>
      <c r="K5" s="98">
        <v>6077.8286480639645</v>
      </c>
      <c r="L5" s="98">
        <v>4889.9020764774768</v>
      </c>
      <c r="M5" s="98">
        <v>8730.3886336798623</v>
      </c>
      <c r="N5" s="98">
        <v>8362.9729620111139</v>
      </c>
      <c r="O5" s="98">
        <v>5123.6491932281324</v>
      </c>
      <c r="P5" s="98">
        <v>9359.3203273768777</v>
      </c>
      <c r="Q5" s="98">
        <v>9646.3321471139334</v>
      </c>
      <c r="R5" s="98">
        <v>7854.2125957906774</v>
      </c>
      <c r="S5" s="98">
        <v>6167.255653651463</v>
      </c>
      <c r="T5" s="98">
        <v>7154.3502655520761</v>
      </c>
      <c r="U5" s="98">
        <v>8670.3980635708831</v>
      </c>
      <c r="V5" s="98">
        <v>9038.941247407889</v>
      </c>
      <c r="W5" s="98">
        <v>9502.6186320325542</v>
      </c>
      <c r="DA5" s="63" t="s">
        <v>2245</v>
      </c>
    </row>
    <row r="6" spans="1:105" ht="12" customHeight="1" x14ac:dyDescent="0.25">
      <c r="A6" s="97" t="s">
        <v>53</v>
      </c>
      <c r="B6" s="98">
        <v>13.295253013886718</v>
      </c>
      <c r="C6" s="98">
        <v>3.0174679963365123</v>
      </c>
      <c r="D6" s="98">
        <v>8.4669173350513365</v>
      </c>
      <c r="E6" s="98">
        <v>5.9053865613927927</v>
      </c>
      <c r="F6" s="98">
        <v>13.601356528649559</v>
      </c>
      <c r="G6" s="98">
        <v>5.9494132239065838</v>
      </c>
      <c r="H6" s="98">
        <v>4.1858259152670989</v>
      </c>
      <c r="I6" s="98">
        <v>3.616307806777602</v>
      </c>
      <c r="J6" s="98">
        <v>14.868732960254102</v>
      </c>
      <c r="K6" s="98">
        <v>5.5879648879064829</v>
      </c>
      <c r="L6" s="98">
        <v>4.1048224336935029</v>
      </c>
      <c r="M6" s="98">
        <v>7.9121427563590396</v>
      </c>
      <c r="N6" s="98">
        <v>6.5976607854800742</v>
      </c>
      <c r="O6" s="98">
        <v>4.8563446780389583</v>
      </c>
      <c r="P6" s="98">
        <v>9.1626484342758534</v>
      </c>
      <c r="Q6" s="98">
        <v>8.3593548329577967</v>
      </c>
      <c r="R6" s="98">
        <v>6.7447906293016562</v>
      </c>
      <c r="S6" s="98">
        <v>5.3330800219449399</v>
      </c>
      <c r="T6" s="98">
        <v>6.0979169873550516</v>
      </c>
      <c r="U6" s="98">
        <v>7.3675217832322275</v>
      </c>
      <c r="V6" s="98">
        <v>7.6611508217850579</v>
      </c>
      <c r="W6" s="98">
        <v>7.9786318342404146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6.4641814037364611</v>
      </c>
      <c r="C7" s="122">
        <f t="shared" si="6"/>
        <v>9.4008031315566658</v>
      </c>
      <c r="D7" s="122">
        <f t="shared" si="6"/>
        <v>10.079934783762354</v>
      </c>
      <c r="E7" s="122">
        <f t="shared" si="6"/>
        <v>10.886935700868973</v>
      </c>
      <c r="F7" s="122">
        <f t="shared" si="6"/>
        <v>6.9527470449448812</v>
      </c>
      <c r="G7" s="122">
        <f t="shared" si="6"/>
        <v>9.3501493926429564</v>
      </c>
      <c r="H7" s="122">
        <f t="shared" si="6"/>
        <v>10.658597453453412</v>
      </c>
      <c r="I7" s="122">
        <f t="shared" si="6"/>
        <v>19.308846535479944</v>
      </c>
      <c r="J7" s="122">
        <f t="shared" si="6"/>
        <v>10.955763905858189</v>
      </c>
      <c r="K7" s="122">
        <f t="shared" si="6"/>
        <v>18.047601271935569</v>
      </c>
      <c r="L7" s="122">
        <f t="shared" si="6"/>
        <v>34.316434095411147</v>
      </c>
      <c r="M7" s="122">
        <f t="shared" si="6"/>
        <v>20.972069517494713</v>
      </c>
      <c r="N7" s="122">
        <f t="shared" si="6"/>
        <v>40.378075916072298</v>
      </c>
      <c r="O7" s="122">
        <f t="shared" si="6"/>
        <v>18.849362107919095</v>
      </c>
      <c r="P7" s="122">
        <f t="shared" si="6"/>
        <v>22.701344945277295</v>
      </c>
      <c r="Q7" s="122">
        <f t="shared" si="6"/>
        <v>58.945695472090797</v>
      </c>
      <c r="R7" s="122">
        <f t="shared" si="6"/>
        <v>76.383177208222918</v>
      </c>
      <c r="S7" s="122">
        <f t="shared" si="6"/>
        <v>89.580877092266903</v>
      </c>
      <c r="T7" s="122">
        <f t="shared" si="6"/>
        <v>87.891086938481223</v>
      </c>
      <c r="U7" s="122">
        <f t="shared" si="6"/>
        <v>83.920958356551509</v>
      </c>
      <c r="V7" s="122">
        <f t="shared" si="6"/>
        <v>73.232531592720306</v>
      </c>
      <c r="W7" s="122">
        <f t="shared" si="6"/>
        <v>62.546295181806798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6.4641814037364611</v>
      </c>
      <c r="C8" s="98">
        <f>IF(RES_hhdet_fec!C8=0,0,RES_hhdet_fec!C8*1000*11630/RES_hhdet_num!C3)</f>
        <v>9.4008031315566658</v>
      </c>
      <c r="D8" s="98">
        <f>IF(RES_hhdet_fec!D8=0,0,RES_hhdet_fec!D8*1000*11630/RES_hhdet_num!D3)</f>
        <v>10.079934783762354</v>
      </c>
      <c r="E8" s="98">
        <f>IF(RES_hhdet_fec!E8=0,0,RES_hhdet_fec!E8*1000*11630/RES_hhdet_num!E3)</f>
        <v>10.886935700868973</v>
      </c>
      <c r="F8" s="98">
        <f>IF(RES_hhdet_fec!F8=0,0,RES_hhdet_fec!F8*1000*11630/RES_hhdet_num!F3)</f>
        <v>6.9527470449448812</v>
      </c>
      <c r="G8" s="98">
        <f>IF(RES_hhdet_fec!G8=0,0,RES_hhdet_fec!G8*1000*11630/RES_hhdet_num!G3)</f>
        <v>9.3501493926429564</v>
      </c>
      <c r="H8" s="98">
        <f>IF(RES_hhdet_fec!H8=0,0,RES_hhdet_fec!H8*1000*11630/RES_hhdet_num!H3)</f>
        <v>10.658597453453412</v>
      </c>
      <c r="I8" s="98">
        <f>IF(RES_hhdet_fec!I8=0,0,RES_hhdet_fec!I8*1000*11630/RES_hhdet_num!I3)</f>
        <v>19.308846535479944</v>
      </c>
      <c r="J8" s="98">
        <f>IF(RES_hhdet_fec!J8=0,0,RES_hhdet_fec!J8*1000*11630/RES_hhdet_num!J3)</f>
        <v>10.955763905858189</v>
      </c>
      <c r="K8" s="98">
        <f>IF(RES_hhdet_fec!K8=0,0,RES_hhdet_fec!K8*1000*11630/RES_hhdet_num!K3)</f>
        <v>18.047601271935569</v>
      </c>
      <c r="L8" s="98">
        <f>IF(RES_hhdet_fec!L8=0,0,RES_hhdet_fec!L8*1000*11630/RES_hhdet_num!L3)</f>
        <v>34.316434095411147</v>
      </c>
      <c r="M8" s="98">
        <f>IF(RES_hhdet_fec!M8=0,0,RES_hhdet_fec!M8*1000*11630/RES_hhdet_num!M3)</f>
        <v>20.972069517494713</v>
      </c>
      <c r="N8" s="98">
        <f>IF(RES_hhdet_fec!N8=0,0,RES_hhdet_fec!N8*1000*11630/RES_hhdet_num!N3)</f>
        <v>40.378075916072298</v>
      </c>
      <c r="O8" s="98">
        <f>IF(RES_hhdet_fec!O8=0,0,RES_hhdet_fec!O8*1000*11630/RES_hhdet_num!O3)</f>
        <v>18.849362107919095</v>
      </c>
      <c r="P8" s="98">
        <f>IF(RES_hhdet_fec!P8=0,0,RES_hhdet_fec!P8*1000*11630/RES_hhdet_num!P3)</f>
        <v>22.701344945277295</v>
      </c>
      <c r="Q8" s="98">
        <f>IF(RES_hhdet_fec!Q8=0,0,RES_hhdet_fec!Q8*1000*11630/RES_hhdet_num!Q3)</f>
        <v>58.945695472090797</v>
      </c>
      <c r="R8" s="98">
        <f>IF(RES_hhdet_fec!R8=0,0,RES_hhdet_fec!R8*1000*11630/RES_hhdet_num!R3)</f>
        <v>76.383177208222918</v>
      </c>
      <c r="S8" s="98">
        <f>IF(RES_hhdet_fec!S8=0,0,RES_hhdet_fec!S8*1000*11630/RES_hhdet_num!S3)</f>
        <v>89.580877092266903</v>
      </c>
      <c r="T8" s="98">
        <f>IF(RES_hhdet_fec!T8=0,0,RES_hhdet_fec!T8*1000*11630/RES_hhdet_num!T3)</f>
        <v>87.891086938481223</v>
      </c>
      <c r="U8" s="98">
        <f>IF(RES_hhdet_fec!U8=0,0,RES_hhdet_fec!U8*1000*11630/RES_hhdet_num!U3)</f>
        <v>83.920958356551509</v>
      </c>
      <c r="V8" s="98">
        <f>IF(RES_hhdet_fec!V8=0,0,RES_hhdet_fec!V8*1000*11630/RES_hhdet_num!V3)</f>
        <v>73.232531592720306</v>
      </c>
      <c r="W8" s="98">
        <f>IF(RES_hhdet_fec!W8=0,0,RES_hhdet_fec!W8*1000*11630/RES_hhdet_num!W3)</f>
        <v>62.546295181806798</v>
      </c>
      <c r="DA8" s="63" t="s">
        <v>2248</v>
      </c>
    </row>
    <row r="9" spans="1:105" ht="12" customHeight="1" x14ac:dyDescent="0.25">
      <c r="A9" s="121" t="s">
        <v>55</v>
      </c>
      <c r="B9" s="122">
        <v>922.95661549140061</v>
      </c>
      <c r="C9" s="122">
        <v>437.21147477703738</v>
      </c>
      <c r="D9" s="122">
        <v>1363.2118266012576</v>
      </c>
      <c r="E9" s="122">
        <v>1030.2372549534209</v>
      </c>
      <c r="F9" s="122">
        <v>1465.8164634661659</v>
      </c>
      <c r="G9" s="122">
        <v>1081.8624329887623</v>
      </c>
      <c r="H9" s="122">
        <v>811.4617659960951</v>
      </c>
      <c r="I9" s="122">
        <v>940.58933922641017</v>
      </c>
      <c r="J9" s="122">
        <v>2249.2202827758042</v>
      </c>
      <c r="K9" s="122">
        <v>955.51356315356725</v>
      </c>
      <c r="L9" s="122">
        <v>714.67371933608422</v>
      </c>
      <c r="M9" s="122">
        <v>1337.2704131192172</v>
      </c>
      <c r="N9" s="122">
        <v>1301.5205232898372</v>
      </c>
      <c r="O9" s="122">
        <v>872.30673099209162</v>
      </c>
      <c r="P9" s="122">
        <v>1702.0622125412694</v>
      </c>
      <c r="Q9" s="122">
        <v>1824.8424829829428</v>
      </c>
      <c r="R9" s="122">
        <v>1471.0191940794148</v>
      </c>
      <c r="S9" s="122">
        <v>1188.6844705063356</v>
      </c>
      <c r="T9" s="122">
        <v>1319.2160217360752</v>
      </c>
      <c r="U9" s="122">
        <v>1576.3594438632197</v>
      </c>
      <c r="V9" s="122">
        <v>1615.424867469223</v>
      </c>
      <c r="W9" s="122">
        <v>1686.4999263097779</v>
      </c>
      <c r="DA9" s="130" t="s">
        <v>2249</v>
      </c>
    </row>
    <row r="10" spans="1:105" ht="12" customHeight="1" x14ac:dyDescent="0.25">
      <c r="A10" s="97" t="s">
        <v>143</v>
      </c>
      <c r="B10" s="98">
        <v>923.56875376517064</v>
      </c>
      <c r="C10" s="98">
        <v>421.51353393847285</v>
      </c>
      <c r="D10" s="98">
        <v>1361.7055829819712</v>
      </c>
      <c r="E10" s="98">
        <v>1016.2309540141262</v>
      </c>
      <c r="F10" s="98">
        <v>1471.3747976828879</v>
      </c>
      <c r="G10" s="98">
        <v>1059.9247456126129</v>
      </c>
      <c r="H10" s="98">
        <v>801.58886065359582</v>
      </c>
      <c r="I10" s="98">
        <v>920.0283905489373</v>
      </c>
      <c r="J10" s="98">
        <v>2270.1926907286179</v>
      </c>
      <c r="K10" s="98">
        <v>940.7825372703561</v>
      </c>
      <c r="L10" s="98">
        <v>701.15862942177614</v>
      </c>
      <c r="M10" s="98">
        <v>1334.7267956957426</v>
      </c>
      <c r="N10" s="98">
        <v>1297.0186107642219</v>
      </c>
      <c r="O10" s="98">
        <v>859.93376111492069</v>
      </c>
      <c r="P10" s="98">
        <v>1706.529656552721</v>
      </c>
      <c r="Q10" s="98">
        <v>1830.636660065617</v>
      </c>
      <c r="R10" s="98">
        <v>1471.8207296624701</v>
      </c>
      <c r="S10" s="98">
        <v>1179.78671167789</v>
      </c>
      <c r="T10" s="98">
        <v>1314.7725849955391</v>
      </c>
      <c r="U10" s="98">
        <v>1576.6876065287847</v>
      </c>
      <c r="V10" s="98">
        <v>1618.0420999240566</v>
      </c>
      <c r="W10" s="98">
        <v>1688.9656261342727</v>
      </c>
      <c r="DA10" s="63" t="s">
        <v>2250</v>
      </c>
    </row>
    <row r="11" spans="1:105" ht="12" customHeight="1" x14ac:dyDescent="0.25">
      <c r="A11" s="97" t="s">
        <v>124</v>
      </c>
      <c r="B11" s="98">
        <v>888.17970922152949</v>
      </c>
      <c r="C11" s="98">
        <v>1310.4845283615948</v>
      </c>
      <c r="D11" s="98">
        <v>1451.3644794262959</v>
      </c>
      <c r="E11" s="98">
        <v>1740.6475143166558</v>
      </c>
      <c r="F11" s="98">
        <v>1191.2494894914614</v>
      </c>
      <c r="G11" s="98">
        <v>2200.2107261124256</v>
      </c>
      <c r="H11" s="98">
        <v>1292.8972232331571</v>
      </c>
      <c r="I11" s="98">
        <v>2041.3703900629698</v>
      </c>
      <c r="J11" s="98">
        <v>1191.2236483683739</v>
      </c>
      <c r="K11" s="98">
        <v>1744.4535738873387</v>
      </c>
      <c r="L11" s="98">
        <v>1503.9938671023572</v>
      </c>
      <c r="M11" s="98">
        <v>1578.8340293882018</v>
      </c>
      <c r="N11" s="98">
        <v>1415.6501943497747</v>
      </c>
      <c r="O11" s="98">
        <v>1482.2381258365074</v>
      </c>
      <c r="P11" s="98">
        <v>1409.159000967747</v>
      </c>
      <c r="Q11" s="98">
        <v>1478.5470389038005</v>
      </c>
      <c r="R11" s="98">
        <v>1422.4553958712384</v>
      </c>
      <c r="S11" s="98">
        <v>1486.7567490789954</v>
      </c>
      <c r="T11" s="98">
        <v>1494.0421573945769</v>
      </c>
      <c r="U11" s="98">
        <v>1548.6120921579966</v>
      </c>
      <c r="V11" s="98">
        <v>1378.4021296571664</v>
      </c>
      <c r="W11" s="98">
        <v>1437.0721056546033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851.35540204248309</v>
      </c>
      <c r="C15" s="101">
        <v>841.21795523211927</v>
      </c>
      <c r="D15" s="101">
        <v>919.40585151646235</v>
      </c>
      <c r="E15" s="101">
        <v>1453.923210427665</v>
      </c>
      <c r="F15" s="101">
        <v>650.47038274439649</v>
      </c>
      <c r="G15" s="101">
        <v>1103.7303980905729</v>
      </c>
      <c r="H15" s="101">
        <v>1812.9129730003235</v>
      </c>
      <c r="I15" s="101">
        <v>1607.726665110034</v>
      </c>
      <c r="J15" s="101">
        <v>1198.1377927322683</v>
      </c>
      <c r="K15" s="101">
        <v>1648.9351397679964</v>
      </c>
      <c r="L15" s="101">
        <v>1298.4117684296389</v>
      </c>
      <c r="M15" s="101">
        <v>1355.8610247769807</v>
      </c>
      <c r="N15" s="101">
        <v>1644.1402949282974</v>
      </c>
      <c r="O15" s="101">
        <v>1520.3068431458014</v>
      </c>
      <c r="P15" s="101">
        <v>1561.3913580734354</v>
      </c>
      <c r="Q15" s="101">
        <v>1603.2708815100245</v>
      </c>
      <c r="R15" s="101">
        <v>1441.6753976355064</v>
      </c>
      <c r="S15" s="101">
        <v>1848.0672384211603</v>
      </c>
      <c r="T15" s="101">
        <v>1610.1943519138226</v>
      </c>
      <c r="U15" s="101">
        <v>1576.8645028981457</v>
      </c>
      <c r="V15" s="101">
        <v>1678.7194034813022</v>
      </c>
      <c r="W15" s="101">
        <v>1759.9612682790132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675.39912824618148</v>
      </c>
      <c r="C19" s="122">
        <v>363.31836457652969</v>
      </c>
      <c r="D19" s="122">
        <v>719.5637500606656</v>
      </c>
      <c r="E19" s="122">
        <v>644.48426846579048</v>
      </c>
      <c r="F19" s="122">
        <v>700.33557375787768</v>
      </c>
      <c r="G19" s="122">
        <v>938.99267616830548</v>
      </c>
      <c r="H19" s="122">
        <v>484.29725926406491</v>
      </c>
      <c r="I19" s="122">
        <v>535.21202234605369</v>
      </c>
      <c r="J19" s="122">
        <v>833.12582843352777</v>
      </c>
      <c r="K19" s="122">
        <v>425.64097326564098</v>
      </c>
      <c r="L19" s="122">
        <v>312.55562960698791</v>
      </c>
      <c r="M19" s="122">
        <v>517.26949574170203</v>
      </c>
      <c r="N19" s="122">
        <v>466.11044941696548</v>
      </c>
      <c r="O19" s="122">
        <v>332.13066521547938</v>
      </c>
      <c r="P19" s="122">
        <v>622.43736875492914</v>
      </c>
      <c r="Q19" s="122">
        <v>687.58154710476242</v>
      </c>
      <c r="R19" s="122">
        <v>523.8307180549541</v>
      </c>
      <c r="S19" s="122">
        <v>549.63339805902388</v>
      </c>
      <c r="T19" s="122">
        <v>611.08725990379241</v>
      </c>
      <c r="U19" s="122">
        <v>715.93004939816876</v>
      </c>
      <c r="V19" s="122">
        <v>653.20500035621683</v>
      </c>
      <c r="W19" s="122">
        <v>665.19082064258885</v>
      </c>
      <c r="DA19" s="130" t="s">
        <v>2259</v>
      </c>
    </row>
    <row r="20" spans="1:105" ht="12" customHeight="1" x14ac:dyDescent="0.25">
      <c r="A20" s="97" t="s">
        <v>51</v>
      </c>
      <c r="B20" s="98">
        <v>753.21416843204872</v>
      </c>
      <c r="C20" s="98">
        <v>219.10374397022545</v>
      </c>
      <c r="D20" s="98">
        <v>766.29464268987613</v>
      </c>
      <c r="E20" s="98">
        <v>550.36674116800998</v>
      </c>
      <c r="F20" s="98">
        <v>813.86077698687859</v>
      </c>
      <c r="G20" s="98">
        <v>829.73714465871626</v>
      </c>
      <c r="H20" s="98">
        <v>428.04041621178521</v>
      </c>
      <c r="I20" s="98">
        <v>429.34578673236098</v>
      </c>
      <c r="J20" s="98">
        <v>897.53733402322871</v>
      </c>
      <c r="K20" s="98">
        <v>379.16367237475083</v>
      </c>
      <c r="L20" s="98">
        <v>282.26505983019115</v>
      </c>
      <c r="M20" s="98">
        <v>517.07279281670878</v>
      </c>
      <c r="N20" s="98">
        <v>466.06929832162774</v>
      </c>
      <c r="O20" s="98">
        <v>314.76937154823992</v>
      </c>
      <c r="P20" s="98">
        <v>641.50852101447401</v>
      </c>
      <c r="Q20" s="98">
        <v>712.82191495456118</v>
      </c>
      <c r="R20" s="98">
        <v>510.92517027428767</v>
      </c>
      <c r="S20" s="98">
        <v>532.65309032663527</v>
      </c>
      <c r="T20" s="98">
        <v>606.88012169149158</v>
      </c>
      <c r="U20" s="98">
        <v>716.56556514725321</v>
      </c>
      <c r="V20" s="98">
        <v>654.08355928151457</v>
      </c>
      <c r="W20" s="98">
        <v>665.47014593719905</v>
      </c>
      <c r="DA20" s="63" t="s">
        <v>2260</v>
      </c>
    </row>
    <row r="21" spans="1:105" ht="12" customHeight="1" x14ac:dyDescent="0.25">
      <c r="A21" s="97" t="s">
        <v>50</v>
      </c>
      <c r="B21" s="98">
        <v>554.83997256921964</v>
      </c>
      <c r="C21" s="98">
        <v>593.54334524474416</v>
      </c>
      <c r="D21" s="98">
        <v>662.99687605178508</v>
      </c>
      <c r="E21" s="98">
        <v>783.66349325165788</v>
      </c>
      <c r="F21" s="98">
        <v>521.96477358075617</v>
      </c>
      <c r="G21" s="98">
        <v>1152.6194460178983</v>
      </c>
      <c r="H21" s="98">
        <v>627.25189433099888</v>
      </c>
      <c r="I21" s="98">
        <v>930.41211668507469</v>
      </c>
      <c r="J21" s="98">
        <v>455.60504485984626</v>
      </c>
      <c r="K21" s="98">
        <v>653.781309788415</v>
      </c>
      <c r="L21" s="98">
        <v>517.27928023664504</v>
      </c>
      <c r="M21" s="98">
        <v>523.2681939424325</v>
      </c>
      <c r="N21" s="98">
        <v>462.19340149523231</v>
      </c>
      <c r="O21" s="98">
        <v>489.64746353074503</v>
      </c>
      <c r="P21" s="98">
        <v>497.86367469966638</v>
      </c>
      <c r="Q21" s="98">
        <v>567.67727867473945</v>
      </c>
      <c r="R21" s="98">
        <v>576.71070760235364</v>
      </c>
      <c r="S21" s="98">
        <v>650.68010923107113</v>
      </c>
      <c r="T21" s="98">
        <v>663.14777923722659</v>
      </c>
      <c r="U21" s="98">
        <v>697.37410407816367</v>
      </c>
      <c r="V21" s="98">
        <v>622.30699696172394</v>
      </c>
      <c r="W21" s="98">
        <v>655.40350673037176</v>
      </c>
      <c r="DA21" s="63" t="s">
        <v>2261</v>
      </c>
    </row>
    <row r="22" spans="1:105" ht="12" customHeight="1" x14ac:dyDescent="0.25">
      <c r="A22" s="109" t="s">
        <v>120</v>
      </c>
      <c r="B22" s="33">
        <v>389.12271816945957</v>
      </c>
      <c r="C22" s="33">
        <v>497.84314749539504</v>
      </c>
      <c r="D22" s="33">
        <v>417.04779079172829</v>
      </c>
      <c r="E22" s="33">
        <v>754.07925943323335</v>
      </c>
      <c r="F22" s="33">
        <v>378.5485499727547</v>
      </c>
      <c r="G22" s="33">
        <v>426.74545656610792</v>
      </c>
      <c r="H22" s="33">
        <v>834.46123465387939</v>
      </c>
      <c r="I22" s="33">
        <v>558.02054101524766</v>
      </c>
      <c r="J22" s="33">
        <v>343.45096974057475</v>
      </c>
      <c r="K22" s="33">
        <v>359.31134187656215</v>
      </c>
      <c r="L22" s="33">
        <v>367.35924696318841</v>
      </c>
      <c r="M22" s="33">
        <v>408.65702818152687</v>
      </c>
      <c r="N22" s="33">
        <v>590.29301376830097</v>
      </c>
      <c r="O22" s="33">
        <v>40.02172784265354</v>
      </c>
      <c r="P22" s="33">
        <v>280.95973876628602</v>
      </c>
      <c r="Q22" s="33">
        <v>543.1392625120136</v>
      </c>
      <c r="R22" s="33">
        <v>455.00029523477895</v>
      </c>
      <c r="S22" s="33">
        <v>459.47119660373511</v>
      </c>
      <c r="T22" s="33">
        <v>452.26254052490981</v>
      </c>
      <c r="U22" s="33">
        <v>449.64194556787334</v>
      </c>
      <c r="V22" s="33">
        <v>447.09875205100127</v>
      </c>
      <c r="W22" s="33">
        <v>456.05504426406372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12800.183062854278</v>
      </c>
      <c r="C24" s="117">
        <f t="shared" si="7"/>
        <v>11265.855734489092</v>
      </c>
      <c r="D24" s="117">
        <f t="shared" si="7"/>
        <v>11008.911808959985</v>
      </c>
      <c r="E24" s="117">
        <f t="shared" si="7"/>
        <v>11970.118230494025</v>
      </c>
      <c r="F24" s="117">
        <f t="shared" si="7"/>
        <v>11779.742905320461</v>
      </c>
      <c r="G24" s="117">
        <f t="shared" si="7"/>
        <v>12185.114491265142</v>
      </c>
      <c r="H24" s="117">
        <f t="shared" si="7"/>
        <v>10734.345199313788</v>
      </c>
      <c r="I24" s="117">
        <f t="shared" si="7"/>
        <v>10929.152145240774</v>
      </c>
      <c r="J24" s="117">
        <f t="shared" si="7"/>
        <v>11027.520274825742</v>
      </c>
      <c r="K24" s="117">
        <f t="shared" si="7"/>
        <v>11477.754939317991</v>
      </c>
      <c r="L24" s="117">
        <f t="shared" si="7"/>
        <v>11187.632507204438</v>
      </c>
      <c r="M24" s="117">
        <f t="shared" si="7"/>
        <v>10819.40151980977</v>
      </c>
      <c r="N24" s="117">
        <f t="shared" si="7"/>
        <v>11139.167156333606</v>
      </c>
      <c r="O24" s="117">
        <f t="shared" si="7"/>
        <v>10508.411498120668</v>
      </c>
      <c r="P24" s="117">
        <f t="shared" si="7"/>
        <v>9990.1061740087698</v>
      </c>
      <c r="Q24" s="117">
        <f t="shared" si="7"/>
        <v>10304.160223409453</v>
      </c>
      <c r="R24" s="117">
        <f t="shared" ref="R24:V24" si="8">R25+R28+R30+R39</f>
        <v>10767.80153984179</v>
      </c>
      <c r="S24" s="117">
        <f t="shared" si="8"/>
        <v>9670.7682478618117</v>
      </c>
      <c r="T24" s="117">
        <f t="shared" si="8"/>
        <v>10379.115638543168</v>
      </c>
      <c r="U24" s="117">
        <f t="shared" si="8"/>
        <v>11262.857981044963</v>
      </c>
      <c r="V24" s="117">
        <f t="shared" si="8"/>
        <v>10580.254458298894</v>
      </c>
      <c r="W24" s="117">
        <f t="shared" ref="W24" si="9">W25+W28+W30+W39</f>
        <v>11622.57851483686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11354.697731598113</v>
      </c>
      <c r="C25" s="122">
        <f t="shared" si="10"/>
        <v>9371.2442867444843</v>
      </c>
      <c r="D25" s="122">
        <f t="shared" si="10"/>
        <v>8901.1433501407009</v>
      </c>
      <c r="E25" s="122">
        <f t="shared" si="10"/>
        <v>9440.4530479271634</v>
      </c>
      <c r="F25" s="122">
        <f t="shared" si="10"/>
        <v>10063.957462202359</v>
      </c>
      <c r="G25" s="122">
        <f t="shared" si="10"/>
        <v>8846.6296934925849</v>
      </c>
      <c r="H25" s="122">
        <f t="shared" si="10"/>
        <v>8764.1504773415254</v>
      </c>
      <c r="I25" s="122">
        <f t="shared" si="10"/>
        <v>7992.4350116939868</v>
      </c>
      <c r="J25" s="122">
        <f t="shared" si="10"/>
        <v>9355.6804206031538</v>
      </c>
      <c r="K25" s="122">
        <f t="shared" si="10"/>
        <v>9087.1736445792412</v>
      </c>
      <c r="L25" s="122">
        <f t="shared" si="10"/>
        <v>9228.66746625835</v>
      </c>
      <c r="M25" s="122">
        <f t="shared" si="10"/>
        <v>8811.3620616603221</v>
      </c>
      <c r="N25" s="122">
        <f t="shared" si="10"/>
        <v>9069.8672170211848</v>
      </c>
      <c r="O25" s="122">
        <f t="shared" si="10"/>
        <v>8458.6887440983501</v>
      </c>
      <c r="P25" s="122">
        <f t="shared" si="10"/>
        <v>7910.5419221233051</v>
      </c>
      <c r="Q25" s="122">
        <f t="shared" si="10"/>
        <v>8076.1914586437742</v>
      </c>
      <c r="R25" s="122">
        <f t="shared" ref="R25:V25" si="11">SUM(R26:R27)</f>
        <v>8660.225421097819</v>
      </c>
      <c r="S25" s="122">
        <f t="shared" si="11"/>
        <v>7272.8422376678582</v>
      </c>
      <c r="T25" s="122">
        <f t="shared" si="11"/>
        <v>8119.901099920432</v>
      </c>
      <c r="U25" s="122">
        <f t="shared" si="11"/>
        <v>9003.5260029405872</v>
      </c>
      <c r="V25" s="122">
        <f t="shared" si="11"/>
        <v>8503.9318459479146</v>
      </c>
      <c r="W25" s="122">
        <f t="shared" ref="W25" si="12">SUM(W26:W27)</f>
        <v>9396.2851486907366</v>
      </c>
      <c r="DA25" s="130" t="s">
        <v>2264</v>
      </c>
    </row>
    <row r="26" spans="1:105" ht="12" customHeight="1" x14ac:dyDescent="0.25">
      <c r="A26" s="97" t="s">
        <v>74</v>
      </c>
      <c r="B26" s="98">
        <v>11330.663155124766</v>
      </c>
      <c r="C26" s="98">
        <v>9351.1735138520035</v>
      </c>
      <c r="D26" s="98">
        <v>8882.6041233011656</v>
      </c>
      <c r="E26" s="98">
        <v>9420.9898548311303</v>
      </c>
      <c r="F26" s="98">
        <v>10041.341350428645</v>
      </c>
      <c r="G26" s="98">
        <v>8827.7031054276449</v>
      </c>
      <c r="H26" s="98">
        <v>8746.3820559144788</v>
      </c>
      <c r="I26" s="98">
        <v>7977.6584673245461</v>
      </c>
      <c r="J26" s="98">
        <v>9335.3282073862574</v>
      </c>
      <c r="K26" s="98">
        <v>9067.0937731343329</v>
      </c>
      <c r="L26" s="98">
        <v>9209.7653758932156</v>
      </c>
      <c r="M26" s="98">
        <v>8791.8823209101374</v>
      </c>
      <c r="N26" s="98">
        <v>9052.6338137278271</v>
      </c>
      <c r="O26" s="98">
        <v>8439.3255817492791</v>
      </c>
      <c r="P26" s="98">
        <v>7891.8810666988784</v>
      </c>
      <c r="Q26" s="98">
        <v>8059.2581062975723</v>
      </c>
      <c r="R26" s="98">
        <v>8642.1320450890435</v>
      </c>
      <c r="S26" s="98">
        <v>7257.4382146863027</v>
      </c>
      <c r="T26" s="98">
        <v>8102.8555898303266</v>
      </c>
      <c r="U26" s="98">
        <v>8984.4896618372659</v>
      </c>
      <c r="V26" s="98">
        <v>8485.9788224108343</v>
      </c>
      <c r="W26" s="98">
        <v>9376.3032873584416</v>
      </c>
      <c r="DA26" s="63" t="s">
        <v>2265</v>
      </c>
    </row>
    <row r="27" spans="1:105" ht="12" customHeight="1" x14ac:dyDescent="0.25">
      <c r="A27" s="97" t="s">
        <v>53</v>
      </c>
      <c r="B27" s="98">
        <v>24.034576473346004</v>
      </c>
      <c r="C27" s="98">
        <v>20.070772892480804</v>
      </c>
      <c r="D27" s="98">
        <v>18.5392268395359</v>
      </c>
      <c r="E27" s="98">
        <v>19.463193096033102</v>
      </c>
      <c r="F27" s="98">
        <v>22.616111773714316</v>
      </c>
      <c r="G27" s="98">
        <v>18.926588064939946</v>
      </c>
      <c r="H27" s="98">
        <v>17.768421427046317</v>
      </c>
      <c r="I27" s="98">
        <v>14.776544369440238</v>
      </c>
      <c r="J27" s="98">
        <v>20.352213216896118</v>
      </c>
      <c r="K27" s="98">
        <v>20.079871444907802</v>
      </c>
      <c r="L27" s="98">
        <v>18.902090365133883</v>
      </c>
      <c r="M27" s="98">
        <v>19.479740750184021</v>
      </c>
      <c r="N27" s="98">
        <v>17.233403293357128</v>
      </c>
      <c r="O27" s="98">
        <v>19.363162349070883</v>
      </c>
      <c r="P27" s="98">
        <v>18.660855424426266</v>
      </c>
      <c r="Q27" s="98">
        <v>16.933352346201747</v>
      </c>
      <c r="R27" s="98">
        <v>18.093376008774619</v>
      </c>
      <c r="S27" s="98">
        <v>15.404022981555485</v>
      </c>
      <c r="T27" s="98">
        <v>17.045510090105527</v>
      </c>
      <c r="U27" s="98">
        <v>19.036341103321234</v>
      </c>
      <c r="V27" s="98">
        <v>17.953023537079424</v>
      </c>
      <c r="W27" s="98">
        <v>19.981861332295153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6.4750734690079437</v>
      </c>
      <c r="C28" s="122">
        <f t="shared" si="13"/>
        <v>8.1434682814480901</v>
      </c>
      <c r="D28" s="122">
        <f t="shared" si="13"/>
        <v>9.6881450865698042</v>
      </c>
      <c r="E28" s="122">
        <f t="shared" si="13"/>
        <v>12.01115768425559</v>
      </c>
      <c r="F28" s="122">
        <f t="shared" si="13"/>
        <v>8.9580827031442833</v>
      </c>
      <c r="G28" s="122">
        <f t="shared" si="13"/>
        <v>10.2029382335083</v>
      </c>
      <c r="H28" s="122">
        <f t="shared" si="13"/>
        <v>13.832706766041708</v>
      </c>
      <c r="I28" s="122">
        <f t="shared" si="13"/>
        <v>29.803998316248698</v>
      </c>
      <c r="J28" s="122">
        <f t="shared" si="13"/>
        <v>18.720675557953296</v>
      </c>
      <c r="K28" s="122">
        <f t="shared" si="13"/>
        <v>16.410546383205272</v>
      </c>
      <c r="L28" s="122">
        <f t="shared" si="13"/>
        <v>27.14412280396914</v>
      </c>
      <c r="M28" s="122">
        <f t="shared" si="13"/>
        <v>18.611613509029745</v>
      </c>
      <c r="N28" s="122">
        <f t="shared" si="13"/>
        <v>42.31549824872792</v>
      </c>
      <c r="O28" s="122">
        <f t="shared" si="13"/>
        <v>21.524942488674231</v>
      </c>
      <c r="P28" s="122">
        <f t="shared" si="13"/>
        <v>18.972912173167693</v>
      </c>
      <c r="Q28" s="122">
        <f t="shared" si="13"/>
        <v>34.412096112867104</v>
      </c>
      <c r="R28" s="122">
        <f t="shared" si="13"/>
        <v>34.162431374411995</v>
      </c>
      <c r="S28" s="122">
        <f t="shared" si="13"/>
        <v>33.74639515201919</v>
      </c>
      <c r="T28" s="122">
        <f t="shared" si="13"/>
        <v>30.995181854506491</v>
      </c>
      <c r="U28" s="122">
        <f t="shared" si="13"/>
        <v>26.167639787522969</v>
      </c>
      <c r="V28" s="122">
        <f t="shared" si="13"/>
        <v>23.616467789042968</v>
      </c>
      <c r="W28" s="122">
        <f t="shared" si="13"/>
        <v>21.121144069209816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6.4750734690079437</v>
      </c>
      <c r="C29" s="98">
        <f>IF(RES_hhdet_fec!C29=0,0,RES_hhdet_fec!C29*1000*11630/RES_hhdet_num!C24)</f>
        <v>8.1434682814480901</v>
      </c>
      <c r="D29" s="98">
        <f>IF(RES_hhdet_fec!D29=0,0,RES_hhdet_fec!D29*1000*11630/RES_hhdet_num!D24)</f>
        <v>9.6881450865698042</v>
      </c>
      <c r="E29" s="98">
        <f>IF(RES_hhdet_fec!E29=0,0,RES_hhdet_fec!E29*1000*11630/RES_hhdet_num!E24)</f>
        <v>12.01115768425559</v>
      </c>
      <c r="F29" s="98">
        <f>IF(RES_hhdet_fec!F29=0,0,RES_hhdet_fec!F29*1000*11630/RES_hhdet_num!F24)</f>
        <v>8.9580827031442833</v>
      </c>
      <c r="G29" s="98">
        <f>IF(RES_hhdet_fec!G29=0,0,RES_hhdet_fec!G29*1000*11630/RES_hhdet_num!G24)</f>
        <v>10.2029382335083</v>
      </c>
      <c r="H29" s="98">
        <f>IF(RES_hhdet_fec!H29=0,0,RES_hhdet_fec!H29*1000*11630/RES_hhdet_num!H24)</f>
        <v>13.832706766041708</v>
      </c>
      <c r="I29" s="98">
        <f>IF(RES_hhdet_fec!I29=0,0,RES_hhdet_fec!I29*1000*11630/RES_hhdet_num!I24)</f>
        <v>29.803998316248698</v>
      </c>
      <c r="J29" s="98">
        <f>IF(RES_hhdet_fec!J29=0,0,RES_hhdet_fec!J29*1000*11630/RES_hhdet_num!J24)</f>
        <v>18.720675557953296</v>
      </c>
      <c r="K29" s="98">
        <f>IF(RES_hhdet_fec!K29=0,0,RES_hhdet_fec!K29*1000*11630/RES_hhdet_num!K24)</f>
        <v>16.410546383205272</v>
      </c>
      <c r="L29" s="98">
        <f>IF(RES_hhdet_fec!L29=0,0,RES_hhdet_fec!L29*1000*11630/RES_hhdet_num!L24)</f>
        <v>27.14412280396914</v>
      </c>
      <c r="M29" s="98">
        <f>IF(RES_hhdet_fec!M29=0,0,RES_hhdet_fec!M29*1000*11630/RES_hhdet_num!M24)</f>
        <v>18.611613509029745</v>
      </c>
      <c r="N29" s="98">
        <f>IF(RES_hhdet_fec!N29=0,0,RES_hhdet_fec!N29*1000*11630/RES_hhdet_num!N24)</f>
        <v>42.31549824872792</v>
      </c>
      <c r="O29" s="98">
        <f>IF(RES_hhdet_fec!O29=0,0,RES_hhdet_fec!O29*1000*11630/RES_hhdet_num!O24)</f>
        <v>21.524942488674231</v>
      </c>
      <c r="P29" s="98">
        <f>IF(RES_hhdet_fec!P29=0,0,RES_hhdet_fec!P29*1000*11630/RES_hhdet_num!P24)</f>
        <v>18.972912173167693</v>
      </c>
      <c r="Q29" s="98">
        <f>IF(RES_hhdet_fec!Q29=0,0,RES_hhdet_fec!Q29*1000*11630/RES_hhdet_num!Q24)</f>
        <v>34.412096112867104</v>
      </c>
      <c r="R29" s="98">
        <f>IF(RES_hhdet_fec!R29=0,0,RES_hhdet_fec!R29*1000*11630/RES_hhdet_num!R24)</f>
        <v>34.162431374411995</v>
      </c>
      <c r="S29" s="98">
        <f>IF(RES_hhdet_fec!S29=0,0,RES_hhdet_fec!S29*1000*11630/RES_hhdet_num!S24)</f>
        <v>33.74639515201919</v>
      </c>
      <c r="T29" s="98">
        <f>IF(RES_hhdet_fec!T29=0,0,RES_hhdet_fec!T29*1000*11630/RES_hhdet_num!T24)</f>
        <v>30.995181854506491</v>
      </c>
      <c r="U29" s="98">
        <f>IF(RES_hhdet_fec!U29=0,0,RES_hhdet_fec!U29*1000*11630/RES_hhdet_num!U24)</f>
        <v>26.167639787522969</v>
      </c>
      <c r="V29" s="98">
        <f>IF(RES_hhdet_fec!V29=0,0,RES_hhdet_fec!V29*1000*11630/RES_hhdet_num!V24)</f>
        <v>23.616467789042968</v>
      </c>
      <c r="W29" s="98">
        <f>IF(RES_hhdet_fec!W29=0,0,RES_hhdet_fec!W29*1000*11630/RES_hhdet_num!W24)</f>
        <v>21.121144069209816</v>
      </c>
      <c r="DA29" s="63" t="s">
        <v>2268</v>
      </c>
    </row>
    <row r="30" spans="1:105" ht="12" customHeight="1" x14ac:dyDescent="0.25">
      <c r="A30" s="121" t="s">
        <v>55</v>
      </c>
      <c r="B30" s="122">
        <v>886.69856510475779</v>
      </c>
      <c r="C30" s="122">
        <v>1289.3938933085344</v>
      </c>
      <c r="D30" s="122">
        <v>1437.0620356088209</v>
      </c>
      <c r="E30" s="122">
        <v>1729.2289757284448</v>
      </c>
      <c r="F30" s="122">
        <v>1187.2670331827974</v>
      </c>
      <c r="G30" s="122">
        <v>2197.6627224943004</v>
      </c>
      <c r="H30" s="122">
        <v>1316.6883388088122</v>
      </c>
      <c r="I30" s="122">
        <v>1989.7788324557735</v>
      </c>
      <c r="J30" s="122">
        <v>1200.4056169057524</v>
      </c>
      <c r="K30" s="122">
        <v>1727.2814404541084</v>
      </c>
      <c r="L30" s="122">
        <v>1416.7649610958165</v>
      </c>
      <c r="M30" s="122">
        <v>1467.4532012588472</v>
      </c>
      <c r="N30" s="122">
        <v>1562.2263545292249</v>
      </c>
      <c r="O30" s="122">
        <v>1542.3574857978551</v>
      </c>
      <c r="P30" s="122">
        <v>1563.9156066412791</v>
      </c>
      <c r="Q30" s="122">
        <v>1625.8290468107198</v>
      </c>
      <c r="R30" s="122">
        <v>1497.4577040889787</v>
      </c>
      <c r="S30" s="122">
        <v>1712.4678713920282</v>
      </c>
      <c r="T30" s="122">
        <v>1560.335669886563</v>
      </c>
      <c r="U30" s="122">
        <v>1528.2847996291005</v>
      </c>
      <c r="V30" s="122">
        <v>1421.6373394504503</v>
      </c>
      <c r="W30" s="122">
        <v>1541.4746998586998</v>
      </c>
      <c r="DA30" s="130" t="s">
        <v>2269</v>
      </c>
    </row>
    <row r="31" spans="1:105" ht="12" customHeight="1" x14ac:dyDescent="0.25">
      <c r="A31" s="97" t="s">
        <v>141</v>
      </c>
      <c r="B31" s="98">
        <v>888.17970922152949</v>
      </c>
      <c r="C31" s="98">
        <v>1302.0542305423314</v>
      </c>
      <c r="D31" s="98">
        <v>1447.0306553850146</v>
      </c>
      <c r="E31" s="98">
        <v>1733.6813600729317</v>
      </c>
      <c r="F31" s="98">
        <v>1193.7085929880582</v>
      </c>
      <c r="G31" s="98">
        <v>2206.3562244100917</v>
      </c>
      <c r="H31" s="98">
        <v>1289.4221651498106</v>
      </c>
      <c r="I31" s="98">
        <v>2041.8596217841875</v>
      </c>
      <c r="J31" s="98">
        <v>1199.2512244635618</v>
      </c>
      <c r="K31" s="98">
        <v>1773.394045311622</v>
      </c>
      <c r="L31" s="98">
        <v>1524.3689065957194</v>
      </c>
      <c r="M31" s="98">
        <v>1583.1043242758399</v>
      </c>
      <c r="N31" s="98">
        <v>1455.9715011903691</v>
      </c>
      <c r="O31" s="98">
        <v>1541.0555226989354</v>
      </c>
      <c r="P31" s="98">
        <v>1503.618385311215</v>
      </c>
      <c r="Q31" s="98">
        <v>1581.4478920472632</v>
      </c>
      <c r="R31" s="98">
        <v>1496.3630241748012</v>
      </c>
      <c r="S31" s="98">
        <v>1576.0277705606672</v>
      </c>
      <c r="T31" s="98">
        <v>1514.4973074756538</v>
      </c>
      <c r="U31" s="98">
        <v>1498.1214673184563</v>
      </c>
      <c r="V31" s="98">
        <v>1337.2422236979489</v>
      </c>
      <c r="W31" s="98">
        <v>1446.518742732884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851.35540204248332</v>
      </c>
      <c r="C35" s="101">
        <v>841.21795523211915</v>
      </c>
      <c r="D35" s="101">
        <v>919.40585151646258</v>
      </c>
      <c r="E35" s="101">
        <v>1453.923210427665</v>
      </c>
      <c r="F35" s="101">
        <v>650.47038274439637</v>
      </c>
      <c r="G35" s="101">
        <v>1103.7303980905729</v>
      </c>
      <c r="H35" s="101">
        <v>1806.1161559878976</v>
      </c>
      <c r="I35" s="101">
        <v>1612.1931098247715</v>
      </c>
      <c r="J35" s="101">
        <v>1203.359344046569</v>
      </c>
      <c r="K35" s="101">
        <v>1651.7080047154054</v>
      </c>
      <c r="L35" s="101">
        <v>1296.8376587090529</v>
      </c>
      <c r="M35" s="101">
        <v>1353.9213396583968</v>
      </c>
      <c r="N35" s="101">
        <v>1656.3226923118934</v>
      </c>
      <c r="O35" s="101">
        <v>1543.5733139334882</v>
      </c>
      <c r="P35" s="101">
        <v>1623.1136598741812</v>
      </c>
      <c r="Q35" s="101">
        <v>1675.4240335091383</v>
      </c>
      <c r="R35" s="101">
        <v>1498.8976857210514</v>
      </c>
      <c r="S35" s="101">
        <v>1916.8425830975812</v>
      </c>
      <c r="T35" s="101">
        <v>1653.5488761299769</v>
      </c>
      <c r="U35" s="101">
        <v>1602.6601395731552</v>
      </c>
      <c r="V35" s="101">
        <v>1686.7724376109638</v>
      </c>
      <c r="W35" s="101">
        <v>1787.8893324000733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552.31169268239944</v>
      </c>
      <c r="C39" s="122">
        <v>597.07408615462487</v>
      </c>
      <c r="D39" s="122">
        <v>661.01827812389513</v>
      </c>
      <c r="E39" s="122">
        <v>788.42504915416089</v>
      </c>
      <c r="F39" s="122">
        <v>519.56032723216083</v>
      </c>
      <c r="G39" s="122">
        <v>1130.6191370447489</v>
      </c>
      <c r="H39" s="122">
        <v>639.67367639740962</v>
      </c>
      <c r="I39" s="122">
        <v>917.13430277476402</v>
      </c>
      <c r="J39" s="122">
        <v>452.71356175888019</v>
      </c>
      <c r="K39" s="122">
        <v>646.88930790143615</v>
      </c>
      <c r="L39" s="122">
        <v>515.05595704630207</v>
      </c>
      <c r="M39" s="122">
        <v>521.97464338156931</v>
      </c>
      <c r="N39" s="122">
        <v>464.75808653446728</v>
      </c>
      <c r="O39" s="122">
        <v>485.84032573578986</v>
      </c>
      <c r="P39" s="122">
        <v>496.67573307101713</v>
      </c>
      <c r="Q39" s="122">
        <v>567.72762184209193</v>
      </c>
      <c r="R39" s="122">
        <v>575.95598328058111</v>
      </c>
      <c r="S39" s="122">
        <v>651.71174364990691</v>
      </c>
      <c r="T39" s="122">
        <v>667.88368688166474</v>
      </c>
      <c r="U39" s="122">
        <v>704.87953868775242</v>
      </c>
      <c r="V39" s="122">
        <v>631.06880511148597</v>
      </c>
      <c r="W39" s="122">
        <v>663.69752221821432</v>
      </c>
      <c r="DA39" s="130" t="s">
        <v>2278</v>
      </c>
    </row>
    <row r="40" spans="1:105" ht="12" customHeight="1" x14ac:dyDescent="0.25">
      <c r="A40" s="97" t="s">
        <v>50</v>
      </c>
      <c r="B40" s="98">
        <v>554.83997256921953</v>
      </c>
      <c r="C40" s="98">
        <v>599.1831689636889</v>
      </c>
      <c r="D40" s="98">
        <v>668.04894392323217</v>
      </c>
      <c r="E40" s="98">
        <v>789.52386633192339</v>
      </c>
      <c r="F40" s="98">
        <v>524.69852220207383</v>
      </c>
      <c r="G40" s="98">
        <v>1158.4036598356797</v>
      </c>
      <c r="H40" s="98">
        <v>629.46154991929882</v>
      </c>
      <c r="I40" s="98">
        <v>933.29414775041539</v>
      </c>
      <c r="J40" s="98">
        <v>456.66586352491555</v>
      </c>
      <c r="K40" s="98">
        <v>654.60340656957669</v>
      </c>
      <c r="L40" s="98">
        <v>518.77698513242103</v>
      </c>
      <c r="M40" s="98">
        <v>524.21345919654209</v>
      </c>
      <c r="N40" s="98">
        <v>462.69026820291572</v>
      </c>
      <c r="O40" s="98">
        <v>489.98373492900146</v>
      </c>
      <c r="P40" s="98">
        <v>498.10357199683756</v>
      </c>
      <c r="Q40" s="98">
        <v>567.83288324966622</v>
      </c>
      <c r="R40" s="98">
        <v>576.76499135269046</v>
      </c>
      <c r="S40" s="98">
        <v>652.57861628583237</v>
      </c>
      <c r="T40" s="98">
        <v>668.23356566851862</v>
      </c>
      <c r="U40" s="98">
        <v>704.87953868775242</v>
      </c>
      <c r="V40" s="98">
        <v>631.06880511148597</v>
      </c>
      <c r="W40" s="98">
        <v>663.69752221821432</v>
      </c>
      <c r="DA40" s="63" t="s">
        <v>2279</v>
      </c>
    </row>
    <row r="41" spans="1:105" ht="12" customHeight="1" x14ac:dyDescent="0.25">
      <c r="A41" s="109" t="s">
        <v>120</v>
      </c>
      <c r="B41" s="33">
        <v>389.12271816945957</v>
      </c>
      <c r="C41" s="33">
        <v>503.21990115127534</v>
      </c>
      <c r="D41" s="33">
        <v>419.96687928948205</v>
      </c>
      <c r="E41" s="33">
        <v>758.83837921958764</v>
      </c>
      <c r="F41" s="33">
        <v>380.25815249229413</v>
      </c>
      <c r="G41" s="33">
        <v>429.29945832194778</v>
      </c>
      <c r="H41" s="33">
        <v>838.67214101140598</v>
      </c>
      <c r="I41" s="33">
        <v>561.61771331043656</v>
      </c>
      <c r="J41" s="33">
        <v>345.70865098214495</v>
      </c>
      <c r="K41" s="33">
        <v>361.46765718022937</v>
      </c>
      <c r="L41" s="33">
        <v>370.52339243809803</v>
      </c>
      <c r="M41" s="33">
        <v>411.22788773424804</v>
      </c>
      <c r="N41" s="33">
        <v>593.30745947925425</v>
      </c>
      <c r="O41" s="33">
        <v>40.127879666026466</v>
      </c>
      <c r="P41" s="33">
        <v>280.78648748696867</v>
      </c>
      <c r="Q41" s="33">
        <v>552.27524721018358</v>
      </c>
      <c r="R41" s="33">
        <v>465.12187740159959</v>
      </c>
      <c r="S41" s="33">
        <v>480.0709617366519</v>
      </c>
      <c r="T41" s="33">
        <v>478.24938440677369</v>
      </c>
      <c r="U41" s="33">
        <v>0</v>
      </c>
      <c r="V41" s="33">
        <v>0</v>
      </c>
      <c r="W41" s="33">
        <v>0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16255.165254032618</v>
      </c>
      <c r="C43" s="117">
        <f t="shared" si="14"/>
        <v>14160.362993112338</v>
      </c>
      <c r="D43" s="117">
        <f t="shared" si="14"/>
        <v>7732.6681114868334</v>
      </c>
      <c r="E43" s="117">
        <f t="shared" si="14"/>
        <v>9748.3535249288707</v>
      </c>
      <c r="F43" s="117">
        <f t="shared" si="14"/>
        <v>17982.895334966855</v>
      </c>
      <c r="G43" s="117">
        <f t="shared" si="14"/>
        <v>12324.476611638098</v>
      </c>
      <c r="H43" s="117">
        <f t="shared" si="14"/>
        <v>12261.658208409219</v>
      </c>
      <c r="I43" s="117">
        <f t="shared" si="14"/>
        <v>15201.3207081972</v>
      </c>
      <c r="J43" s="117">
        <f t="shared" si="14"/>
        <v>13481.45793380672</v>
      </c>
      <c r="K43" s="117">
        <f t="shared" si="14"/>
        <v>7051.3054405450248</v>
      </c>
      <c r="L43" s="117">
        <f t="shared" si="14"/>
        <v>8045.7266762671843</v>
      </c>
      <c r="M43" s="117">
        <f t="shared" si="14"/>
        <v>14991.731463358217</v>
      </c>
      <c r="N43" s="117">
        <f t="shared" si="14"/>
        <v>14895.45852107087</v>
      </c>
      <c r="O43" s="117">
        <f t="shared" si="14"/>
        <v>9901.0578466962379</v>
      </c>
      <c r="P43" s="117">
        <f t="shared" si="14"/>
        <v>12250.355279404426</v>
      </c>
      <c r="Q43" s="117">
        <f t="shared" si="14"/>
        <v>13510.023814484655</v>
      </c>
      <c r="R43" s="117">
        <f t="shared" ref="R43:V43" si="15">R44+R47+R49+R58</f>
        <v>9929.8560422275987</v>
      </c>
      <c r="S43" s="117">
        <f t="shared" si="15"/>
        <v>11572.481039459621</v>
      </c>
      <c r="T43" s="117">
        <f t="shared" si="15"/>
        <v>11941.924937669628</v>
      </c>
      <c r="U43" s="117">
        <f t="shared" si="15"/>
        <v>13370.006418415927</v>
      </c>
      <c r="V43" s="117">
        <f t="shared" si="15"/>
        <v>11091.20453680967</v>
      </c>
      <c r="W43" s="117">
        <f t="shared" ref="W43" si="16">W44+W47+W49+W58</f>
        <v>12240.742008022373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14845.129214732677</v>
      </c>
      <c r="C44" s="122">
        <f t="shared" si="17"/>
        <v>12716.87660096557</v>
      </c>
      <c r="D44" s="122">
        <f t="shared" si="17"/>
        <v>6153.2581420952283</v>
      </c>
      <c r="E44" s="122">
        <f t="shared" si="17"/>
        <v>7529.3605891311372</v>
      </c>
      <c r="F44" s="122">
        <f t="shared" si="17"/>
        <v>16827.460737632646</v>
      </c>
      <c r="G44" s="122">
        <f t="shared" si="17"/>
        <v>10121.141587003094</v>
      </c>
      <c r="H44" s="122">
        <f t="shared" si="17"/>
        <v>9789.4158328738231</v>
      </c>
      <c r="I44" s="122">
        <f t="shared" si="17"/>
        <v>12612.071032938738</v>
      </c>
      <c r="J44" s="122">
        <f t="shared" si="17"/>
        <v>11776.336577167545</v>
      </c>
      <c r="K44" s="122">
        <f t="shared" si="17"/>
        <v>4680.4257397747897</v>
      </c>
      <c r="L44" s="122">
        <f t="shared" si="17"/>
        <v>6128.5077382023474</v>
      </c>
      <c r="M44" s="122">
        <f t="shared" si="17"/>
        <v>13044.431439605543</v>
      </c>
      <c r="N44" s="122">
        <f t="shared" si="17"/>
        <v>12686.805263520975</v>
      </c>
      <c r="O44" s="122">
        <f t="shared" si="17"/>
        <v>7886.6476280061233</v>
      </c>
      <c r="P44" s="122">
        <f t="shared" si="17"/>
        <v>10158.43588211452</v>
      </c>
      <c r="Q44" s="122">
        <f t="shared" si="17"/>
        <v>11274.064444833009</v>
      </c>
      <c r="R44" s="122">
        <f t="shared" ref="R44:V44" si="18">SUM(R45:R46)</f>
        <v>7835.1800212296184</v>
      </c>
      <c r="S44" s="122">
        <f t="shared" si="18"/>
        <v>8988.101903513063</v>
      </c>
      <c r="T44" s="122">
        <f t="shared" si="18"/>
        <v>9623.9126960695321</v>
      </c>
      <c r="U44" s="122">
        <f t="shared" si="18"/>
        <v>11108.766876572297</v>
      </c>
      <c r="V44" s="122">
        <f t="shared" si="18"/>
        <v>8835.0797832629942</v>
      </c>
      <c r="W44" s="122">
        <f t="shared" ref="W44" si="19">SUM(W45:W46)</f>
        <v>9808.4369226946037</v>
      </c>
      <c r="DA44" s="130" t="s">
        <v>2282</v>
      </c>
    </row>
    <row r="45" spans="1:105" ht="12" customHeight="1" x14ac:dyDescent="0.25">
      <c r="A45" s="97" t="s">
        <v>216</v>
      </c>
      <c r="B45" s="98">
        <v>14819.622133472898</v>
      </c>
      <c r="C45" s="98">
        <v>12695.008214489339</v>
      </c>
      <c r="D45" s="98">
        <v>6143.0999380214143</v>
      </c>
      <c r="E45" s="98">
        <v>7516.7997518026505</v>
      </c>
      <c r="F45" s="98">
        <v>16795.61618745789</v>
      </c>
      <c r="G45" s="98">
        <v>10102.822574391055</v>
      </c>
      <c r="H45" s="98">
        <v>9772.6591925779339</v>
      </c>
      <c r="I45" s="98">
        <v>12592.564249367064</v>
      </c>
      <c r="J45" s="98">
        <v>11755.132659610506</v>
      </c>
      <c r="K45" s="98">
        <v>4672.0131442949805</v>
      </c>
      <c r="L45" s="98">
        <v>6118.4856464601089</v>
      </c>
      <c r="M45" s="98">
        <v>13021.905183189083</v>
      </c>
      <c r="N45" s="98">
        <v>12668.439057666563</v>
      </c>
      <c r="O45" s="98">
        <v>7871.8097491987983</v>
      </c>
      <c r="P45" s="98">
        <v>10138.67502247015</v>
      </c>
      <c r="Q45" s="98">
        <v>11254.532725707311</v>
      </c>
      <c r="R45" s="98">
        <v>7821.7389397169154</v>
      </c>
      <c r="S45" s="98">
        <v>8972.2859660168542</v>
      </c>
      <c r="T45" s="98">
        <v>9606.7946421831766</v>
      </c>
      <c r="U45" s="98">
        <v>11087.85917319333</v>
      </c>
      <c r="V45" s="98">
        <v>8817.2456723954801</v>
      </c>
      <c r="W45" s="98">
        <v>9788.1938448056408</v>
      </c>
      <c r="DA45" s="63" t="s">
        <v>2283</v>
      </c>
    </row>
    <row r="46" spans="1:105" ht="12" customHeight="1" x14ac:dyDescent="0.25">
      <c r="A46" s="97" t="s">
        <v>53</v>
      </c>
      <c r="B46" s="98">
        <v>25.507081259779145</v>
      </c>
      <c r="C46" s="98">
        <v>21.868386476231272</v>
      </c>
      <c r="D46" s="98">
        <v>10.158204073813813</v>
      </c>
      <c r="E46" s="98">
        <v>12.560837328487192</v>
      </c>
      <c r="F46" s="98">
        <v>31.844550174755639</v>
      </c>
      <c r="G46" s="98">
        <v>18.319012612038033</v>
      </c>
      <c r="H46" s="98">
        <v>16.756640295889351</v>
      </c>
      <c r="I46" s="98">
        <v>19.50678357167466</v>
      </c>
      <c r="J46" s="98">
        <v>21.203917557038039</v>
      </c>
      <c r="K46" s="98">
        <v>8.412595479808795</v>
      </c>
      <c r="L46" s="98">
        <v>10.022091742238223</v>
      </c>
      <c r="M46" s="98">
        <v>22.526256416459695</v>
      </c>
      <c r="N46" s="98">
        <v>18.366205854412044</v>
      </c>
      <c r="O46" s="98">
        <v>14.837878807324616</v>
      </c>
      <c r="P46" s="98">
        <v>19.760859644370036</v>
      </c>
      <c r="Q46" s="98">
        <v>19.531719125697435</v>
      </c>
      <c r="R46" s="98">
        <v>13.441081512703159</v>
      </c>
      <c r="S46" s="98">
        <v>15.815937496208425</v>
      </c>
      <c r="T46" s="98">
        <v>17.118053886356044</v>
      </c>
      <c r="U46" s="98">
        <v>20.90770337896657</v>
      </c>
      <c r="V46" s="98">
        <v>17.834110867514877</v>
      </c>
      <c r="W46" s="98">
        <v>20.243077888963036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6.4605364824322429</v>
      </c>
      <c r="C47" s="122">
        <f t="shared" si="20"/>
        <v>8.2912009579891368</v>
      </c>
      <c r="D47" s="122">
        <f t="shared" si="20"/>
        <v>8.8097494552620859</v>
      </c>
      <c r="E47" s="122">
        <f t="shared" si="20"/>
        <v>11.134270460301408</v>
      </c>
      <c r="F47" s="122">
        <f t="shared" si="20"/>
        <v>8.1062069579571503</v>
      </c>
      <c r="G47" s="122">
        <f t="shared" si="20"/>
        <v>11.886434588138167</v>
      </c>
      <c r="H47" s="122">
        <f t="shared" si="20"/>
        <v>18.526692330598127</v>
      </c>
      <c r="I47" s="122">
        <f t="shared" si="20"/>
        <v>42.146234973351831</v>
      </c>
      <c r="J47" s="122">
        <f t="shared" si="20"/>
        <v>33.876761277757844</v>
      </c>
      <c r="K47" s="122">
        <f t="shared" si="20"/>
        <v>47.334510521958244</v>
      </c>
      <c r="L47" s="122">
        <f t="shared" si="20"/>
        <v>82.360641640660717</v>
      </c>
      <c r="M47" s="122">
        <f t="shared" si="20"/>
        <v>50.551565463354628</v>
      </c>
      <c r="N47" s="122">
        <f t="shared" si="20"/>
        <v>85.919665436163399</v>
      </c>
      <c r="O47" s="122">
        <f t="shared" si="20"/>
        <v>23.21101178971826</v>
      </c>
      <c r="P47" s="122">
        <f t="shared" si="20"/>
        <v>12.474770256251212</v>
      </c>
      <c r="Q47" s="122">
        <f t="shared" si="20"/>
        <v>23.02791442213038</v>
      </c>
      <c r="R47" s="122">
        <f t="shared" si="20"/>
        <v>25.807340592648739</v>
      </c>
      <c r="S47" s="122">
        <f t="shared" si="20"/>
        <v>25.866538829191779</v>
      </c>
      <c r="T47" s="122">
        <f t="shared" si="20"/>
        <v>27.058477928232968</v>
      </c>
      <c r="U47" s="122">
        <f t="shared" si="20"/>
        <v>29.368680949946398</v>
      </c>
      <c r="V47" s="122">
        <f t="shared" si="20"/>
        <v>40.413478926909853</v>
      </c>
      <c r="W47" s="122">
        <f t="shared" si="20"/>
        <v>56.040592245231473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6.4605364824322429</v>
      </c>
      <c r="C48" s="98">
        <f>IF(RES_hhdet_fec!C48=0,0,RES_hhdet_fec!C48*1000*11630/RES_hhdet_num!C43)</f>
        <v>8.2912009579891368</v>
      </c>
      <c r="D48" s="98">
        <f>IF(RES_hhdet_fec!D48=0,0,RES_hhdet_fec!D48*1000*11630/RES_hhdet_num!D43)</f>
        <v>8.8097494552620859</v>
      </c>
      <c r="E48" s="98">
        <f>IF(RES_hhdet_fec!E48=0,0,RES_hhdet_fec!E48*1000*11630/RES_hhdet_num!E43)</f>
        <v>11.134270460301408</v>
      </c>
      <c r="F48" s="98">
        <f>IF(RES_hhdet_fec!F48=0,0,RES_hhdet_fec!F48*1000*11630/RES_hhdet_num!F43)</f>
        <v>8.1062069579571503</v>
      </c>
      <c r="G48" s="98">
        <f>IF(RES_hhdet_fec!G48=0,0,RES_hhdet_fec!G48*1000*11630/RES_hhdet_num!G43)</f>
        <v>11.886434588138167</v>
      </c>
      <c r="H48" s="98">
        <f>IF(RES_hhdet_fec!H48=0,0,RES_hhdet_fec!H48*1000*11630/RES_hhdet_num!H43)</f>
        <v>18.526692330598127</v>
      </c>
      <c r="I48" s="98">
        <f>IF(RES_hhdet_fec!I48=0,0,RES_hhdet_fec!I48*1000*11630/RES_hhdet_num!I43)</f>
        <v>42.146234973351831</v>
      </c>
      <c r="J48" s="98">
        <f>IF(RES_hhdet_fec!J48=0,0,RES_hhdet_fec!J48*1000*11630/RES_hhdet_num!J43)</f>
        <v>33.876761277757844</v>
      </c>
      <c r="K48" s="98">
        <f>IF(RES_hhdet_fec!K48=0,0,RES_hhdet_fec!K48*1000*11630/RES_hhdet_num!K43)</f>
        <v>47.334510521958244</v>
      </c>
      <c r="L48" s="98">
        <f>IF(RES_hhdet_fec!L48=0,0,RES_hhdet_fec!L48*1000*11630/RES_hhdet_num!L43)</f>
        <v>82.360641640660717</v>
      </c>
      <c r="M48" s="98">
        <f>IF(RES_hhdet_fec!M48=0,0,RES_hhdet_fec!M48*1000*11630/RES_hhdet_num!M43)</f>
        <v>50.551565463354628</v>
      </c>
      <c r="N48" s="98">
        <f>IF(RES_hhdet_fec!N48=0,0,RES_hhdet_fec!N48*1000*11630/RES_hhdet_num!N43)</f>
        <v>85.919665436163399</v>
      </c>
      <c r="O48" s="98">
        <f>IF(RES_hhdet_fec!O48=0,0,RES_hhdet_fec!O48*1000*11630/RES_hhdet_num!O43)</f>
        <v>23.21101178971826</v>
      </c>
      <c r="P48" s="98">
        <f>IF(RES_hhdet_fec!P48=0,0,RES_hhdet_fec!P48*1000*11630/RES_hhdet_num!P43)</f>
        <v>12.474770256251212</v>
      </c>
      <c r="Q48" s="98">
        <f>IF(RES_hhdet_fec!Q48=0,0,RES_hhdet_fec!Q48*1000*11630/RES_hhdet_num!Q43)</f>
        <v>23.02791442213038</v>
      </c>
      <c r="R48" s="98">
        <f>IF(RES_hhdet_fec!R48=0,0,RES_hhdet_fec!R48*1000*11630/RES_hhdet_num!R43)</f>
        <v>25.807340592648739</v>
      </c>
      <c r="S48" s="98">
        <f>IF(RES_hhdet_fec!S48=0,0,RES_hhdet_fec!S48*1000*11630/RES_hhdet_num!S43)</f>
        <v>25.866538829191779</v>
      </c>
      <c r="T48" s="98">
        <f>IF(RES_hhdet_fec!T48=0,0,RES_hhdet_fec!T48*1000*11630/RES_hhdet_num!T43)</f>
        <v>27.058477928232968</v>
      </c>
      <c r="U48" s="98">
        <f>IF(RES_hhdet_fec!U48=0,0,RES_hhdet_fec!U48*1000*11630/RES_hhdet_num!U43)</f>
        <v>29.368680949946398</v>
      </c>
      <c r="V48" s="98">
        <f>IF(RES_hhdet_fec!V48=0,0,RES_hhdet_fec!V48*1000*11630/RES_hhdet_num!V43)</f>
        <v>40.413478926909853</v>
      </c>
      <c r="W48" s="98">
        <f>IF(RES_hhdet_fec!W48=0,0,RES_hhdet_fec!W48*1000*11630/RES_hhdet_num!W43)</f>
        <v>56.040592245231473</v>
      </c>
      <c r="DA48" s="63" t="s">
        <v>2286</v>
      </c>
    </row>
    <row r="49" spans="1:105" ht="12" customHeight="1" x14ac:dyDescent="0.25">
      <c r="A49" s="121" t="s">
        <v>55</v>
      </c>
      <c r="B49" s="122">
        <v>851.35540204248332</v>
      </c>
      <c r="C49" s="122">
        <v>836.41583448619156</v>
      </c>
      <c r="D49" s="122">
        <v>905.80804783292797</v>
      </c>
      <c r="E49" s="122">
        <v>1419.4457924317587</v>
      </c>
      <c r="F49" s="122">
        <v>628.44325559388062</v>
      </c>
      <c r="G49" s="122">
        <v>1060.1263842023407</v>
      </c>
      <c r="H49" s="122">
        <v>1815.9106421729032</v>
      </c>
      <c r="I49" s="122">
        <v>1627.2250552009443</v>
      </c>
      <c r="J49" s="122">
        <v>1217.8792336547251</v>
      </c>
      <c r="K49" s="122">
        <v>1675.6504299770302</v>
      </c>
      <c r="L49" s="122">
        <v>1318.5992949488343</v>
      </c>
      <c r="M49" s="122">
        <v>1373.6566859551774</v>
      </c>
      <c r="N49" s="122">
        <v>1656.1933478661431</v>
      </c>
      <c r="O49" s="122">
        <v>1506.6215793178903</v>
      </c>
      <c r="P49" s="122">
        <v>1583.29758091902</v>
      </c>
      <c r="Q49" s="122">
        <v>1645.4506395456015</v>
      </c>
      <c r="R49" s="122">
        <v>1493.095881522951</v>
      </c>
      <c r="S49" s="122">
        <v>1908.4143026854292</v>
      </c>
      <c r="T49" s="122">
        <v>1626.3893201975106</v>
      </c>
      <c r="U49" s="122">
        <v>1532.5804476704839</v>
      </c>
      <c r="V49" s="122">
        <v>1590.374597999313</v>
      </c>
      <c r="W49" s="122">
        <v>1718.0166644586875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851.35540204248332</v>
      </c>
      <c r="C54" s="101">
        <v>836.41583448619156</v>
      </c>
      <c r="D54" s="101">
        <v>905.80804783292797</v>
      </c>
      <c r="E54" s="101">
        <v>1419.4457924317587</v>
      </c>
      <c r="F54" s="101">
        <v>628.44325559388062</v>
      </c>
      <c r="G54" s="101">
        <v>1060.1263842023407</v>
      </c>
      <c r="H54" s="101">
        <v>1815.9106421729032</v>
      </c>
      <c r="I54" s="101">
        <v>1627.2250552009443</v>
      </c>
      <c r="J54" s="101">
        <v>1217.8792336547251</v>
      </c>
      <c r="K54" s="101">
        <v>1675.6504299770302</v>
      </c>
      <c r="L54" s="101">
        <v>1318.5992949488343</v>
      </c>
      <c r="M54" s="101">
        <v>1373.6566859551774</v>
      </c>
      <c r="N54" s="101">
        <v>1656.1933478661431</v>
      </c>
      <c r="O54" s="101">
        <v>1506.6215793178903</v>
      </c>
      <c r="P54" s="101">
        <v>1583.29758091902</v>
      </c>
      <c r="Q54" s="101">
        <v>1645.4506395456015</v>
      </c>
      <c r="R54" s="101">
        <v>1493.095881522951</v>
      </c>
      <c r="S54" s="101">
        <v>1908.4143026854292</v>
      </c>
      <c r="T54" s="101">
        <v>1626.3893201975106</v>
      </c>
      <c r="U54" s="101">
        <v>1532.5804476704839</v>
      </c>
      <c r="V54" s="101">
        <v>1590.374597999313</v>
      </c>
      <c r="W54" s="101">
        <v>1718.0166644586875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552.22010077502432</v>
      </c>
      <c r="C58" s="122">
        <v>598.77935670258785</v>
      </c>
      <c r="D58" s="122">
        <v>664.7921721034146</v>
      </c>
      <c r="E58" s="122">
        <v>788.41287290567413</v>
      </c>
      <c r="F58" s="122">
        <v>518.88513478237223</v>
      </c>
      <c r="G58" s="122">
        <v>1131.3222058445265</v>
      </c>
      <c r="H58" s="122">
        <v>637.80504103189469</v>
      </c>
      <c r="I58" s="122">
        <v>919.87838508416542</v>
      </c>
      <c r="J58" s="122">
        <v>453.36536170669251</v>
      </c>
      <c r="K58" s="122">
        <v>647.8947602712459</v>
      </c>
      <c r="L58" s="122">
        <v>516.25900147534139</v>
      </c>
      <c r="M58" s="122">
        <v>523.09177233414232</v>
      </c>
      <c r="N58" s="122">
        <v>466.54024424758745</v>
      </c>
      <c r="O58" s="122">
        <v>484.57762758250692</v>
      </c>
      <c r="P58" s="122">
        <v>496.14704611463691</v>
      </c>
      <c r="Q58" s="122">
        <v>567.48081568391444</v>
      </c>
      <c r="R58" s="122">
        <v>575.77279888238161</v>
      </c>
      <c r="S58" s="122">
        <v>650.09829443193712</v>
      </c>
      <c r="T58" s="122">
        <v>664.56444347435161</v>
      </c>
      <c r="U58" s="122">
        <v>699.29041322319904</v>
      </c>
      <c r="V58" s="122">
        <v>625.33667662045195</v>
      </c>
      <c r="W58" s="122">
        <v>658.24782862384905</v>
      </c>
      <c r="DA58" s="130" t="s">
        <v>2296</v>
      </c>
    </row>
    <row r="59" spans="1:105" ht="12" customHeight="1" x14ac:dyDescent="0.25">
      <c r="A59" s="97" t="s">
        <v>50</v>
      </c>
      <c r="B59" s="98">
        <v>554.83997256921964</v>
      </c>
      <c r="C59" s="98">
        <v>600.2471089974797</v>
      </c>
      <c r="D59" s="98">
        <v>669.62667486339103</v>
      </c>
      <c r="E59" s="98">
        <v>789.57116849299609</v>
      </c>
      <c r="F59" s="98">
        <v>523.64029692914266</v>
      </c>
      <c r="G59" s="98">
        <v>1156.4983328802527</v>
      </c>
      <c r="H59" s="98">
        <v>628.97139622334464</v>
      </c>
      <c r="I59" s="98">
        <v>933.37309544620018</v>
      </c>
      <c r="J59" s="98">
        <v>457.05509697094573</v>
      </c>
      <c r="K59" s="98">
        <v>655.9088318936914</v>
      </c>
      <c r="L59" s="98">
        <v>520.3384939766778</v>
      </c>
      <c r="M59" s="98">
        <v>525.67383003705413</v>
      </c>
      <c r="N59" s="98">
        <v>462.99802186484015</v>
      </c>
      <c r="O59" s="98">
        <v>489.73710594160877</v>
      </c>
      <c r="P59" s="98">
        <v>497.82706207509273</v>
      </c>
      <c r="Q59" s="98">
        <v>567.64571857669466</v>
      </c>
      <c r="R59" s="98">
        <v>576.83547823868628</v>
      </c>
      <c r="S59" s="98">
        <v>652.22091827697636</v>
      </c>
      <c r="T59" s="98">
        <v>666.81629118956846</v>
      </c>
      <c r="U59" s="98">
        <v>701.62415110392624</v>
      </c>
      <c r="V59" s="98">
        <v>626.85245506914714</v>
      </c>
      <c r="W59" s="98">
        <v>659.99811649151388</v>
      </c>
      <c r="DA59" s="63" t="s">
        <v>2297</v>
      </c>
    </row>
    <row r="60" spans="1:105" ht="12" customHeight="1" x14ac:dyDescent="0.25">
      <c r="A60" s="109" t="s">
        <v>120</v>
      </c>
      <c r="B60" s="33">
        <v>389.12271816945957</v>
      </c>
      <c r="C60" s="33">
        <v>507.40182066140443</v>
      </c>
      <c r="D60" s="33">
        <v>422.60632279863029</v>
      </c>
      <c r="E60" s="33">
        <v>758.15355576833508</v>
      </c>
      <c r="F60" s="33">
        <v>379.46906273492783</v>
      </c>
      <c r="G60" s="33">
        <v>428.55332329833112</v>
      </c>
      <c r="H60" s="33">
        <v>837.72648042623371</v>
      </c>
      <c r="I60" s="33">
        <v>561.103420203474</v>
      </c>
      <c r="J60" s="33">
        <v>345.61289335975664</v>
      </c>
      <c r="K60" s="33">
        <v>361.6352781443295</v>
      </c>
      <c r="L60" s="33">
        <v>371.91324295315837</v>
      </c>
      <c r="M60" s="33">
        <v>412.25230914519369</v>
      </c>
      <c r="N60" s="33">
        <v>591.95069672000056</v>
      </c>
      <c r="O60" s="33">
        <v>39.98800084227404</v>
      </c>
      <c r="P60" s="33">
        <v>279.52420075681454</v>
      </c>
      <c r="Q60" s="33">
        <v>548.05230819604571</v>
      </c>
      <c r="R60" s="33">
        <v>460.92627016437569</v>
      </c>
      <c r="S60" s="33">
        <v>469.30457013784417</v>
      </c>
      <c r="T60" s="33">
        <v>463.25125493815005</v>
      </c>
      <c r="U60" s="33">
        <v>459.83351937785841</v>
      </c>
      <c r="V60" s="33">
        <v>454.30634165934896</v>
      </c>
      <c r="W60" s="33">
        <v>465.04756173248455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13818.926972798023</v>
      </c>
      <c r="C62" s="117">
        <f t="shared" si="21"/>
        <v>11616.602502886992</v>
      </c>
      <c r="D62" s="117">
        <f t="shared" si="21"/>
        <v>12325.222266277346</v>
      </c>
      <c r="E62" s="117">
        <f t="shared" si="21"/>
        <v>12852.46159831578</v>
      </c>
      <c r="F62" s="117">
        <f t="shared" si="21"/>
        <v>12481.04410481346</v>
      </c>
      <c r="G62" s="117">
        <f t="shared" si="21"/>
        <v>11487.006935169162</v>
      </c>
      <c r="H62" s="117">
        <f t="shared" si="21"/>
        <v>12685.706687074935</v>
      </c>
      <c r="I62" s="117">
        <f t="shared" si="21"/>
        <v>10836.299868857914</v>
      </c>
      <c r="J62" s="117">
        <f t="shared" si="21"/>
        <v>11715.232537102598</v>
      </c>
      <c r="K62" s="117">
        <f t="shared" si="21"/>
        <v>11547.793504917741</v>
      </c>
      <c r="L62" s="117">
        <f t="shared" si="21"/>
        <v>11409.990678660874</v>
      </c>
      <c r="M62" s="117">
        <f t="shared" si="21"/>
        <v>11317.620374799257</v>
      </c>
      <c r="N62" s="117">
        <f t="shared" si="21"/>
        <v>11776.104389151838</v>
      </c>
      <c r="O62" s="117">
        <f t="shared" si="21"/>
        <v>11047.927931868115</v>
      </c>
      <c r="P62" s="117">
        <f t="shared" si="21"/>
        <v>9868.6209854676999</v>
      </c>
      <c r="Q62" s="117">
        <f t="shared" si="21"/>
        <v>10059.327232325963</v>
      </c>
      <c r="R62" s="117">
        <f t="shared" ref="R62:V62" si="22">R63+R66+R68+R77</f>
        <v>10033.352166336113</v>
      </c>
      <c r="S62" s="117">
        <f t="shared" si="22"/>
        <v>10533.189661257735</v>
      </c>
      <c r="T62" s="117">
        <f t="shared" si="22"/>
        <v>10511.282745939021</v>
      </c>
      <c r="U62" s="117">
        <f t="shared" si="22"/>
        <v>10166.395859741106</v>
      </c>
      <c r="V62" s="117">
        <f t="shared" si="22"/>
        <v>10596.077772955112</v>
      </c>
      <c r="W62" s="117">
        <f t="shared" ref="W62" si="23">W63+W66+W68+W77</f>
        <v>11934.368149246417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12418.077621584853</v>
      </c>
      <c r="C63" s="122">
        <f t="shared" si="24"/>
        <v>9685.6142731184173</v>
      </c>
      <c r="D63" s="122">
        <f t="shared" si="24"/>
        <v>10030.04948067234</v>
      </c>
      <c r="E63" s="122">
        <f t="shared" si="24"/>
        <v>10279.96411750822</v>
      </c>
      <c r="F63" s="122">
        <f t="shared" si="24"/>
        <v>10713.838142885974</v>
      </c>
      <c r="G63" s="122">
        <f t="shared" si="24"/>
        <v>8849.7425908095192</v>
      </c>
      <c r="H63" s="122">
        <f t="shared" si="24"/>
        <v>10085.073910637828</v>
      </c>
      <c r="I63" s="122">
        <f t="shared" si="24"/>
        <v>8156.203146145268</v>
      </c>
      <c r="J63" s="122">
        <f t="shared" si="24"/>
        <v>9716.8914600795943</v>
      </c>
      <c r="K63" s="122">
        <f t="shared" si="24"/>
        <v>9283.980998717705</v>
      </c>
      <c r="L63" s="122">
        <f t="shared" si="24"/>
        <v>9361.6272915833706</v>
      </c>
      <c r="M63" s="122">
        <f t="shared" si="24"/>
        <v>9188.4858259307184</v>
      </c>
      <c r="N63" s="122">
        <f t="shared" si="24"/>
        <v>9574.8335166525048</v>
      </c>
      <c r="O63" s="122">
        <f t="shared" si="24"/>
        <v>8878.5406101488697</v>
      </c>
      <c r="P63" s="122">
        <f t="shared" si="24"/>
        <v>7801.7262737842384</v>
      </c>
      <c r="Q63" s="122">
        <f t="shared" si="24"/>
        <v>7828.7297118270581</v>
      </c>
      <c r="R63" s="122">
        <f t="shared" ref="R63:V63" si="25">SUM(R64:R65)</f>
        <v>7821.1302876385453</v>
      </c>
      <c r="S63" s="122">
        <f t="shared" si="25"/>
        <v>8127.3864920736078</v>
      </c>
      <c r="T63" s="122">
        <f t="shared" si="25"/>
        <v>8155.9558153796361</v>
      </c>
      <c r="U63" s="122">
        <f t="shared" si="25"/>
        <v>7894.3261908917011</v>
      </c>
      <c r="V63" s="122">
        <f t="shared" si="25"/>
        <v>8330.9052929547743</v>
      </c>
      <c r="W63" s="122">
        <f t="shared" ref="W63" si="26">SUM(W64:W65)</f>
        <v>9436.9202720487065</v>
      </c>
      <c r="DA63" s="130" t="s">
        <v>2300</v>
      </c>
    </row>
    <row r="64" spans="1:105" ht="12" customHeight="1" x14ac:dyDescent="0.25">
      <c r="A64" s="97" t="s">
        <v>217</v>
      </c>
      <c r="B64" s="98">
        <v>12394.153196062825</v>
      </c>
      <c r="C64" s="98">
        <v>9666.5028657152725</v>
      </c>
      <c r="D64" s="98">
        <v>10010.503165504135</v>
      </c>
      <c r="E64" s="98">
        <v>10260.011265581586</v>
      </c>
      <c r="F64" s="98">
        <v>10691.079274516311</v>
      </c>
      <c r="G64" s="98">
        <v>8831.862926848662</v>
      </c>
      <c r="H64" s="98">
        <v>10065.693517336005</v>
      </c>
      <c r="I64" s="98">
        <v>8141.9722498747369</v>
      </c>
      <c r="J64" s="98">
        <v>9696.9303710224813</v>
      </c>
      <c r="K64" s="98">
        <v>9264.5215217924724</v>
      </c>
      <c r="L64" s="98">
        <v>9343.2388067386855</v>
      </c>
      <c r="M64" s="98">
        <v>9168.7749153879522</v>
      </c>
      <c r="N64" s="98">
        <v>9557.0317757567445</v>
      </c>
      <c r="O64" s="98">
        <v>8858.5916163815145</v>
      </c>
      <c r="P64" s="98">
        <v>7783.6547942501338</v>
      </c>
      <c r="Q64" s="98">
        <v>7812.4740866583588</v>
      </c>
      <c r="R64" s="98">
        <v>7804.7074253479414</v>
      </c>
      <c r="S64" s="98">
        <v>8109.7753978494866</v>
      </c>
      <c r="T64" s="98">
        <v>8138.1621663145816</v>
      </c>
      <c r="U64" s="98">
        <v>7876.8800106130739</v>
      </c>
      <c r="V64" s="98">
        <v>8312.489789105266</v>
      </c>
      <c r="W64" s="98">
        <v>9415.9710001467756</v>
      </c>
      <c r="DA64" s="63" t="s">
        <v>2301</v>
      </c>
    </row>
    <row r="65" spans="1:105" ht="12" customHeight="1" x14ac:dyDescent="0.25">
      <c r="A65" s="97" t="s">
        <v>53</v>
      </c>
      <c r="B65" s="98">
        <v>23.924425522027242</v>
      </c>
      <c r="C65" s="98">
        <v>19.11140740314406</v>
      </c>
      <c r="D65" s="98">
        <v>19.546315168204412</v>
      </c>
      <c r="E65" s="98">
        <v>19.952851926632963</v>
      </c>
      <c r="F65" s="98">
        <v>22.758868369663766</v>
      </c>
      <c r="G65" s="98">
        <v>17.879663960857741</v>
      </c>
      <c r="H65" s="98">
        <v>19.38039330182281</v>
      </c>
      <c r="I65" s="98">
        <v>14.230896270531154</v>
      </c>
      <c r="J65" s="98">
        <v>19.96108905711387</v>
      </c>
      <c r="K65" s="98">
        <v>19.459476925232433</v>
      </c>
      <c r="L65" s="98">
        <v>18.388484844685085</v>
      </c>
      <c r="M65" s="98">
        <v>19.710910542767071</v>
      </c>
      <c r="N65" s="98">
        <v>17.801740895760734</v>
      </c>
      <c r="O65" s="98">
        <v>19.948993767355859</v>
      </c>
      <c r="P65" s="98">
        <v>18.071479534104295</v>
      </c>
      <c r="Q65" s="98">
        <v>16.255625168699147</v>
      </c>
      <c r="R65" s="98">
        <v>16.422862290603899</v>
      </c>
      <c r="S65" s="98">
        <v>17.611094224121274</v>
      </c>
      <c r="T65" s="98">
        <v>17.793649065054506</v>
      </c>
      <c r="U65" s="98">
        <v>17.446180278627164</v>
      </c>
      <c r="V65" s="98">
        <v>18.415503849508987</v>
      </c>
      <c r="W65" s="98">
        <v>20.949271901930622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6.4613532558922167</v>
      </c>
      <c r="C66" s="122">
        <f t="shared" si="27"/>
        <v>8.3867610006057909</v>
      </c>
      <c r="D66" s="122">
        <f t="shared" si="27"/>
        <v>10.477246701832978</v>
      </c>
      <c r="E66" s="122">
        <f t="shared" si="27"/>
        <v>14.448407278468444</v>
      </c>
      <c r="F66" s="122">
        <f t="shared" si="27"/>
        <v>10.799874155605375</v>
      </c>
      <c r="G66" s="122">
        <f t="shared" si="27"/>
        <v>12.125414394262148</v>
      </c>
      <c r="H66" s="122">
        <f t="shared" si="27"/>
        <v>15.634777765359596</v>
      </c>
      <c r="I66" s="122">
        <f t="shared" si="27"/>
        <v>32.227815617076871</v>
      </c>
      <c r="J66" s="122">
        <f t="shared" si="27"/>
        <v>18.717852494102232</v>
      </c>
      <c r="K66" s="122">
        <f t="shared" si="27"/>
        <v>14.778431369861446</v>
      </c>
      <c r="L66" s="122">
        <f t="shared" si="27"/>
        <v>22.339325118428029</v>
      </c>
      <c r="M66" s="122">
        <f t="shared" si="27"/>
        <v>15.058216298999726</v>
      </c>
      <c r="N66" s="122">
        <f t="shared" si="27"/>
        <v>37.611160427268949</v>
      </c>
      <c r="O66" s="122">
        <f t="shared" si="27"/>
        <v>20.344937964741948</v>
      </c>
      <c r="P66" s="122">
        <f t="shared" si="27"/>
        <v>19.155357975551137</v>
      </c>
      <c r="Q66" s="122">
        <f t="shared" si="27"/>
        <v>37.504525437434175</v>
      </c>
      <c r="R66" s="122">
        <f t="shared" si="27"/>
        <v>39.132639529951994</v>
      </c>
      <c r="S66" s="122">
        <f t="shared" si="27"/>
        <v>42.925129428562549</v>
      </c>
      <c r="T66" s="122">
        <f t="shared" si="27"/>
        <v>44.354206682905364</v>
      </c>
      <c r="U66" s="122">
        <f t="shared" si="27"/>
        <v>44.025992772119523</v>
      </c>
      <c r="V66" s="122">
        <f t="shared" si="27"/>
        <v>44.520024432065462</v>
      </c>
      <c r="W66" s="122">
        <f t="shared" si="27"/>
        <v>44.91930182444662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6.4613532558922167</v>
      </c>
      <c r="C67" s="98">
        <f>IF(RES_hhdet_fec!C67=0,0,RES_hhdet_fec!C67*1000*11630/RES_hhdet_num!C62)</f>
        <v>8.3867610006057909</v>
      </c>
      <c r="D67" s="98">
        <f>IF(RES_hhdet_fec!D67=0,0,RES_hhdet_fec!D67*1000*11630/RES_hhdet_num!D62)</f>
        <v>10.477246701832978</v>
      </c>
      <c r="E67" s="98">
        <f>IF(RES_hhdet_fec!E67=0,0,RES_hhdet_fec!E67*1000*11630/RES_hhdet_num!E62)</f>
        <v>14.448407278468444</v>
      </c>
      <c r="F67" s="98">
        <f>IF(RES_hhdet_fec!F67=0,0,RES_hhdet_fec!F67*1000*11630/RES_hhdet_num!F62)</f>
        <v>10.799874155605375</v>
      </c>
      <c r="G67" s="98">
        <f>IF(RES_hhdet_fec!G67=0,0,RES_hhdet_fec!G67*1000*11630/RES_hhdet_num!G62)</f>
        <v>12.125414394262148</v>
      </c>
      <c r="H67" s="98">
        <f>IF(RES_hhdet_fec!H67=0,0,RES_hhdet_fec!H67*1000*11630/RES_hhdet_num!H62)</f>
        <v>15.634777765359596</v>
      </c>
      <c r="I67" s="98">
        <f>IF(RES_hhdet_fec!I67=0,0,RES_hhdet_fec!I67*1000*11630/RES_hhdet_num!I62)</f>
        <v>32.227815617076871</v>
      </c>
      <c r="J67" s="98">
        <f>IF(RES_hhdet_fec!J67=0,0,RES_hhdet_fec!J67*1000*11630/RES_hhdet_num!J62)</f>
        <v>18.717852494102232</v>
      </c>
      <c r="K67" s="98">
        <f>IF(RES_hhdet_fec!K67=0,0,RES_hhdet_fec!K67*1000*11630/RES_hhdet_num!K62)</f>
        <v>14.778431369861446</v>
      </c>
      <c r="L67" s="98">
        <f>IF(RES_hhdet_fec!L67=0,0,RES_hhdet_fec!L67*1000*11630/RES_hhdet_num!L62)</f>
        <v>22.339325118428029</v>
      </c>
      <c r="M67" s="98">
        <f>IF(RES_hhdet_fec!M67=0,0,RES_hhdet_fec!M67*1000*11630/RES_hhdet_num!M62)</f>
        <v>15.058216298999726</v>
      </c>
      <c r="N67" s="98">
        <f>IF(RES_hhdet_fec!N67=0,0,RES_hhdet_fec!N67*1000*11630/RES_hhdet_num!N62)</f>
        <v>37.611160427268949</v>
      </c>
      <c r="O67" s="98">
        <f>IF(RES_hhdet_fec!O67=0,0,RES_hhdet_fec!O67*1000*11630/RES_hhdet_num!O62)</f>
        <v>20.344937964741948</v>
      </c>
      <c r="P67" s="98">
        <f>IF(RES_hhdet_fec!P67=0,0,RES_hhdet_fec!P67*1000*11630/RES_hhdet_num!P62)</f>
        <v>19.155357975551137</v>
      </c>
      <c r="Q67" s="98">
        <f>IF(RES_hhdet_fec!Q67=0,0,RES_hhdet_fec!Q67*1000*11630/RES_hhdet_num!Q62)</f>
        <v>37.504525437434175</v>
      </c>
      <c r="R67" s="98">
        <f>IF(RES_hhdet_fec!R67=0,0,RES_hhdet_fec!R67*1000*11630/RES_hhdet_num!R62)</f>
        <v>39.132639529951994</v>
      </c>
      <c r="S67" s="98">
        <f>IF(RES_hhdet_fec!S67=0,0,RES_hhdet_fec!S67*1000*11630/RES_hhdet_num!S62)</f>
        <v>42.925129428562549</v>
      </c>
      <c r="T67" s="98">
        <f>IF(RES_hhdet_fec!T67=0,0,RES_hhdet_fec!T67*1000*11630/RES_hhdet_num!T62)</f>
        <v>44.354206682905364</v>
      </c>
      <c r="U67" s="98">
        <f>IF(RES_hhdet_fec!U67=0,0,RES_hhdet_fec!U67*1000*11630/RES_hhdet_num!U62)</f>
        <v>44.025992772119523</v>
      </c>
      <c r="V67" s="98">
        <f>IF(RES_hhdet_fec!V67=0,0,RES_hhdet_fec!V67*1000*11630/RES_hhdet_num!V62)</f>
        <v>44.520024432065462</v>
      </c>
      <c r="W67" s="98">
        <f>IF(RES_hhdet_fec!W67=0,0,RES_hhdet_fec!W67*1000*11630/RES_hhdet_num!W62)</f>
        <v>44.91930182444662</v>
      </c>
      <c r="DA67" s="63" t="s">
        <v>2304</v>
      </c>
    </row>
    <row r="68" spans="1:105" ht="12" customHeight="1" x14ac:dyDescent="0.25">
      <c r="A68" s="121" t="s">
        <v>55</v>
      </c>
      <c r="B68" s="122">
        <v>852.06770837818385</v>
      </c>
      <c r="C68" s="122">
        <v>1358.3078536783069</v>
      </c>
      <c r="D68" s="122">
        <v>1576.9369781943749</v>
      </c>
      <c r="E68" s="122">
        <v>1715.7770524726016</v>
      </c>
      <c r="F68" s="122">
        <v>1216.9736687986499</v>
      </c>
      <c r="G68" s="122">
        <v>1576.5780107957039</v>
      </c>
      <c r="H68" s="122">
        <v>1834.3329449546411</v>
      </c>
      <c r="I68" s="122">
        <v>1789.8113311708451</v>
      </c>
      <c r="J68" s="122">
        <v>1518.9080109579713</v>
      </c>
      <c r="K68" s="122">
        <v>1629.4313325282994</v>
      </c>
      <c r="L68" s="122">
        <v>1525.5808831645172</v>
      </c>
      <c r="M68" s="122">
        <v>1587.821529908648</v>
      </c>
      <c r="N68" s="122">
        <v>1660.6925223393662</v>
      </c>
      <c r="O68" s="122">
        <v>1649.0319113220544</v>
      </c>
      <c r="P68" s="122">
        <v>1567.2187429935113</v>
      </c>
      <c r="Q68" s="122">
        <v>1626.990939123302</v>
      </c>
      <c r="R68" s="122">
        <v>1598.6176541470493</v>
      </c>
      <c r="S68" s="122">
        <v>1709.3658003191831</v>
      </c>
      <c r="T68" s="122">
        <v>1643.0209796170716</v>
      </c>
      <c r="U68" s="122">
        <v>1558.9917205312133</v>
      </c>
      <c r="V68" s="122">
        <v>1594.058808698373</v>
      </c>
      <c r="W68" s="122">
        <v>1762.9546662242863</v>
      </c>
      <c r="DA68" s="130" t="s">
        <v>2305</v>
      </c>
    </row>
    <row r="69" spans="1:105" ht="12" customHeight="1" x14ac:dyDescent="0.25">
      <c r="A69" s="97" t="s">
        <v>134</v>
      </c>
      <c r="B69" s="98">
        <v>852.08227534107255</v>
      </c>
      <c r="C69" s="98">
        <v>1369.8886324337971</v>
      </c>
      <c r="D69" s="98">
        <v>1592.0567300348241</v>
      </c>
      <c r="E69" s="98">
        <v>1722.5620345627972</v>
      </c>
      <c r="F69" s="98">
        <v>1230.1065201805695</v>
      </c>
      <c r="G69" s="98">
        <v>1582.8847193549589</v>
      </c>
      <c r="H69" s="98">
        <v>1834.7768777709662</v>
      </c>
      <c r="I69" s="98">
        <v>1793.5058654252048</v>
      </c>
      <c r="J69" s="98">
        <v>1525.6601885705186</v>
      </c>
      <c r="K69" s="98">
        <v>1628.656812165731</v>
      </c>
      <c r="L69" s="98">
        <v>1530.6008486200315</v>
      </c>
      <c r="M69" s="98">
        <v>1593.0902376613953</v>
      </c>
      <c r="N69" s="98">
        <v>1660.9986080541817</v>
      </c>
      <c r="O69" s="98">
        <v>1651.5998044873982</v>
      </c>
      <c r="P69" s="98">
        <v>1566.4722832870566</v>
      </c>
      <c r="Q69" s="98">
        <v>1626.4991614904995</v>
      </c>
      <c r="R69" s="98">
        <v>1601.3310599779795</v>
      </c>
      <c r="S69" s="98">
        <v>1705.9424999803728</v>
      </c>
      <c r="T69" s="98">
        <v>1644.2727781397148</v>
      </c>
      <c r="U69" s="98">
        <v>1559.9149488739674</v>
      </c>
      <c r="V69" s="98">
        <v>1593.8990734894544</v>
      </c>
      <c r="W69" s="98">
        <v>1763.4027229610724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851.35540204248332</v>
      </c>
      <c r="C73" s="101">
        <v>829.04587177863937</v>
      </c>
      <c r="D73" s="101">
        <v>897.22246100383222</v>
      </c>
      <c r="E73" s="101">
        <v>1413.3993110052299</v>
      </c>
      <c r="F73" s="101">
        <v>629.7717418637726</v>
      </c>
      <c r="G73" s="101">
        <v>1056.6522732728049</v>
      </c>
      <c r="H73" s="101">
        <v>1810.4714862715448</v>
      </c>
      <c r="I73" s="101">
        <v>1623.1315889685561</v>
      </c>
      <c r="J73" s="101">
        <v>1215.0416851460611</v>
      </c>
      <c r="K73" s="101">
        <v>1664.2473467013203</v>
      </c>
      <c r="L73" s="101">
        <v>1299.1156838733543</v>
      </c>
      <c r="M73" s="101">
        <v>1349.3280557433097</v>
      </c>
      <c r="N73" s="101">
        <v>1646.7733355292733</v>
      </c>
      <c r="O73" s="101">
        <v>1532.3631751028279</v>
      </c>
      <c r="P73" s="101">
        <v>1601.1488127134689</v>
      </c>
      <c r="Q73" s="101">
        <v>1649.4095947715821</v>
      </c>
      <c r="R73" s="101">
        <v>1474.5678612525585</v>
      </c>
      <c r="S73" s="101">
        <v>1866.2457249287559</v>
      </c>
      <c r="T73" s="101">
        <v>1585.5458160859646</v>
      </c>
      <c r="U73" s="101">
        <v>1516.5104752065442</v>
      </c>
      <c r="V73" s="101">
        <v>1601.3649533477192</v>
      </c>
      <c r="W73" s="101">
        <v>1733.5708753358304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542.32028957909483</v>
      </c>
      <c r="C77" s="122">
        <v>564.29361508966247</v>
      </c>
      <c r="D77" s="122">
        <v>707.75856070879593</v>
      </c>
      <c r="E77" s="122">
        <v>842.27202105648871</v>
      </c>
      <c r="F77" s="122">
        <v>539.43241897323003</v>
      </c>
      <c r="G77" s="122">
        <v>1048.5609191696767</v>
      </c>
      <c r="H77" s="122">
        <v>750.66505371710639</v>
      </c>
      <c r="I77" s="122">
        <v>858.05757592472435</v>
      </c>
      <c r="J77" s="122">
        <v>460.71521357092934</v>
      </c>
      <c r="K77" s="122">
        <v>619.60274230187497</v>
      </c>
      <c r="L77" s="122">
        <v>500.4431787945573</v>
      </c>
      <c r="M77" s="122">
        <v>526.25480266089153</v>
      </c>
      <c r="N77" s="122">
        <v>502.96718973269873</v>
      </c>
      <c r="O77" s="122">
        <v>500.01047243244773</v>
      </c>
      <c r="P77" s="122">
        <v>480.52061071439772</v>
      </c>
      <c r="Q77" s="122">
        <v>566.10205593816875</v>
      </c>
      <c r="R77" s="122">
        <v>574.47158502056743</v>
      </c>
      <c r="S77" s="122">
        <v>653.51223943638001</v>
      </c>
      <c r="T77" s="122">
        <v>667.95174425940786</v>
      </c>
      <c r="U77" s="122">
        <v>669.05195554606985</v>
      </c>
      <c r="V77" s="122">
        <v>626.59364686989795</v>
      </c>
      <c r="W77" s="122">
        <v>689.57390914897724</v>
      </c>
      <c r="DA77" s="130" t="s">
        <v>2314</v>
      </c>
    </row>
    <row r="78" spans="1:105" ht="12" customHeight="1" x14ac:dyDescent="0.25">
      <c r="A78" s="97" t="s">
        <v>192</v>
      </c>
      <c r="B78" s="98">
        <v>548.79919670681591</v>
      </c>
      <c r="C78" s="98">
        <v>566.46411865631455</v>
      </c>
      <c r="D78" s="98">
        <v>714.54752822386013</v>
      </c>
      <c r="E78" s="98">
        <v>843.74928323586016</v>
      </c>
      <c r="F78" s="98">
        <v>541.72876301637791</v>
      </c>
      <c r="G78" s="98">
        <v>1057.015511906116</v>
      </c>
      <c r="H78" s="98">
        <v>749.51029838243505</v>
      </c>
      <c r="I78" s="98">
        <v>862.13498036981173</v>
      </c>
      <c r="J78" s="98">
        <v>462.22901160666999</v>
      </c>
      <c r="K78" s="98">
        <v>622.88434588320206</v>
      </c>
      <c r="L78" s="98">
        <v>502.04072220940731</v>
      </c>
      <c r="M78" s="98">
        <v>527.64001008597177</v>
      </c>
      <c r="N78" s="98">
        <v>501.93338765950244</v>
      </c>
      <c r="O78" s="98">
        <v>505.38727346435888</v>
      </c>
      <c r="P78" s="98">
        <v>482.86100629183824</v>
      </c>
      <c r="Q78" s="98">
        <v>566.29744105188138</v>
      </c>
      <c r="R78" s="98">
        <v>575.79773652755966</v>
      </c>
      <c r="S78" s="98">
        <v>655.64066596311011</v>
      </c>
      <c r="T78" s="98">
        <v>670.3379632377887</v>
      </c>
      <c r="U78" s="98">
        <v>671.40534983938483</v>
      </c>
      <c r="V78" s="98">
        <v>628.44383375109248</v>
      </c>
      <c r="W78" s="98">
        <v>692.07639710167791</v>
      </c>
      <c r="DA78" s="63" t="s">
        <v>2315</v>
      </c>
    </row>
    <row r="79" spans="1:105" ht="12" customHeight="1" x14ac:dyDescent="0.25">
      <c r="A79" s="109" t="s">
        <v>120</v>
      </c>
      <c r="B79" s="33">
        <v>389.12271816945952</v>
      </c>
      <c r="C79" s="33">
        <v>497.84314749539516</v>
      </c>
      <c r="D79" s="33">
        <v>416.37211684842447</v>
      </c>
      <c r="E79" s="33">
        <v>753.94072477992893</v>
      </c>
      <c r="F79" s="33">
        <v>377.7802547361905</v>
      </c>
      <c r="G79" s="33">
        <v>426.70428213273084</v>
      </c>
      <c r="H79" s="33">
        <v>836.13574596828937</v>
      </c>
      <c r="I79" s="33">
        <v>559.96836815010488</v>
      </c>
      <c r="J79" s="33">
        <v>344.72324146617029</v>
      </c>
      <c r="K79" s="33">
        <v>360.21278795394534</v>
      </c>
      <c r="L79" s="33">
        <v>367.91370141662395</v>
      </c>
      <c r="M79" s="33">
        <v>409.21121007043115</v>
      </c>
      <c r="N79" s="33">
        <v>591.57612670828178</v>
      </c>
      <c r="O79" s="33">
        <v>39.920373158968829</v>
      </c>
      <c r="P79" s="33">
        <v>280.06899839111639</v>
      </c>
      <c r="Q79" s="33">
        <v>549.27893283182163</v>
      </c>
      <c r="R79" s="33">
        <v>459.68431502786848</v>
      </c>
      <c r="S79" s="33">
        <v>468.42869243378414</v>
      </c>
      <c r="T79" s="33">
        <v>459.72458907541579</v>
      </c>
      <c r="U79" s="33">
        <v>462.84577936258432</v>
      </c>
      <c r="V79" s="33">
        <v>463.72112685474895</v>
      </c>
      <c r="W79" s="33">
        <v>468.35211777905926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16504.844711192902</v>
      </c>
      <c r="C81" s="117">
        <f t="shared" si="28"/>
        <v>12871.233443144427</v>
      </c>
      <c r="D81" s="117">
        <f t="shared" si="28"/>
        <v>12105.736279265748</v>
      </c>
      <c r="E81" s="117">
        <f t="shared" si="28"/>
        <v>13224.504591529683</v>
      </c>
      <c r="F81" s="117">
        <f t="shared" si="28"/>
        <v>13551.382138064328</v>
      </c>
      <c r="G81" s="117">
        <f t="shared" si="28"/>
        <v>13209.765061123671</v>
      </c>
      <c r="H81" s="117">
        <f t="shared" si="28"/>
        <v>11286.796857048537</v>
      </c>
      <c r="I81" s="117">
        <f t="shared" si="28"/>
        <v>11179.771452336585</v>
      </c>
      <c r="J81" s="117">
        <f t="shared" si="28"/>
        <v>12472.659447840655</v>
      </c>
      <c r="K81" s="117">
        <f t="shared" si="28"/>
        <v>12013.847818325055</v>
      </c>
      <c r="L81" s="117">
        <f t="shared" si="28"/>
        <v>12197.259823603044</v>
      </c>
      <c r="M81" s="117">
        <f t="shared" si="28"/>
        <v>11139.380730501343</v>
      </c>
      <c r="N81" s="117">
        <f t="shared" si="28"/>
        <v>11631.599376977314</v>
      </c>
      <c r="O81" s="117">
        <f t="shared" si="28"/>
        <v>10939.750482411042</v>
      </c>
      <c r="P81" s="117">
        <f t="shared" si="28"/>
        <v>10777.268254741188</v>
      </c>
      <c r="Q81" s="117">
        <f t="shared" si="28"/>
        <v>10413.099356979921</v>
      </c>
      <c r="R81" s="117">
        <f t="shared" ref="R81:V81" si="29">R82+R85+R87+R100</f>
        <v>10536.712626591237</v>
      </c>
      <c r="S81" s="117">
        <f t="shared" si="29"/>
        <v>11025.869962245626</v>
      </c>
      <c r="T81" s="117">
        <f t="shared" si="29"/>
        <v>10952.53915102656</v>
      </c>
      <c r="U81" s="117">
        <f t="shared" si="29"/>
        <v>11173.49018980921</v>
      </c>
      <c r="V81" s="117">
        <f t="shared" si="29"/>
        <v>11208.020727122233</v>
      </c>
      <c r="W81" s="117">
        <f t="shared" ref="W81" si="30">W82+W85+W87+W100</f>
        <v>12044.497108700096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15005.443208318527</v>
      </c>
      <c r="C82" s="122">
        <f t="shared" si="31"/>
        <v>10775.101538088731</v>
      </c>
      <c r="D82" s="122">
        <f t="shared" si="31"/>
        <v>9962.5708772451544</v>
      </c>
      <c r="E82" s="122">
        <f t="shared" si="31"/>
        <v>10808.070882355016</v>
      </c>
      <c r="F82" s="122">
        <f t="shared" si="31"/>
        <v>11661.041996165253</v>
      </c>
      <c r="G82" s="122">
        <f t="shared" si="31"/>
        <v>10292.797427301555</v>
      </c>
      <c r="H82" s="122">
        <f t="shared" si="31"/>
        <v>9121.5663432150795</v>
      </c>
      <c r="I82" s="122">
        <f t="shared" si="31"/>
        <v>8499.6948560051023</v>
      </c>
      <c r="J82" s="122">
        <f t="shared" si="31"/>
        <v>10454.176355861966</v>
      </c>
      <c r="K82" s="122">
        <f t="shared" si="31"/>
        <v>9820.8728721068474</v>
      </c>
      <c r="L82" s="122">
        <f t="shared" si="31"/>
        <v>10140.488772703948</v>
      </c>
      <c r="M82" s="122">
        <f t="shared" si="31"/>
        <v>9159.6356229659359</v>
      </c>
      <c r="N82" s="122">
        <f t="shared" si="31"/>
        <v>9616.1774191334116</v>
      </c>
      <c r="O82" s="122">
        <f t="shared" si="31"/>
        <v>8939.6324735599355</v>
      </c>
      <c r="P82" s="122">
        <f t="shared" si="31"/>
        <v>8691.8170550603536</v>
      </c>
      <c r="Q82" s="122">
        <f t="shared" si="31"/>
        <v>8279.4073642334642</v>
      </c>
      <c r="R82" s="122">
        <f t="shared" ref="R82:V82" si="32">SUM(R83:R84)</f>
        <v>8392.6448980433961</v>
      </c>
      <c r="S82" s="122">
        <f t="shared" si="32"/>
        <v>8717.3983912494532</v>
      </c>
      <c r="T82" s="122">
        <f t="shared" si="32"/>
        <v>8677.5040250154761</v>
      </c>
      <c r="U82" s="122">
        <f t="shared" si="32"/>
        <v>8858.8246983071513</v>
      </c>
      <c r="V82" s="122">
        <f t="shared" si="32"/>
        <v>8970.7597202282213</v>
      </c>
      <c r="W82" s="122">
        <f t="shared" ref="W82" si="33">SUM(W83:W84)</f>
        <v>9657.1070494397954</v>
      </c>
      <c r="DA82" s="130" t="s">
        <v>2318</v>
      </c>
    </row>
    <row r="83" spans="1:105" ht="12" customHeight="1" x14ac:dyDescent="0.25">
      <c r="A83" s="97" t="s">
        <v>204</v>
      </c>
      <c r="B83" s="98">
        <v>14995.109070123239</v>
      </c>
      <c r="C83" s="98">
        <v>10767.649409404072</v>
      </c>
      <c r="D83" s="98">
        <v>9955.7041262175153</v>
      </c>
      <c r="E83" s="98">
        <v>10800.465544063101</v>
      </c>
      <c r="F83" s="98">
        <v>11651.823198006106</v>
      </c>
      <c r="G83" s="98">
        <v>10284.870136815711</v>
      </c>
      <c r="H83" s="98">
        <v>9114.8227971381039</v>
      </c>
      <c r="I83" s="98">
        <v>8493.8764003980396</v>
      </c>
      <c r="J83" s="98">
        <v>10445.652203538741</v>
      </c>
      <c r="K83" s="98">
        <v>9812.6763968800697</v>
      </c>
      <c r="L83" s="98">
        <v>10132.632695159176</v>
      </c>
      <c r="M83" s="98">
        <v>9151.9997195686283</v>
      </c>
      <c r="N83" s="98">
        <v>9609.3045007774708</v>
      </c>
      <c r="O83" s="98">
        <v>8931.9595381651307</v>
      </c>
      <c r="P83" s="98">
        <v>8684.1304801815822</v>
      </c>
      <c r="Q83" s="98">
        <v>8272.8972726079119</v>
      </c>
      <c r="R83" s="98">
        <v>8386.0297368916035</v>
      </c>
      <c r="S83" s="98">
        <v>8710.3776849041751</v>
      </c>
      <c r="T83" s="98">
        <v>8670.4762894336727</v>
      </c>
      <c r="U83" s="98">
        <v>8851.5341269219971</v>
      </c>
      <c r="V83" s="98">
        <v>8963.3377836139116</v>
      </c>
      <c r="W83" s="98">
        <v>9649.049324988684</v>
      </c>
      <c r="DA83" s="63" t="s">
        <v>2319</v>
      </c>
    </row>
    <row r="84" spans="1:105" ht="12" customHeight="1" x14ac:dyDescent="0.25">
      <c r="A84" s="97" t="s">
        <v>53</v>
      </c>
      <c r="B84" s="98">
        <v>10.334138195288258</v>
      </c>
      <c r="C84" s="98">
        <v>7.4521286846594776</v>
      </c>
      <c r="D84" s="98">
        <v>6.8667510276389452</v>
      </c>
      <c r="E84" s="98">
        <v>7.605338291915297</v>
      </c>
      <c r="F84" s="98">
        <v>9.2187981591467913</v>
      </c>
      <c r="G84" s="98">
        <v>7.9272904858443196</v>
      </c>
      <c r="H84" s="98">
        <v>6.7435460769759157</v>
      </c>
      <c r="I84" s="98">
        <v>5.8184556070635063</v>
      </c>
      <c r="J84" s="98">
        <v>8.5241523232245111</v>
      </c>
      <c r="K84" s="98">
        <v>8.1964752267778564</v>
      </c>
      <c r="L84" s="98">
        <v>7.8560775447705185</v>
      </c>
      <c r="M84" s="98">
        <v>7.6359033973079056</v>
      </c>
      <c r="N84" s="98">
        <v>6.8729183559414118</v>
      </c>
      <c r="O84" s="98">
        <v>7.6729353948040382</v>
      </c>
      <c r="P84" s="98">
        <v>7.6865748787712116</v>
      </c>
      <c r="Q84" s="98">
        <v>6.510091625552568</v>
      </c>
      <c r="R84" s="98">
        <v>6.6151611517928339</v>
      </c>
      <c r="S84" s="98">
        <v>7.0207063452777492</v>
      </c>
      <c r="T84" s="98">
        <v>7.0277355818030207</v>
      </c>
      <c r="U84" s="98">
        <v>7.2905713851547018</v>
      </c>
      <c r="V84" s="98">
        <v>7.4219366143104955</v>
      </c>
      <c r="W84" s="98">
        <v>8.057724451111282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6.4612514730970894</v>
      </c>
      <c r="C85" s="122">
        <f t="shared" si="34"/>
        <v>7.6525666690025131</v>
      </c>
      <c r="D85" s="122">
        <f t="shared" si="34"/>
        <v>9.7826846910780727</v>
      </c>
      <c r="E85" s="122">
        <f t="shared" si="34"/>
        <v>13.559530706864555</v>
      </c>
      <c r="F85" s="122">
        <f t="shared" si="34"/>
        <v>10.183053841525384</v>
      </c>
      <c r="G85" s="122">
        <f t="shared" si="34"/>
        <v>12.664845547962061</v>
      </c>
      <c r="H85" s="122">
        <f t="shared" si="34"/>
        <v>18.174399361121825</v>
      </c>
      <c r="I85" s="122">
        <f t="shared" si="34"/>
        <v>39.943895068462936</v>
      </c>
      <c r="J85" s="122">
        <f t="shared" si="34"/>
        <v>24.295825513219633</v>
      </c>
      <c r="K85" s="122">
        <f t="shared" si="34"/>
        <v>22.119325727911832</v>
      </c>
      <c r="L85" s="122">
        <f t="shared" si="34"/>
        <v>35.465628013743057</v>
      </c>
      <c r="M85" s="122">
        <f t="shared" si="34"/>
        <v>23.57731365733434</v>
      </c>
      <c r="N85" s="122">
        <f t="shared" si="34"/>
        <v>49.104624165372442</v>
      </c>
      <c r="O85" s="122">
        <f t="shared" si="34"/>
        <v>21.807866116196276</v>
      </c>
      <c r="P85" s="122">
        <f t="shared" si="34"/>
        <v>17.617720148869743</v>
      </c>
      <c r="Q85" s="122">
        <f t="shared" si="34"/>
        <v>32.01775016971753</v>
      </c>
      <c r="R85" s="122">
        <f t="shared" si="34"/>
        <v>32.031755697283664</v>
      </c>
      <c r="S85" s="122">
        <f t="shared" si="34"/>
        <v>33.541556781654279</v>
      </c>
      <c r="T85" s="122">
        <f t="shared" si="34"/>
        <v>34.772284533703001</v>
      </c>
      <c r="U85" s="122">
        <f t="shared" si="34"/>
        <v>37.567879710657216</v>
      </c>
      <c r="V85" s="122">
        <f t="shared" si="34"/>
        <v>41.505661897704663</v>
      </c>
      <c r="W85" s="122">
        <f t="shared" si="34"/>
        <v>45.133831877079629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6.4612514730970894</v>
      </c>
      <c r="C86" s="98">
        <f>IF(RES_hhdet_fec!C86=0,0,RES_hhdet_fec!C86*1000*11630/RES_hhdet_num!C81)</f>
        <v>7.6525666690025131</v>
      </c>
      <c r="D86" s="98">
        <f>IF(RES_hhdet_fec!D86=0,0,RES_hhdet_fec!D86*1000*11630/RES_hhdet_num!D81)</f>
        <v>9.7826846910780727</v>
      </c>
      <c r="E86" s="98">
        <f>IF(RES_hhdet_fec!E86=0,0,RES_hhdet_fec!E86*1000*11630/RES_hhdet_num!E81)</f>
        <v>13.559530706864555</v>
      </c>
      <c r="F86" s="98">
        <f>IF(RES_hhdet_fec!F86=0,0,RES_hhdet_fec!F86*1000*11630/RES_hhdet_num!F81)</f>
        <v>10.183053841525384</v>
      </c>
      <c r="G86" s="98">
        <f>IF(RES_hhdet_fec!G86=0,0,RES_hhdet_fec!G86*1000*11630/RES_hhdet_num!G81)</f>
        <v>12.664845547962061</v>
      </c>
      <c r="H86" s="98">
        <f>IF(RES_hhdet_fec!H86=0,0,RES_hhdet_fec!H86*1000*11630/RES_hhdet_num!H81)</f>
        <v>18.174399361121825</v>
      </c>
      <c r="I86" s="98">
        <f>IF(RES_hhdet_fec!I86=0,0,RES_hhdet_fec!I86*1000*11630/RES_hhdet_num!I81)</f>
        <v>39.943895068462936</v>
      </c>
      <c r="J86" s="98">
        <f>IF(RES_hhdet_fec!J86=0,0,RES_hhdet_fec!J86*1000*11630/RES_hhdet_num!J81)</f>
        <v>24.295825513219633</v>
      </c>
      <c r="K86" s="98">
        <f>IF(RES_hhdet_fec!K86=0,0,RES_hhdet_fec!K86*1000*11630/RES_hhdet_num!K81)</f>
        <v>22.119325727911832</v>
      </c>
      <c r="L86" s="98">
        <f>IF(RES_hhdet_fec!L86=0,0,RES_hhdet_fec!L86*1000*11630/RES_hhdet_num!L81)</f>
        <v>35.465628013743057</v>
      </c>
      <c r="M86" s="98">
        <f>IF(RES_hhdet_fec!M86=0,0,RES_hhdet_fec!M86*1000*11630/RES_hhdet_num!M81)</f>
        <v>23.57731365733434</v>
      </c>
      <c r="N86" s="98">
        <f>IF(RES_hhdet_fec!N86=0,0,RES_hhdet_fec!N86*1000*11630/RES_hhdet_num!N81)</f>
        <v>49.104624165372442</v>
      </c>
      <c r="O86" s="98">
        <f>IF(RES_hhdet_fec!O86=0,0,RES_hhdet_fec!O86*1000*11630/RES_hhdet_num!O81)</f>
        <v>21.807866116196276</v>
      </c>
      <c r="P86" s="98">
        <f>IF(RES_hhdet_fec!P86=0,0,RES_hhdet_fec!P86*1000*11630/RES_hhdet_num!P81)</f>
        <v>17.617720148869743</v>
      </c>
      <c r="Q86" s="98">
        <f>IF(RES_hhdet_fec!Q86=0,0,RES_hhdet_fec!Q86*1000*11630/RES_hhdet_num!Q81)</f>
        <v>32.01775016971753</v>
      </c>
      <c r="R86" s="98">
        <f>IF(RES_hhdet_fec!R86=0,0,RES_hhdet_fec!R86*1000*11630/RES_hhdet_num!R81)</f>
        <v>32.031755697283664</v>
      </c>
      <c r="S86" s="98">
        <f>IF(RES_hhdet_fec!S86=0,0,RES_hhdet_fec!S86*1000*11630/RES_hhdet_num!S81)</f>
        <v>33.541556781654279</v>
      </c>
      <c r="T86" s="98">
        <f>IF(RES_hhdet_fec!T86=0,0,RES_hhdet_fec!T86*1000*11630/RES_hhdet_num!T81)</f>
        <v>34.772284533703001</v>
      </c>
      <c r="U86" s="98">
        <f>IF(RES_hhdet_fec!U86=0,0,RES_hhdet_fec!U86*1000*11630/RES_hhdet_num!U81)</f>
        <v>37.567879710657216</v>
      </c>
      <c r="V86" s="98">
        <f>IF(RES_hhdet_fec!V86=0,0,RES_hhdet_fec!V86*1000*11630/RES_hhdet_num!V81)</f>
        <v>41.505661897704663</v>
      </c>
      <c r="W86" s="98">
        <f>IF(RES_hhdet_fec!W86=0,0,RES_hhdet_fec!W86*1000*11630/RES_hhdet_num!W81)</f>
        <v>45.133831877079629</v>
      </c>
      <c r="DA86" s="63" t="s">
        <v>2322</v>
      </c>
    </row>
    <row r="87" spans="1:105" ht="12" customHeight="1" x14ac:dyDescent="0.25">
      <c r="A87" s="121" t="s">
        <v>55</v>
      </c>
      <c r="B87" s="122">
        <v>929.13763469868604</v>
      </c>
      <c r="C87" s="122">
        <v>1500.53531761007</v>
      </c>
      <c r="D87" s="122">
        <v>1476.0948187610684</v>
      </c>
      <c r="E87" s="122">
        <v>1627.8065926253123</v>
      </c>
      <c r="F87" s="122">
        <v>1350.0289020699202</v>
      </c>
      <c r="G87" s="122">
        <v>1779.7314260002584</v>
      </c>
      <c r="H87" s="122">
        <v>1488.4162987075952</v>
      </c>
      <c r="I87" s="122">
        <v>1759.6193989786675</v>
      </c>
      <c r="J87" s="122">
        <v>1510.6065485175529</v>
      </c>
      <c r="K87" s="122">
        <v>1536.7795023377707</v>
      </c>
      <c r="L87" s="122">
        <v>1494.5217394240074</v>
      </c>
      <c r="M87" s="122">
        <v>1436.3853616972817</v>
      </c>
      <c r="N87" s="122">
        <v>1490.5198707810011</v>
      </c>
      <c r="O87" s="122">
        <v>1487.9725084246434</v>
      </c>
      <c r="P87" s="122">
        <v>1558.9594411634305</v>
      </c>
      <c r="Q87" s="122">
        <v>1536.7006477709645</v>
      </c>
      <c r="R87" s="122">
        <v>1532.0334193486865</v>
      </c>
      <c r="S87" s="122">
        <v>1624.9221443624497</v>
      </c>
      <c r="T87" s="122">
        <v>1574.9227321571777</v>
      </c>
      <c r="U87" s="122">
        <v>1580.6672383643281</v>
      </c>
      <c r="V87" s="122">
        <v>1557.1180696842309</v>
      </c>
      <c r="W87" s="122">
        <v>1671.1233752579524</v>
      </c>
      <c r="DA87" s="130" t="s">
        <v>2323</v>
      </c>
    </row>
    <row r="88" spans="1:105" ht="12" customHeight="1" x14ac:dyDescent="0.25">
      <c r="A88" s="97" t="s">
        <v>132</v>
      </c>
      <c r="B88" s="98">
        <v>953.27565146111942</v>
      </c>
      <c r="C88" s="98">
        <v>1593.6197376893124</v>
      </c>
      <c r="D88" s="98">
        <v>1488.0902608257179</v>
      </c>
      <c r="E88" s="98">
        <v>1591.0992812382976</v>
      </c>
      <c r="F88" s="98">
        <v>1392.3714916307667</v>
      </c>
      <c r="G88" s="98">
        <v>1662.0766753744977</v>
      </c>
      <c r="H88" s="98">
        <v>1533.8736449438056</v>
      </c>
      <c r="I88" s="98">
        <v>1708.3413500169158</v>
      </c>
      <c r="J88" s="98">
        <v>1571.2172989756016</v>
      </c>
      <c r="K88" s="98">
        <v>1496.3973876284158</v>
      </c>
      <c r="L88" s="98">
        <v>1506.7752128575621</v>
      </c>
      <c r="M88" s="98">
        <v>1426.8205562830299</v>
      </c>
      <c r="N88" s="98">
        <v>1476.7897887793504</v>
      </c>
      <c r="O88" s="98">
        <v>1478.8595537401793</v>
      </c>
      <c r="P88" s="98">
        <v>1562.4159965171166</v>
      </c>
      <c r="Q88" s="98">
        <v>1524.5298881101301</v>
      </c>
      <c r="R88" s="98">
        <v>1550.4741056567232</v>
      </c>
      <c r="S88" s="98">
        <v>1618.3542401130396</v>
      </c>
      <c r="T88" s="98">
        <v>1586.0518947758349</v>
      </c>
      <c r="U88" s="98">
        <v>1595.1360101144155</v>
      </c>
      <c r="V88" s="98">
        <v>1577.9982902475426</v>
      </c>
      <c r="W88" s="98">
        <v>1692.6192360317802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888.17970922152927</v>
      </c>
      <c r="C92" s="101">
        <v>1310.4845283615948</v>
      </c>
      <c r="D92" s="101">
        <v>1457.8611490399574</v>
      </c>
      <c r="E92" s="101">
        <v>1742.0615368676406</v>
      </c>
      <c r="F92" s="101">
        <v>1198.6055319485806</v>
      </c>
      <c r="G92" s="101">
        <v>2195.657640916344</v>
      </c>
      <c r="H92" s="101">
        <v>1282.7354017523376</v>
      </c>
      <c r="I92" s="101">
        <v>2029.8641875912203</v>
      </c>
      <c r="J92" s="101">
        <v>1195.4434027222405</v>
      </c>
      <c r="K92" s="101">
        <v>1771.9159403966562</v>
      </c>
      <c r="L92" s="101">
        <v>1526.7723675813088</v>
      </c>
      <c r="M92" s="101">
        <v>1587.9518505888998</v>
      </c>
      <c r="N92" s="101">
        <v>1463.6116998545112</v>
      </c>
      <c r="O92" s="101">
        <v>1524.2582515240333</v>
      </c>
      <c r="P92" s="101">
        <v>1480.2034117430112</v>
      </c>
      <c r="Q92" s="101">
        <v>1536.8364506499386</v>
      </c>
      <c r="R92" s="101">
        <v>1445.2949480916382</v>
      </c>
      <c r="S92" s="101">
        <v>1505.5085519807599</v>
      </c>
      <c r="T92" s="101">
        <v>1472.5994710020559</v>
      </c>
      <c r="U92" s="101">
        <v>1483.909739417961</v>
      </c>
      <c r="V92" s="101">
        <v>1341.497107969461</v>
      </c>
      <c r="W92" s="101">
        <v>1439.6987565045167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851.35540204248321</v>
      </c>
      <c r="C96" s="101">
        <v>841.21795523211915</v>
      </c>
      <c r="D96" s="101">
        <v>919.40585151646246</v>
      </c>
      <c r="E96" s="101">
        <v>1453.9232104276646</v>
      </c>
      <c r="F96" s="101">
        <v>650.4703827443966</v>
      </c>
      <c r="G96" s="101">
        <v>1103.7303980905729</v>
      </c>
      <c r="H96" s="101">
        <v>1803.2019018870421</v>
      </c>
      <c r="I96" s="101">
        <v>1606.5600552788778</v>
      </c>
      <c r="J96" s="101">
        <v>1199.2806986749688</v>
      </c>
      <c r="K96" s="101">
        <v>1645.3365453788163</v>
      </c>
      <c r="L96" s="101">
        <v>1293.3124053255178</v>
      </c>
      <c r="M96" s="101">
        <v>1349.5881471347539</v>
      </c>
      <c r="N96" s="101">
        <v>1650.4345333290337</v>
      </c>
      <c r="O96" s="101">
        <v>1535.9787148253977</v>
      </c>
      <c r="P96" s="101">
        <v>1606.6429274199782</v>
      </c>
      <c r="Q96" s="101">
        <v>1647.2028561473458</v>
      </c>
      <c r="R96" s="101">
        <v>1466.4811641738759</v>
      </c>
      <c r="S96" s="101">
        <v>1864.4564533074422</v>
      </c>
      <c r="T96" s="101">
        <v>1614.5177631720269</v>
      </c>
      <c r="U96" s="101">
        <v>1563.0093979116705</v>
      </c>
      <c r="V96" s="101">
        <v>1657.6444944972598</v>
      </c>
      <c r="W96" s="101">
        <v>1759.2395246897618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2335</v>
      </c>
    </row>
    <row r="100" spans="1:105" ht="12" customHeight="1" x14ac:dyDescent="0.25">
      <c r="A100" s="121" t="s">
        <v>54</v>
      </c>
      <c r="B100" s="122">
        <v>563.8026167025896</v>
      </c>
      <c r="C100" s="122">
        <v>587.94402077662244</v>
      </c>
      <c r="D100" s="122">
        <v>657.28789856844753</v>
      </c>
      <c r="E100" s="122">
        <v>775.06758584248951</v>
      </c>
      <c r="F100" s="122">
        <v>530.12818598762851</v>
      </c>
      <c r="G100" s="122">
        <v>1124.5713622738956</v>
      </c>
      <c r="H100" s="122">
        <v>658.63981576473975</v>
      </c>
      <c r="I100" s="122">
        <v>880.51330228435086</v>
      </c>
      <c r="J100" s="122">
        <v>483.58071794791545</v>
      </c>
      <c r="K100" s="122">
        <v>634.07611815252528</v>
      </c>
      <c r="L100" s="122">
        <v>526.78368346134619</v>
      </c>
      <c r="M100" s="122">
        <v>519.78243218079251</v>
      </c>
      <c r="N100" s="122">
        <v>475.79746289752848</v>
      </c>
      <c r="O100" s="122">
        <v>490.33763431026574</v>
      </c>
      <c r="P100" s="122">
        <v>508.87403836853468</v>
      </c>
      <c r="Q100" s="122">
        <v>564.97359480577575</v>
      </c>
      <c r="R100" s="122">
        <v>580.00255350187058</v>
      </c>
      <c r="S100" s="122">
        <v>650.00786985206855</v>
      </c>
      <c r="T100" s="122">
        <v>665.34010932020283</v>
      </c>
      <c r="U100" s="122">
        <v>696.43037342707316</v>
      </c>
      <c r="V100" s="122">
        <v>638.63727531207633</v>
      </c>
      <c r="W100" s="122">
        <v>671.13285212526876</v>
      </c>
      <c r="DA100" s="130" t="s">
        <v>2336</v>
      </c>
    </row>
    <row r="101" spans="1:105" ht="12" customHeight="1" x14ac:dyDescent="0.25">
      <c r="A101" s="97" t="s">
        <v>207</v>
      </c>
      <c r="B101" s="98">
        <v>599.51825678273894</v>
      </c>
      <c r="C101" s="98">
        <v>557.27638658797116</v>
      </c>
      <c r="D101" s="98">
        <v>644.33540836435577</v>
      </c>
      <c r="E101" s="98">
        <v>729.74404115694733</v>
      </c>
      <c r="F101" s="98">
        <v>570.17059182275727</v>
      </c>
      <c r="G101" s="98">
        <v>1109.5104188545395</v>
      </c>
      <c r="H101" s="98">
        <v>719.54356159921247</v>
      </c>
      <c r="I101" s="98">
        <v>755.37548504787401</v>
      </c>
      <c r="J101" s="98">
        <v>565.81334325559249</v>
      </c>
      <c r="K101" s="98">
        <v>591.70332810112768</v>
      </c>
      <c r="L101" s="98">
        <v>555.96512401374582</v>
      </c>
      <c r="M101" s="98">
        <v>514.57792091961016</v>
      </c>
      <c r="N101" s="98">
        <v>499.7125766613737</v>
      </c>
      <c r="O101" s="98">
        <v>504.12071824725803</v>
      </c>
      <c r="P101" s="98">
        <v>540.61196731301959</v>
      </c>
      <c r="Q101" s="98">
        <v>557.91609314260654</v>
      </c>
      <c r="R101" s="98">
        <v>594.3167722365007</v>
      </c>
      <c r="S101" s="98">
        <v>652.71913627627589</v>
      </c>
      <c r="T101" s="98">
        <v>667.84306058596349</v>
      </c>
      <c r="U101" s="98">
        <v>680.04953484921487</v>
      </c>
      <c r="V101" s="98">
        <v>667.24234131835635</v>
      </c>
      <c r="W101" s="98">
        <v>697.87462391260931</v>
      </c>
      <c r="DA101" s="63" t="s">
        <v>2337</v>
      </c>
    </row>
    <row r="102" spans="1:105" ht="12" customHeight="1" x14ac:dyDescent="0.25">
      <c r="A102" s="97" t="s">
        <v>50</v>
      </c>
      <c r="B102" s="98">
        <v>554.83997256921953</v>
      </c>
      <c r="C102" s="98">
        <v>599.57493973904354</v>
      </c>
      <c r="D102" s="98">
        <v>667.89955384404357</v>
      </c>
      <c r="E102" s="98">
        <v>788.71826877868546</v>
      </c>
      <c r="F102" s="98">
        <v>523.98873253292527</v>
      </c>
      <c r="G102" s="98">
        <v>1156.9585723287219</v>
      </c>
      <c r="H102" s="98">
        <v>629.13696778737551</v>
      </c>
      <c r="I102" s="98">
        <v>932.99791433615655</v>
      </c>
      <c r="J102" s="98">
        <v>456.57670413569406</v>
      </c>
      <c r="K102" s="98">
        <v>654.54697231849082</v>
      </c>
      <c r="L102" s="98">
        <v>518.79334710682929</v>
      </c>
      <c r="M102" s="98">
        <v>524.28280057583015</v>
      </c>
      <c r="N102" s="98">
        <v>462.76537169065074</v>
      </c>
      <c r="O102" s="98">
        <v>490.05854517673509</v>
      </c>
      <c r="P102" s="98">
        <v>498.14147817299204</v>
      </c>
      <c r="Q102" s="98">
        <v>567.82940674104771</v>
      </c>
      <c r="R102" s="98">
        <v>576.6429892713586</v>
      </c>
      <c r="S102" s="98">
        <v>651.93922670951622</v>
      </c>
      <c r="T102" s="98">
        <v>667.27708828412028</v>
      </c>
      <c r="U102" s="98">
        <v>704.52105969122283</v>
      </c>
      <c r="V102" s="98">
        <v>631.27822467223814</v>
      </c>
      <c r="W102" s="98">
        <v>664.28928789148358</v>
      </c>
      <c r="DA102" s="63" t="s">
        <v>2338</v>
      </c>
    </row>
    <row r="103" spans="1:105" ht="12" customHeight="1" x14ac:dyDescent="0.25">
      <c r="A103" s="109" t="s">
        <v>120</v>
      </c>
      <c r="B103" s="33">
        <v>389.12271816945963</v>
      </c>
      <c r="C103" s="33">
        <v>504.58073832608272</v>
      </c>
      <c r="D103" s="33">
        <v>419.84475972194764</v>
      </c>
      <c r="E103" s="33">
        <v>757.73700399789459</v>
      </c>
      <c r="F103" s="33">
        <v>379.7180707391941</v>
      </c>
      <c r="G103" s="33">
        <v>428.80589778505106</v>
      </c>
      <c r="H103" s="33">
        <v>838.06738265244746</v>
      </c>
      <c r="I103" s="33">
        <v>561.28056595133194</v>
      </c>
      <c r="J103" s="33">
        <v>345.54275903092866</v>
      </c>
      <c r="K103" s="33">
        <v>361.3266224755605</v>
      </c>
      <c r="L103" s="33">
        <v>370.21447345686909</v>
      </c>
      <c r="M103" s="33">
        <v>410.53431843444224</v>
      </c>
      <c r="N103" s="33">
        <v>591.97818980012391</v>
      </c>
      <c r="O103" s="33">
        <v>40.062227011968069</v>
      </c>
      <c r="P103" s="33">
        <v>280.75516695357373</v>
      </c>
      <c r="Q103" s="33">
        <v>548.8759734421543</v>
      </c>
      <c r="R103" s="33">
        <v>458.00248647928578</v>
      </c>
      <c r="S103" s="33">
        <v>467.59898939798887</v>
      </c>
      <c r="T103" s="33">
        <v>462.05103924270196</v>
      </c>
      <c r="U103" s="33">
        <v>464.09818083674139</v>
      </c>
      <c r="V103" s="33">
        <v>465.56002247813137</v>
      </c>
      <c r="W103" s="33">
        <v>475.3766527061353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9051.7628698185399</v>
      </c>
      <c r="C105" s="117">
        <f t="shared" si="35"/>
        <v>5732.4497894631304</v>
      </c>
      <c r="D105" s="117">
        <f t="shared" si="35"/>
        <v>10670.592263063712</v>
      </c>
      <c r="E105" s="117">
        <f t="shared" si="35"/>
        <v>9501.3152261114938</v>
      </c>
      <c r="F105" s="117">
        <f t="shared" si="35"/>
        <v>8386.5808056871028</v>
      </c>
      <c r="G105" s="117">
        <f t="shared" si="35"/>
        <v>8367.9740224535617</v>
      </c>
      <c r="H105" s="117">
        <f t="shared" si="35"/>
        <v>8216.8605375039915</v>
      </c>
      <c r="I105" s="117">
        <f t="shared" si="35"/>
        <v>8209.149733660548</v>
      </c>
      <c r="J105" s="117">
        <f t="shared" si="35"/>
        <v>7865.7191524976242</v>
      </c>
      <c r="K105" s="117">
        <f t="shared" si="35"/>
        <v>8702.657146848127</v>
      </c>
      <c r="L105" s="117">
        <f t="shared" si="35"/>
        <v>10381.201688790334</v>
      </c>
      <c r="M105" s="117">
        <f t="shared" si="35"/>
        <v>8635.2402030907342</v>
      </c>
      <c r="N105" s="117">
        <f t="shared" si="35"/>
        <v>9334.6426629841517</v>
      </c>
      <c r="O105" s="117">
        <f t="shared" si="35"/>
        <v>10034.490628948934</v>
      </c>
      <c r="P105" s="117">
        <f t="shared" si="35"/>
        <v>6029.7353766733186</v>
      </c>
      <c r="Q105" s="117">
        <f t="shared" si="35"/>
        <v>7706.4170842487083</v>
      </c>
      <c r="R105" s="117">
        <f t="shared" ref="R105:V105" si="36">R106+R109+R111+R120</f>
        <v>8309.6495229278062</v>
      </c>
      <c r="S105" s="117">
        <f t="shared" si="36"/>
        <v>8691.3815346264346</v>
      </c>
      <c r="T105" s="117">
        <f t="shared" si="36"/>
        <v>9994.2772835665746</v>
      </c>
      <c r="U105" s="117">
        <f t="shared" si="36"/>
        <v>11533.420970093674</v>
      </c>
      <c r="V105" s="117">
        <f t="shared" si="36"/>
        <v>2490.5293414880211</v>
      </c>
      <c r="W105" s="117">
        <f t="shared" ref="W105" si="37">W106+W109+W111+W120</f>
        <v>15201.215510879465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8016.7267367434397</v>
      </c>
      <c r="C106" s="122">
        <f t="shared" si="38"/>
        <v>4560.2255200355175</v>
      </c>
      <c r="D106" s="122">
        <f t="shared" si="38"/>
        <v>8830.0258479203494</v>
      </c>
      <c r="E106" s="122">
        <f t="shared" si="38"/>
        <v>7622.2199076614124</v>
      </c>
      <c r="F106" s="122">
        <f t="shared" si="38"/>
        <v>7170.6073869170132</v>
      </c>
      <c r="G106" s="122">
        <f t="shared" si="38"/>
        <v>6284.4517406457189</v>
      </c>
      <c r="H106" s="122">
        <f t="shared" si="38"/>
        <v>6552.4266660971671</v>
      </c>
      <c r="I106" s="122">
        <f t="shared" si="38"/>
        <v>6129.3175070663865</v>
      </c>
      <c r="J106" s="122">
        <f t="shared" si="38"/>
        <v>6538.5425455934437</v>
      </c>
      <c r="K106" s="122">
        <f t="shared" si="38"/>
        <v>7011.1686443767412</v>
      </c>
      <c r="L106" s="122">
        <f t="shared" si="38"/>
        <v>8670.0817309316189</v>
      </c>
      <c r="M106" s="122">
        <f t="shared" si="38"/>
        <v>7080.5454843607567</v>
      </c>
      <c r="N106" s="122">
        <f t="shared" si="38"/>
        <v>7712.6836167223601</v>
      </c>
      <c r="O106" s="122">
        <f t="shared" si="38"/>
        <v>8268.7280597076497</v>
      </c>
      <c r="P106" s="122">
        <f t="shared" si="38"/>
        <v>4724.8461000916395</v>
      </c>
      <c r="Q106" s="122">
        <f t="shared" si="38"/>
        <v>6065.0695733421071</v>
      </c>
      <c r="R106" s="122">
        <f t="shared" ref="R106:V106" si="39">SUM(R107:R108)</f>
        <v>6598.0701615194494</v>
      </c>
      <c r="S106" s="122">
        <f t="shared" si="39"/>
        <v>6832.4013606491935</v>
      </c>
      <c r="T106" s="122">
        <f t="shared" si="39"/>
        <v>7981.3258579300518</v>
      </c>
      <c r="U106" s="122">
        <f t="shared" si="39"/>
        <v>9295.8470887898002</v>
      </c>
      <c r="V106" s="122">
        <f t="shared" si="39"/>
        <v>327.07896390517101</v>
      </c>
      <c r="W106" s="122">
        <f t="shared" ref="W106" si="40">SUM(W107:W108)</f>
        <v>12555.960208858885</v>
      </c>
      <c r="DA106" s="130" t="s">
        <v>2341</v>
      </c>
    </row>
    <row r="107" spans="1:105" ht="12" customHeight="1" x14ac:dyDescent="0.25">
      <c r="A107" s="97" t="s">
        <v>202</v>
      </c>
      <c r="B107" s="98">
        <v>8012.2732532310047</v>
      </c>
      <c r="C107" s="98">
        <v>4557.6029045494915</v>
      </c>
      <c r="D107" s="98">
        <v>8825.0523039203126</v>
      </c>
      <c r="E107" s="98">
        <v>7618.0010035519417</v>
      </c>
      <c r="F107" s="98">
        <v>7166.3222781141076</v>
      </c>
      <c r="G107" s="98">
        <v>6280.9157131232287</v>
      </c>
      <c r="H107" s="98">
        <v>6548.9589623218899</v>
      </c>
      <c r="I107" s="98">
        <v>6126.3762859450426</v>
      </c>
      <c r="J107" s="98">
        <v>6534.8686116030967</v>
      </c>
      <c r="K107" s="98">
        <v>7007.191219935391</v>
      </c>
      <c r="L107" s="98">
        <v>8665.5672596831282</v>
      </c>
      <c r="M107" s="98">
        <v>7076.6414995797641</v>
      </c>
      <c r="N107" s="98">
        <v>7709.1107410255063</v>
      </c>
      <c r="O107" s="98">
        <v>8264.2212249735476</v>
      </c>
      <c r="P107" s="98">
        <v>4722.2183564061052</v>
      </c>
      <c r="Q107" s="98">
        <v>6062.0967756671253</v>
      </c>
      <c r="R107" s="98">
        <v>6594.8636535229462</v>
      </c>
      <c r="S107" s="98">
        <v>6829.0283124748339</v>
      </c>
      <c r="T107" s="98">
        <v>7977.4118174631303</v>
      </c>
      <c r="U107" s="98">
        <v>9291.2960255037779</v>
      </c>
      <c r="V107" s="98">
        <v>326.92112985215982</v>
      </c>
      <c r="W107" s="98">
        <v>12549.889160671739</v>
      </c>
      <c r="DA107" s="63" t="s">
        <v>2342</v>
      </c>
    </row>
    <row r="108" spans="1:105" ht="12" customHeight="1" x14ac:dyDescent="0.25">
      <c r="A108" s="97" t="s">
        <v>53</v>
      </c>
      <c r="B108" s="98">
        <v>4.4534835124350733</v>
      </c>
      <c r="C108" s="98">
        <v>2.6226154860263158</v>
      </c>
      <c r="D108" s="98">
        <v>4.9735440000365161</v>
      </c>
      <c r="E108" s="98">
        <v>4.2189041094704454</v>
      </c>
      <c r="F108" s="98">
        <v>4.2851088029059676</v>
      </c>
      <c r="G108" s="98">
        <v>3.5360275224898512</v>
      </c>
      <c r="H108" s="98">
        <v>3.4677037752770903</v>
      </c>
      <c r="I108" s="98">
        <v>2.9412211213435278</v>
      </c>
      <c r="J108" s="98">
        <v>3.6739339903465873</v>
      </c>
      <c r="K108" s="98">
        <v>3.9774244413500859</v>
      </c>
      <c r="L108" s="98">
        <v>4.5144712484911445</v>
      </c>
      <c r="M108" s="98">
        <v>3.903984780992853</v>
      </c>
      <c r="N108" s="98">
        <v>3.572875696853945</v>
      </c>
      <c r="O108" s="98">
        <v>4.5068347341015889</v>
      </c>
      <c r="P108" s="98">
        <v>2.6277436855346807</v>
      </c>
      <c r="Q108" s="98">
        <v>2.9727976749816039</v>
      </c>
      <c r="R108" s="98">
        <v>3.2065079965035341</v>
      </c>
      <c r="S108" s="98">
        <v>3.373048174359432</v>
      </c>
      <c r="T108" s="98">
        <v>3.9140404669214086</v>
      </c>
      <c r="U108" s="98">
        <v>4.5510632860223348</v>
      </c>
      <c r="V108" s="98">
        <v>0.15783405301119605</v>
      </c>
      <c r="W108" s="98">
        <v>6.0710481871471931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6.4055670306400616</v>
      </c>
      <c r="C109" s="122">
        <f t="shared" si="41"/>
        <v>10.403731158057711</v>
      </c>
      <c r="D109" s="122">
        <f t="shared" si="41"/>
        <v>13.275143902114323</v>
      </c>
      <c r="E109" s="122">
        <f t="shared" si="41"/>
        <v>20.541672105181505</v>
      </c>
      <c r="F109" s="122">
        <f t="shared" si="41"/>
        <v>15.830242877412237</v>
      </c>
      <c r="G109" s="122">
        <f t="shared" si="41"/>
        <v>16.828632905269522</v>
      </c>
      <c r="H109" s="122">
        <f t="shared" si="41"/>
        <v>20.064150410977312</v>
      </c>
      <c r="I109" s="122">
        <f t="shared" si="41"/>
        <v>38.094722569259829</v>
      </c>
      <c r="J109" s="122">
        <f t="shared" si="41"/>
        <v>20.843815082610956</v>
      </c>
      <c r="K109" s="122">
        <f t="shared" si="41"/>
        <v>17.996582459502005</v>
      </c>
      <c r="L109" s="122">
        <f t="shared" si="41"/>
        <v>30.73449750507752</v>
      </c>
      <c r="M109" s="122">
        <f t="shared" si="41"/>
        <v>23.421735281807912</v>
      </c>
      <c r="N109" s="122">
        <f t="shared" si="41"/>
        <v>57.044937579920564</v>
      </c>
      <c r="O109" s="122">
        <f t="shared" si="41"/>
        <v>31.993801193877939</v>
      </c>
      <c r="P109" s="122">
        <f t="shared" si="41"/>
        <v>31.923962610925845</v>
      </c>
      <c r="Q109" s="122">
        <f t="shared" si="41"/>
        <v>51.613033739533037</v>
      </c>
      <c r="R109" s="122">
        <f t="shared" si="41"/>
        <v>44.111166710286383</v>
      </c>
      <c r="S109" s="122">
        <f t="shared" si="41"/>
        <v>31.141915020831298</v>
      </c>
      <c r="T109" s="122">
        <f t="shared" si="41"/>
        <v>17.970034386605484</v>
      </c>
      <c r="U109" s="122">
        <f t="shared" si="41"/>
        <v>9.107965608235725</v>
      </c>
      <c r="V109" s="122">
        <f t="shared" si="41"/>
        <v>6.5994682965472959</v>
      </c>
      <c r="W109" s="122">
        <f t="shared" si="41"/>
        <v>6.1062445412165598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6.4055670306400616</v>
      </c>
      <c r="C110" s="98">
        <f>IF(RES_hhdet_fec!C110=0,0,RES_hhdet_fec!C110*1000*11630/RES_hhdet_num!C105)</f>
        <v>10.403731158057711</v>
      </c>
      <c r="D110" s="98">
        <f>IF(RES_hhdet_fec!D110=0,0,RES_hhdet_fec!D110*1000*11630/RES_hhdet_num!D105)</f>
        <v>13.275143902114323</v>
      </c>
      <c r="E110" s="98">
        <f>IF(RES_hhdet_fec!E110=0,0,RES_hhdet_fec!E110*1000*11630/RES_hhdet_num!E105)</f>
        <v>20.541672105181505</v>
      </c>
      <c r="F110" s="98">
        <f>IF(RES_hhdet_fec!F110=0,0,RES_hhdet_fec!F110*1000*11630/RES_hhdet_num!F105)</f>
        <v>15.830242877412237</v>
      </c>
      <c r="G110" s="98">
        <f>IF(RES_hhdet_fec!G110=0,0,RES_hhdet_fec!G110*1000*11630/RES_hhdet_num!G105)</f>
        <v>16.828632905269522</v>
      </c>
      <c r="H110" s="98">
        <f>IF(RES_hhdet_fec!H110=0,0,RES_hhdet_fec!H110*1000*11630/RES_hhdet_num!H105)</f>
        <v>20.064150410977312</v>
      </c>
      <c r="I110" s="98">
        <f>IF(RES_hhdet_fec!I110=0,0,RES_hhdet_fec!I110*1000*11630/RES_hhdet_num!I105)</f>
        <v>38.094722569259829</v>
      </c>
      <c r="J110" s="98">
        <f>IF(RES_hhdet_fec!J110=0,0,RES_hhdet_fec!J110*1000*11630/RES_hhdet_num!J105)</f>
        <v>20.843815082610956</v>
      </c>
      <c r="K110" s="98">
        <f>IF(RES_hhdet_fec!K110=0,0,RES_hhdet_fec!K110*1000*11630/RES_hhdet_num!K105)</f>
        <v>17.996582459502005</v>
      </c>
      <c r="L110" s="98">
        <f>IF(RES_hhdet_fec!L110=0,0,RES_hhdet_fec!L110*1000*11630/RES_hhdet_num!L105)</f>
        <v>30.73449750507752</v>
      </c>
      <c r="M110" s="98">
        <f>IF(RES_hhdet_fec!M110=0,0,RES_hhdet_fec!M110*1000*11630/RES_hhdet_num!M105)</f>
        <v>23.421735281807912</v>
      </c>
      <c r="N110" s="98">
        <f>IF(RES_hhdet_fec!N110=0,0,RES_hhdet_fec!N110*1000*11630/RES_hhdet_num!N105)</f>
        <v>57.044937579920564</v>
      </c>
      <c r="O110" s="98">
        <f>IF(RES_hhdet_fec!O110=0,0,RES_hhdet_fec!O110*1000*11630/RES_hhdet_num!O105)</f>
        <v>31.993801193877939</v>
      </c>
      <c r="P110" s="98">
        <f>IF(RES_hhdet_fec!P110=0,0,RES_hhdet_fec!P110*1000*11630/RES_hhdet_num!P105)</f>
        <v>31.923962610925845</v>
      </c>
      <c r="Q110" s="98">
        <f>IF(RES_hhdet_fec!Q110=0,0,RES_hhdet_fec!Q110*1000*11630/RES_hhdet_num!Q105)</f>
        <v>51.613033739533037</v>
      </c>
      <c r="R110" s="98">
        <f>IF(RES_hhdet_fec!R110=0,0,RES_hhdet_fec!R110*1000*11630/RES_hhdet_num!R105)</f>
        <v>44.111166710286383</v>
      </c>
      <c r="S110" s="98">
        <f>IF(RES_hhdet_fec!S110=0,0,RES_hhdet_fec!S110*1000*11630/RES_hhdet_num!S105)</f>
        <v>31.141915020831298</v>
      </c>
      <c r="T110" s="98">
        <f>IF(RES_hhdet_fec!T110=0,0,RES_hhdet_fec!T110*1000*11630/RES_hhdet_num!T105)</f>
        <v>17.970034386605484</v>
      </c>
      <c r="U110" s="98">
        <f>IF(RES_hhdet_fec!U110=0,0,RES_hhdet_fec!U110*1000*11630/RES_hhdet_num!U105)</f>
        <v>9.107965608235725</v>
      </c>
      <c r="V110" s="98">
        <f>IF(RES_hhdet_fec!V110=0,0,RES_hhdet_fec!V110*1000*11630/RES_hhdet_num!V105)</f>
        <v>6.5994682965472959</v>
      </c>
      <c r="W110" s="98">
        <f>IF(RES_hhdet_fec!W110=0,0,RES_hhdet_fec!W110*1000*11630/RES_hhdet_num!W105)</f>
        <v>6.1062445412165598</v>
      </c>
      <c r="DA110" s="63" t="s">
        <v>2345</v>
      </c>
    </row>
    <row r="111" spans="1:105" ht="12" customHeight="1" x14ac:dyDescent="0.25">
      <c r="A111" s="121" t="s">
        <v>55</v>
      </c>
      <c r="B111" s="122">
        <v>476.41210936405014</v>
      </c>
      <c r="C111" s="122">
        <v>568.66146086500521</v>
      </c>
      <c r="D111" s="122">
        <v>1173.322445732997</v>
      </c>
      <c r="E111" s="122">
        <v>1073.787482757961</v>
      </c>
      <c r="F111" s="122">
        <v>683.63028617883697</v>
      </c>
      <c r="G111" s="122">
        <v>943.86639305564597</v>
      </c>
      <c r="H111" s="122">
        <v>1003.5695148673731</v>
      </c>
      <c r="I111" s="122">
        <v>1121.5523081171543</v>
      </c>
      <c r="J111" s="122">
        <v>852.75347950299636</v>
      </c>
      <c r="K111" s="122">
        <v>1023.6741281056849</v>
      </c>
      <c r="L111" s="122">
        <v>1165.185426028087</v>
      </c>
      <c r="M111" s="122">
        <v>1009.5364365585773</v>
      </c>
      <c r="N111" s="122">
        <v>1099.4726599659671</v>
      </c>
      <c r="O111" s="122">
        <v>1250.1555723941833</v>
      </c>
      <c r="P111" s="122">
        <v>777.57248016620201</v>
      </c>
      <c r="Q111" s="122">
        <v>1021.7391274431124</v>
      </c>
      <c r="R111" s="122">
        <v>1092.8681089529446</v>
      </c>
      <c r="S111" s="122">
        <v>1181.1428106497046</v>
      </c>
      <c r="T111" s="122">
        <v>1333.0312481152866</v>
      </c>
      <c r="U111" s="122">
        <v>1528.2374553038126</v>
      </c>
      <c r="V111" s="122">
        <v>1526.3905253934381</v>
      </c>
      <c r="W111" s="122">
        <v>1975.2431330016261</v>
      </c>
      <c r="DA111" s="130" t="s">
        <v>2346</v>
      </c>
    </row>
    <row r="112" spans="1:105" ht="12" customHeight="1" x14ac:dyDescent="0.25">
      <c r="A112" s="97" t="s">
        <v>130</v>
      </c>
      <c r="B112" s="98">
        <v>470.09364713584216</v>
      </c>
      <c r="C112" s="98">
        <v>558.90629492039488</v>
      </c>
      <c r="D112" s="98">
        <v>1178.6240535838724</v>
      </c>
      <c r="E112" s="98">
        <v>1067.5213341775707</v>
      </c>
      <c r="F112" s="98">
        <v>684.70899584372012</v>
      </c>
      <c r="G112" s="98">
        <v>941.63745309291494</v>
      </c>
      <c r="H112" s="98">
        <v>987.9800772263842</v>
      </c>
      <c r="I112" s="98">
        <v>1111.8441437767212</v>
      </c>
      <c r="J112" s="98">
        <v>845.89941466210894</v>
      </c>
      <c r="K112" s="98">
        <v>1011.7157235054812</v>
      </c>
      <c r="L112" s="98">
        <v>1162.7059505934656</v>
      </c>
      <c r="M112" s="98">
        <v>1003.0615191657606</v>
      </c>
      <c r="N112" s="98">
        <v>1088.8242530422626</v>
      </c>
      <c r="O112" s="98">
        <v>1244.4089635811197</v>
      </c>
      <c r="P112" s="98">
        <v>761.07552063877915</v>
      </c>
      <c r="Q112" s="98">
        <v>1008.5139697511023</v>
      </c>
      <c r="R112" s="98">
        <v>1084.1547542160661</v>
      </c>
      <c r="S112" s="98">
        <v>1168.5897663245705</v>
      </c>
      <c r="T112" s="98">
        <v>1328.9746291134306</v>
      </c>
      <c r="U112" s="98">
        <v>1528.8673813305882</v>
      </c>
      <c r="V112" s="98">
        <v>819.23424619127445</v>
      </c>
      <c r="W112" s="98">
        <v>1979.8264712332341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851.35540204248309</v>
      </c>
      <c r="C116" s="101">
        <v>815.95491756087847</v>
      </c>
      <c r="D116" s="101">
        <v>890.78011404403776</v>
      </c>
      <c r="E116" s="101">
        <v>1403.9327834229493</v>
      </c>
      <c r="F116" s="101">
        <v>626.79455958418407</v>
      </c>
      <c r="G116" s="101">
        <v>1060.8194036001357</v>
      </c>
      <c r="H116" s="101">
        <v>1819.9363993338147</v>
      </c>
      <c r="I116" s="101">
        <v>1628.7803313991035</v>
      </c>
      <c r="J116" s="101">
        <v>1212.9162529733321</v>
      </c>
      <c r="K116" s="101">
        <v>1651.6132299376168</v>
      </c>
      <c r="L116" s="101">
        <v>1294.9718602301459</v>
      </c>
      <c r="M116" s="101">
        <v>1350.8285329614339</v>
      </c>
      <c r="N116" s="101">
        <v>1658.5689121559262</v>
      </c>
      <c r="O116" s="101">
        <v>1552.4612860136206</v>
      </c>
      <c r="P116" s="101">
        <v>1645.2315846361203</v>
      </c>
      <c r="Q116" s="101">
        <v>1718.5129597165196</v>
      </c>
      <c r="R116" s="101">
        <v>1555.0244441969603</v>
      </c>
      <c r="S116" s="101">
        <v>1849.92627852493</v>
      </c>
      <c r="T116" s="101">
        <v>1547.8854304304609</v>
      </c>
      <c r="U116" s="101">
        <v>1495.7401756211207</v>
      </c>
      <c r="V116" s="101">
        <v>1572.9005639199368</v>
      </c>
      <c r="W116" s="101">
        <v>1724.7537348654798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552.21845668040987</v>
      </c>
      <c r="C120" s="122">
        <v>593.15907740454963</v>
      </c>
      <c r="D120" s="122">
        <v>653.96882550825228</v>
      </c>
      <c r="E120" s="122">
        <v>784.76616358693821</v>
      </c>
      <c r="F120" s="122">
        <v>516.51288971383974</v>
      </c>
      <c r="G120" s="122">
        <v>1122.8272558469278</v>
      </c>
      <c r="H120" s="122">
        <v>640.80020612847363</v>
      </c>
      <c r="I120" s="122">
        <v>920.18519590774815</v>
      </c>
      <c r="J120" s="122">
        <v>453.57931231857327</v>
      </c>
      <c r="K120" s="122">
        <v>649.81779190619989</v>
      </c>
      <c r="L120" s="122">
        <v>515.20003432554961</v>
      </c>
      <c r="M120" s="122">
        <v>521.73654688959152</v>
      </c>
      <c r="N120" s="122">
        <v>465.44144871590532</v>
      </c>
      <c r="O120" s="122">
        <v>483.61319565322219</v>
      </c>
      <c r="P120" s="122">
        <v>495.39283380455146</v>
      </c>
      <c r="Q120" s="122">
        <v>567.99534972395554</v>
      </c>
      <c r="R120" s="122">
        <v>574.60008574512574</v>
      </c>
      <c r="S120" s="122">
        <v>646.69544830670611</v>
      </c>
      <c r="T120" s="122">
        <v>661.95014313463014</v>
      </c>
      <c r="U120" s="122">
        <v>700.22846039182252</v>
      </c>
      <c r="V120" s="122">
        <v>630.46038389286468</v>
      </c>
      <c r="W120" s="122">
        <v>663.90592447773622</v>
      </c>
      <c r="DA120" s="130" t="s">
        <v>2355</v>
      </c>
    </row>
    <row r="121" spans="1:105" ht="12" customHeight="1" x14ac:dyDescent="0.25">
      <c r="A121" s="97" t="s">
        <v>50</v>
      </c>
      <c r="B121" s="98">
        <v>554.83997256921964</v>
      </c>
      <c r="C121" s="98">
        <v>596.78070816081561</v>
      </c>
      <c r="D121" s="98">
        <v>664.5673020989143</v>
      </c>
      <c r="E121" s="98">
        <v>786.19562331047052</v>
      </c>
      <c r="F121" s="98">
        <v>523.24540041606906</v>
      </c>
      <c r="G121" s="98">
        <v>1157.0185073287519</v>
      </c>
      <c r="H121" s="98">
        <v>629.54338787236247</v>
      </c>
      <c r="I121" s="98">
        <v>933.46009552620285</v>
      </c>
      <c r="J121" s="98">
        <v>456.42841738611173</v>
      </c>
      <c r="K121" s="98">
        <v>653.90150455702803</v>
      </c>
      <c r="L121" s="98">
        <v>518.17324156611903</v>
      </c>
      <c r="M121" s="98">
        <v>523.96777070157066</v>
      </c>
      <c r="N121" s="98">
        <v>462.78752142907246</v>
      </c>
      <c r="O121" s="98">
        <v>490.33899834784853</v>
      </c>
      <c r="P121" s="98">
        <v>498.52477935056788</v>
      </c>
      <c r="Q121" s="98">
        <v>568.26088322874239</v>
      </c>
      <c r="R121" s="98">
        <v>576.92029116294714</v>
      </c>
      <c r="S121" s="98">
        <v>651.07642157362693</v>
      </c>
      <c r="T121" s="98">
        <v>665.11516960788163</v>
      </c>
      <c r="U121" s="98">
        <v>703.54859347306967</v>
      </c>
      <c r="V121" s="98">
        <v>632.66878901908569</v>
      </c>
      <c r="W121" s="98">
        <v>666.15331741008697</v>
      </c>
      <c r="DA121" s="63" t="s">
        <v>2356</v>
      </c>
    </row>
    <row r="122" spans="1:105" ht="12" customHeight="1" x14ac:dyDescent="0.25">
      <c r="A122" s="109" t="s">
        <v>120</v>
      </c>
      <c r="B122" s="33">
        <v>389.12271816945946</v>
      </c>
      <c r="C122" s="33">
        <v>499.73328060731791</v>
      </c>
      <c r="D122" s="33">
        <v>417.4604785256405</v>
      </c>
      <c r="E122" s="33">
        <v>756.34072583879822</v>
      </c>
      <c r="F122" s="33">
        <v>379.52232671085847</v>
      </c>
      <c r="G122" s="33">
        <v>429.19857353438198</v>
      </c>
      <c r="H122" s="33">
        <v>839.10345796577906</v>
      </c>
      <c r="I122" s="33">
        <v>561.99995798836835</v>
      </c>
      <c r="J122" s="33">
        <v>345.76407368817064</v>
      </c>
      <c r="K122" s="33">
        <v>361.2042102029564</v>
      </c>
      <c r="L122" s="33">
        <v>368.9517390161912</v>
      </c>
      <c r="M122" s="33">
        <v>409.76848606609383</v>
      </c>
      <c r="N122" s="33">
        <v>592.32246768608763</v>
      </c>
      <c r="O122" s="33">
        <v>40.137252899605514</v>
      </c>
      <c r="P122" s="33">
        <v>281.37655482675791</v>
      </c>
      <c r="Q122" s="33">
        <v>552.33604952274334</v>
      </c>
      <c r="R122" s="33">
        <v>461.88918953077609</v>
      </c>
      <c r="S122" s="33">
        <v>470.8205698975882</v>
      </c>
      <c r="T122" s="33">
        <v>459.66366853986364</v>
      </c>
      <c r="U122" s="33">
        <v>463.0581991540451</v>
      </c>
      <c r="V122" s="33">
        <v>469.24680967872973</v>
      </c>
      <c r="W122" s="33">
        <v>480.56215912564625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9132.0325105394313</v>
      </c>
      <c r="C124" s="117">
        <f t="shared" si="42"/>
        <v>8812.6834429290921</v>
      </c>
      <c r="D124" s="117">
        <f t="shared" si="42"/>
        <v>8492.3842275915486</v>
      </c>
      <c r="E124" s="117">
        <f t="shared" si="42"/>
        <v>8890.5544058381947</v>
      </c>
      <c r="F124" s="117">
        <f t="shared" si="42"/>
        <v>8314.4250218163652</v>
      </c>
      <c r="G124" s="117">
        <f t="shared" si="42"/>
        <v>8978.3885222738973</v>
      </c>
      <c r="H124" s="117">
        <f t="shared" si="42"/>
        <v>8707.5102357681571</v>
      </c>
      <c r="I124" s="117">
        <f t="shared" si="42"/>
        <v>8661.8143279420165</v>
      </c>
      <c r="J124" s="117">
        <f t="shared" si="42"/>
        <v>8559.3797850087867</v>
      </c>
      <c r="K124" s="117">
        <f t="shared" si="42"/>
        <v>8989.7517813502309</v>
      </c>
      <c r="L124" s="117">
        <f t="shared" si="42"/>
        <v>8979.7879166984276</v>
      </c>
      <c r="M124" s="117">
        <f t="shared" si="42"/>
        <v>9204.4661689367731</v>
      </c>
      <c r="N124" s="117">
        <f t="shared" si="42"/>
        <v>8574.1642853374578</v>
      </c>
      <c r="O124" s="117">
        <f t="shared" si="42"/>
        <v>8506.2390200181544</v>
      </c>
      <c r="P124" s="117">
        <f t="shared" si="42"/>
        <v>7937.7151159011419</v>
      </c>
      <c r="Q124" s="117">
        <f t="shared" si="42"/>
        <v>8187.1138453204376</v>
      </c>
      <c r="R124" s="117">
        <f t="shared" ref="R124:V124" si="43">R125+R128+R130+R139</f>
        <v>8390.181509766715</v>
      </c>
      <c r="S124" s="117">
        <f t="shared" si="43"/>
        <v>8798.8140933245813</v>
      </c>
      <c r="T124" s="117">
        <f t="shared" si="43"/>
        <v>9021.9142469985236</v>
      </c>
      <c r="U124" s="117">
        <f t="shared" si="43"/>
        <v>8815.3100394667345</v>
      </c>
      <c r="V124" s="117">
        <f t="shared" si="43"/>
        <v>9416.0570114055536</v>
      </c>
      <c r="W124" s="117">
        <f t="shared" ref="W124" si="44">W125+W128+W130+W139</f>
        <v>10025.813428734011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8040.5206177611608</v>
      </c>
      <c r="C125" s="122">
        <f t="shared" si="45"/>
        <v>7240.3594306169025</v>
      </c>
      <c r="D125" s="122">
        <f t="shared" si="45"/>
        <v>6810.9855562939401</v>
      </c>
      <c r="E125" s="122">
        <f t="shared" si="45"/>
        <v>6999.0041340091957</v>
      </c>
      <c r="F125" s="122">
        <f t="shared" si="45"/>
        <v>7049.1201638139592</v>
      </c>
      <c r="G125" s="122">
        <f t="shared" si="45"/>
        <v>6732.609419948204</v>
      </c>
      <c r="H125" s="122">
        <f t="shared" si="45"/>
        <v>6912.2134878980851</v>
      </c>
      <c r="I125" s="122">
        <f t="shared" si="45"/>
        <v>6450.9616123143005</v>
      </c>
      <c r="J125" s="122">
        <f t="shared" si="45"/>
        <v>7096.9993024945297</v>
      </c>
      <c r="K125" s="122">
        <f t="shared" si="45"/>
        <v>7195.2295260348292</v>
      </c>
      <c r="L125" s="122">
        <f t="shared" si="45"/>
        <v>7367.709430210547</v>
      </c>
      <c r="M125" s="122">
        <f t="shared" si="45"/>
        <v>7500.6815469715139</v>
      </c>
      <c r="N125" s="122">
        <f t="shared" si="45"/>
        <v>6968.5299307959522</v>
      </c>
      <c r="O125" s="122">
        <f t="shared" si="45"/>
        <v>6836.9827398741027</v>
      </c>
      <c r="P125" s="122">
        <f t="shared" si="45"/>
        <v>6268.8770991573238</v>
      </c>
      <c r="Q125" s="122">
        <f t="shared" si="45"/>
        <v>6365.1809171870209</v>
      </c>
      <c r="R125" s="122">
        <f t="shared" ref="R125:V125" si="46">SUM(R126:R127)</f>
        <v>6544.5068609851596</v>
      </c>
      <c r="S125" s="122">
        <f t="shared" si="46"/>
        <v>6786.132428055058</v>
      </c>
      <c r="T125" s="122">
        <f t="shared" si="46"/>
        <v>7006.7646094194542</v>
      </c>
      <c r="U125" s="122">
        <f t="shared" si="46"/>
        <v>6825.0560884145234</v>
      </c>
      <c r="V125" s="122">
        <f t="shared" si="46"/>
        <v>7426.9123172853097</v>
      </c>
      <c r="W125" s="122">
        <f t="shared" ref="W125" si="47">SUM(W126:W127)</f>
        <v>7926.5488780399874</v>
      </c>
      <c r="DA125" s="130" t="s">
        <v>2359</v>
      </c>
    </row>
    <row r="126" spans="1:105" ht="12" customHeight="1" x14ac:dyDescent="0.25">
      <c r="A126" s="97" t="s">
        <v>203</v>
      </c>
      <c r="B126" s="98">
        <v>8035.8189640889677</v>
      </c>
      <c r="C126" s="98">
        <v>7236.1086556093178</v>
      </c>
      <c r="D126" s="98">
        <v>6807.1459227766045</v>
      </c>
      <c r="E126" s="98">
        <v>6995.15000135635</v>
      </c>
      <c r="F126" s="98">
        <v>7044.9427004506724</v>
      </c>
      <c r="G126" s="98">
        <v>6728.8630568831677</v>
      </c>
      <c r="H126" s="98">
        <v>6908.6178510221216</v>
      </c>
      <c r="I126" s="98">
        <v>6447.9340201111308</v>
      </c>
      <c r="J126" s="98">
        <v>7093.1140354177005</v>
      </c>
      <c r="K126" s="98">
        <v>7191.2444730544694</v>
      </c>
      <c r="L126" s="98">
        <v>7363.939739596336</v>
      </c>
      <c r="M126" s="98">
        <v>7496.5468447136691</v>
      </c>
      <c r="N126" s="98">
        <v>6965.2402504065376</v>
      </c>
      <c r="O126" s="98">
        <v>6833.0920494570137</v>
      </c>
      <c r="P126" s="98">
        <v>6265.230342004631</v>
      </c>
      <c r="Q126" s="98">
        <v>6361.9038866260171</v>
      </c>
      <c r="R126" s="98">
        <v>6541.1470973673613</v>
      </c>
      <c r="S126" s="98">
        <v>6782.597887543513</v>
      </c>
      <c r="T126" s="98">
        <v>7003.167392548592</v>
      </c>
      <c r="U126" s="98">
        <v>6821.5647680007869</v>
      </c>
      <c r="V126" s="98">
        <v>7423.1668170019693</v>
      </c>
      <c r="W126" s="98">
        <v>7922.5642936872655</v>
      </c>
      <c r="DA126" s="63" t="s">
        <v>2360</v>
      </c>
    </row>
    <row r="127" spans="1:105" ht="12" customHeight="1" x14ac:dyDescent="0.25">
      <c r="A127" s="97" t="s">
        <v>53</v>
      </c>
      <c r="B127" s="98">
        <v>4.7016536721929185</v>
      </c>
      <c r="C127" s="98">
        <v>4.2507750075844974</v>
      </c>
      <c r="D127" s="98">
        <v>3.8396335173356482</v>
      </c>
      <c r="E127" s="98">
        <v>3.8541326528452613</v>
      </c>
      <c r="F127" s="98">
        <v>4.1774633632871767</v>
      </c>
      <c r="G127" s="98">
        <v>3.7463630650366082</v>
      </c>
      <c r="H127" s="98">
        <v>3.5956368759638253</v>
      </c>
      <c r="I127" s="98">
        <v>3.0275922031699976</v>
      </c>
      <c r="J127" s="98">
        <v>3.8852670768292854</v>
      </c>
      <c r="K127" s="98">
        <v>3.9850529803595003</v>
      </c>
      <c r="L127" s="98">
        <v>3.769690614210683</v>
      </c>
      <c r="M127" s="98">
        <v>4.1347022578445367</v>
      </c>
      <c r="N127" s="98">
        <v>3.2896803894143889</v>
      </c>
      <c r="O127" s="98">
        <v>3.89069041708894</v>
      </c>
      <c r="P127" s="98">
        <v>3.6467571526924858</v>
      </c>
      <c r="Q127" s="98">
        <v>3.2770305610035115</v>
      </c>
      <c r="R127" s="98">
        <v>3.3597636177979981</v>
      </c>
      <c r="S127" s="98">
        <v>3.5345405115445794</v>
      </c>
      <c r="T127" s="98">
        <v>3.5972168708624532</v>
      </c>
      <c r="U127" s="98">
        <v>3.4913204137367591</v>
      </c>
      <c r="V127" s="98">
        <v>3.7455002833403128</v>
      </c>
      <c r="W127" s="98">
        <v>3.9845843527217242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6.461365274479598</v>
      </c>
      <c r="C128" s="122">
        <f t="shared" si="48"/>
        <v>8.0546903445137144</v>
      </c>
      <c r="D128" s="122">
        <f t="shared" si="48"/>
        <v>9.4881299489549509</v>
      </c>
      <c r="E128" s="122">
        <f t="shared" si="48"/>
        <v>10.724169591264342</v>
      </c>
      <c r="F128" s="122">
        <f t="shared" si="48"/>
        <v>7.3492029438566</v>
      </c>
      <c r="G128" s="122">
        <f t="shared" si="48"/>
        <v>6.8378042741268663</v>
      </c>
      <c r="H128" s="122">
        <f t="shared" si="48"/>
        <v>6.913404230307262</v>
      </c>
      <c r="I128" s="122">
        <f t="shared" si="48"/>
        <v>12.322382176675696</v>
      </c>
      <c r="J128" s="122">
        <f t="shared" si="48"/>
        <v>7.1290015436592427</v>
      </c>
      <c r="K128" s="122">
        <f t="shared" si="48"/>
        <v>6.7570853051773367</v>
      </c>
      <c r="L128" s="122">
        <f t="shared" si="48"/>
        <v>15.979886580738272</v>
      </c>
      <c r="M128" s="122">
        <f t="shared" si="48"/>
        <v>14.907397192124375</v>
      </c>
      <c r="N128" s="122">
        <f t="shared" si="48"/>
        <v>45.486488352724244</v>
      </c>
      <c r="O128" s="122">
        <f t="shared" si="48"/>
        <v>27.022214610172298</v>
      </c>
      <c r="P128" s="122">
        <f t="shared" si="48"/>
        <v>25.53467772152187</v>
      </c>
      <c r="Q128" s="122">
        <f t="shared" si="48"/>
        <v>44.120697884027784</v>
      </c>
      <c r="R128" s="122">
        <f t="shared" si="48"/>
        <v>39.371289473272093</v>
      </c>
      <c r="S128" s="122">
        <f t="shared" si="48"/>
        <v>36.169409290212201</v>
      </c>
      <c r="T128" s="122">
        <f t="shared" si="48"/>
        <v>30.794778903206211</v>
      </c>
      <c r="U128" s="122">
        <f t="shared" si="48"/>
        <v>25.044556819462095</v>
      </c>
      <c r="V128" s="122">
        <f t="shared" si="48"/>
        <v>20.270238226201741</v>
      </c>
      <c r="W128" s="122">
        <f t="shared" si="48"/>
        <v>15.834092812537484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6.461365274479598</v>
      </c>
      <c r="C129" s="98">
        <f>IF(RES_hhdet_fec!C129=0,0,RES_hhdet_fec!C129*1000*11630/RES_hhdet_num!C124)</f>
        <v>8.0546903445137144</v>
      </c>
      <c r="D129" s="98">
        <f>IF(RES_hhdet_fec!D129=0,0,RES_hhdet_fec!D129*1000*11630/RES_hhdet_num!D124)</f>
        <v>9.4881299489549509</v>
      </c>
      <c r="E129" s="98">
        <f>IF(RES_hhdet_fec!E129=0,0,RES_hhdet_fec!E129*1000*11630/RES_hhdet_num!E124)</f>
        <v>10.724169591264342</v>
      </c>
      <c r="F129" s="98">
        <f>IF(RES_hhdet_fec!F129=0,0,RES_hhdet_fec!F129*1000*11630/RES_hhdet_num!F124)</f>
        <v>7.3492029438566</v>
      </c>
      <c r="G129" s="98">
        <f>IF(RES_hhdet_fec!G129=0,0,RES_hhdet_fec!G129*1000*11630/RES_hhdet_num!G124)</f>
        <v>6.8378042741268663</v>
      </c>
      <c r="H129" s="98">
        <f>IF(RES_hhdet_fec!H129=0,0,RES_hhdet_fec!H129*1000*11630/RES_hhdet_num!H124)</f>
        <v>6.913404230307262</v>
      </c>
      <c r="I129" s="98">
        <f>IF(RES_hhdet_fec!I129=0,0,RES_hhdet_fec!I129*1000*11630/RES_hhdet_num!I124)</f>
        <v>12.322382176675696</v>
      </c>
      <c r="J129" s="98">
        <f>IF(RES_hhdet_fec!J129=0,0,RES_hhdet_fec!J129*1000*11630/RES_hhdet_num!J124)</f>
        <v>7.1290015436592427</v>
      </c>
      <c r="K129" s="98">
        <f>IF(RES_hhdet_fec!K129=0,0,RES_hhdet_fec!K129*1000*11630/RES_hhdet_num!K124)</f>
        <v>6.7570853051773367</v>
      </c>
      <c r="L129" s="98">
        <f>IF(RES_hhdet_fec!L129=0,0,RES_hhdet_fec!L129*1000*11630/RES_hhdet_num!L124)</f>
        <v>15.979886580738272</v>
      </c>
      <c r="M129" s="98">
        <f>IF(RES_hhdet_fec!M129=0,0,RES_hhdet_fec!M129*1000*11630/RES_hhdet_num!M124)</f>
        <v>14.907397192124375</v>
      </c>
      <c r="N129" s="98">
        <f>IF(RES_hhdet_fec!N129=0,0,RES_hhdet_fec!N129*1000*11630/RES_hhdet_num!N124)</f>
        <v>45.486488352724244</v>
      </c>
      <c r="O129" s="98">
        <f>IF(RES_hhdet_fec!O129=0,0,RES_hhdet_fec!O129*1000*11630/RES_hhdet_num!O124)</f>
        <v>27.022214610172298</v>
      </c>
      <c r="P129" s="98">
        <f>IF(RES_hhdet_fec!P129=0,0,RES_hhdet_fec!P129*1000*11630/RES_hhdet_num!P124)</f>
        <v>25.53467772152187</v>
      </c>
      <c r="Q129" s="98">
        <f>IF(RES_hhdet_fec!Q129=0,0,RES_hhdet_fec!Q129*1000*11630/RES_hhdet_num!Q124)</f>
        <v>44.120697884027784</v>
      </c>
      <c r="R129" s="98">
        <f>IF(RES_hhdet_fec!R129=0,0,RES_hhdet_fec!R129*1000*11630/RES_hhdet_num!R124)</f>
        <v>39.371289473272093</v>
      </c>
      <c r="S129" s="98">
        <f>IF(RES_hhdet_fec!S129=0,0,RES_hhdet_fec!S129*1000*11630/RES_hhdet_num!S124)</f>
        <v>36.169409290212201</v>
      </c>
      <c r="T129" s="98">
        <f>IF(RES_hhdet_fec!T129=0,0,RES_hhdet_fec!T129*1000*11630/RES_hhdet_num!T124)</f>
        <v>30.794778903206211</v>
      </c>
      <c r="U129" s="98">
        <f>IF(RES_hhdet_fec!U129=0,0,RES_hhdet_fec!U129*1000*11630/RES_hhdet_num!U124)</f>
        <v>25.044556819462095</v>
      </c>
      <c r="V129" s="98">
        <f>IF(RES_hhdet_fec!V129=0,0,RES_hhdet_fec!V129*1000*11630/RES_hhdet_num!V124)</f>
        <v>20.270238226201741</v>
      </c>
      <c r="W129" s="98">
        <f>IF(RES_hhdet_fec!W129=0,0,RES_hhdet_fec!W129*1000*11630/RES_hhdet_num!W124)</f>
        <v>15.834092812537484</v>
      </c>
      <c r="DA129" s="63" t="s">
        <v>2363</v>
      </c>
    </row>
    <row r="130" spans="1:105" ht="12" customHeight="1" x14ac:dyDescent="0.25">
      <c r="A130" s="121" t="s">
        <v>55</v>
      </c>
      <c r="B130" s="122">
        <v>532.83045329665526</v>
      </c>
      <c r="C130" s="122">
        <v>967.21156235529418</v>
      </c>
      <c r="D130" s="122">
        <v>1008.8855573541349</v>
      </c>
      <c r="E130" s="122">
        <v>1090.3258142592877</v>
      </c>
      <c r="F130" s="122">
        <v>736.27038603374308</v>
      </c>
      <c r="G130" s="122">
        <v>1103.4248234631521</v>
      </c>
      <c r="H130" s="122">
        <v>1148.1765310691444</v>
      </c>
      <c r="I130" s="122">
        <v>1280.0918259639866</v>
      </c>
      <c r="J130" s="122">
        <v>1002.2444437229099</v>
      </c>
      <c r="K130" s="122">
        <v>1139.4054221901408</v>
      </c>
      <c r="L130" s="122">
        <v>1080.6720219418833</v>
      </c>
      <c r="M130" s="122">
        <v>1166.9991649932942</v>
      </c>
      <c r="N130" s="122">
        <v>1094.7251936234725</v>
      </c>
      <c r="O130" s="122">
        <v>1157.3508012593359</v>
      </c>
      <c r="P130" s="122">
        <v>1147.6599252616209</v>
      </c>
      <c r="Q130" s="122">
        <v>1210.1747975858514</v>
      </c>
      <c r="R130" s="122">
        <v>1231.4774658216177</v>
      </c>
      <c r="S130" s="122">
        <v>1327.8195098324829</v>
      </c>
      <c r="T130" s="122">
        <v>1320.045661995061</v>
      </c>
      <c r="U130" s="122">
        <v>1263.7875878570928</v>
      </c>
      <c r="V130" s="122">
        <v>1339.2253336437618</v>
      </c>
      <c r="W130" s="122">
        <v>1420.7968586141831</v>
      </c>
      <c r="DA130" s="130" t="s">
        <v>2364</v>
      </c>
    </row>
    <row r="131" spans="1:105" ht="12" customHeight="1" x14ac:dyDescent="0.25">
      <c r="A131" s="97" t="s">
        <v>128</v>
      </c>
      <c r="B131" s="98">
        <v>527.43738390258022</v>
      </c>
      <c r="C131" s="98">
        <v>969.70376275057822</v>
      </c>
      <c r="D131" s="98">
        <v>1010.9202104150868</v>
      </c>
      <c r="E131" s="98">
        <v>1083.9135660343031</v>
      </c>
      <c r="F131" s="98">
        <v>737.92916216155083</v>
      </c>
      <c r="G131" s="98">
        <v>1104.0136881113133</v>
      </c>
      <c r="H131" s="98">
        <v>1135.2470266267039</v>
      </c>
      <c r="I131" s="98">
        <v>1273.3425054878626</v>
      </c>
      <c r="J131" s="98">
        <v>998.0596549344217</v>
      </c>
      <c r="K131" s="98">
        <v>1129.4673406339627</v>
      </c>
      <c r="L131" s="98">
        <v>1076.5072779376708</v>
      </c>
      <c r="M131" s="98">
        <v>1163.441966063406</v>
      </c>
      <c r="N131" s="98">
        <v>1083.9663764703259</v>
      </c>
      <c r="O131" s="98">
        <v>1150.052757833462</v>
      </c>
      <c r="P131" s="98">
        <v>1138.6741433976931</v>
      </c>
      <c r="Q131" s="98">
        <v>1201.5546620280861</v>
      </c>
      <c r="R131" s="98">
        <v>1226.8554814955028</v>
      </c>
      <c r="S131" s="98">
        <v>1317.9815991160754</v>
      </c>
      <c r="T131" s="98">
        <v>1314.9996508666186</v>
      </c>
      <c r="U131" s="98">
        <v>1258.5907333135392</v>
      </c>
      <c r="V131" s="98">
        <v>1333.4968870401276</v>
      </c>
      <c r="W131" s="98">
        <v>1414.1166431137099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851.35540204248332</v>
      </c>
      <c r="C135" s="101">
        <v>830.14905632924365</v>
      </c>
      <c r="D135" s="101">
        <v>901.76205356027037</v>
      </c>
      <c r="E135" s="101">
        <v>1424.1631921863507</v>
      </c>
      <c r="F135" s="101">
        <v>635.49906980071205</v>
      </c>
      <c r="G135" s="101">
        <v>1072.3580682283473</v>
      </c>
      <c r="H135" s="101">
        <v>1829.1607923355652</v>
      </c>
      <c r="I135" s="101">
        <v>1634.0575621612213</v>
      </c>
      <c r="J135" s="101">
        <v>1221.7845847589217</v>
      </c>
      <c r="K135" s="101">
        <v>1660.4529000008401</v>
      </c>
      <c r="L135" s="101">
        <v>1298.8746721133298</v>
      </c>
      <c r="M135" s="101">
        <v>1353.5998482955458</v>
      </c>
      <c r="N135" s="101">
        <v>1659.101931065421</v>
      </c>
      <c r="O135" s="101">
        <v>1541.3696019380627</v>
      </c>
      <c r="P135" s="101">
        <v>1620.4527375946632</v>
      </c>
      <c r="Q135" s="101">
        <v>1663.0096460875363</v>
      </c>
      <c r="R135" s="101">
        <v>1474.0171988764628</v>
      </c>
      <c r="S135" s="101">
        <v>1844.2803105278379</v>
      </c>
      <c r="T135" s="101">
        <v>1585.1860172722575</v>
      </c>
      <c r="U135" s="101">
        <v>1537.23231433457</v>
      </c>
      <c r="V135" s="101">
        <v>1642.6562017424715</v>
      </c>
      <c r="W135" s="101">
        <v>1773.047175758853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552.22007420713601</v>
      </c>
      <c r="C139" s="122">
        <v>597.05775961238226</v>
      </c>
      <c r="D139" s="122">
        <v>663.02498399451792</v>
      </c>
      <c r="E139" s="122">
        <v>790.50028797844641</v>
      </c>
      <c r="F139" s="122">
        <v>521.68526902480528</v>
      </c>
      <c r="G139" s="122">
        <v>1135.5164745884135</v>
      </c>
      <c r="H139" s="122">
        <v>640.20681257062085</v>
      </c>
      <c r="I139" s="122">
        <v>918.43850748705279</v>
      </c>
      <c r="J139" s="122">
        <v>453.00703724768829</v>
      </c>
      <c r="K139" s="122">
        <v>648.35974782008236</v>
      </c>
      <c r="L139" s="122">
        <v>515.42657796525975</v>
      </c>
      <c r="M139" s="122">
        <v>521.87805977984181</v>
      </c>
      <c r="N139" s="122">
        <v>465.42267256530937</v>
      </c>
      <c r="O139" s="122">
        <v>484.88326427454348</v>
      </c>
      <c r="P139" s="122">
        <v>495.64341376067586</v>
      </c>
      <c r="Q139" s="122">
        <v>567.63743266353686</v>
      </c>
      <c r="R139" s="122">
        <v>574.82589348666579</v>
      </c>
      <c r="S139" s="122">
        <v>648.6927461468274</v>
      </c>
      <c r="T139" s="122">
        <v>664.30919668080321</v>
      </c>
      <c r="U139" s="122">
        <v>701.42180637565707</v>
      </c>
      <c r="V139" s="122">
        <v>629.64912225028036</v>
      </c>
      <c r="W139" s="122">
        <v>662.63359926730243</v>
      </c>
      <c r="DA139" s="130" t="s">
        <v>2373</v>
      </c>
    </row>
    <row r="140" spans="1:105" ht="12" customHeight="1" x14ac:dyDescent="0.25">
      <c r="A140" s="97" t="s">
        <v>50</v>
      </c>
      <c r="B140" s="98">
        <v>554.83997256921964</v>
      </c>
      <c r="C140" s="98">
        <v>599.20493903466308</v>
      </c>
      <c r="D140" s="98">
        <v>669.02741974365699</v>
      </c>
      <c r="E140" s="98">
        <v>791.36793421637401</v>
      </c>
      <c r="F140" s="98">
        <v>526.17102998147163</v>
      </c>
      <c r="G140" s="98">
        <v>1160.8414608016703</v>
      </c>
      <c r="H140" s="98">
        <v>629.86844874707958</v>
      </c>
      <c r="I140" s="98">
        <v>933.21029347687079</v>
      </c>
      <c r="J140" s="98">
        <v>456.64395670871158</v>
      </c>
      <c r="K140" s="98">
        <v>654.44465887951128</v>
      </c>
      <c r="L140" s="98">
        <v>518.79727973203615</v>
      </c>
      <c r="M140" s="98">
        <v>524.27929126306935</v>
      </c>
      <c r="N140" s="98">
        <v>462.72821630487255</v>
      </c>
      <c r="O140" s="98">
        <v>489.94056590116747</v>
      </c>
      <c r="P140" s="98">
        <v>498.14470187751579</v>
      </c>
      <c r="Q140" s="98">
        <v>567.87489489125699</v>
      </c>
      <c r="R140" s="98">
        <v>576.66020624554631</v>
      </c>
      <c r="S140" s="98">
        <v>651.83507624428262</v>
      </c>
      <c r="T140" s="98">
        <v>667.31762381547912</v>
      </c>
      <c r="U140" s="98">
        <v>704.67112195150708</v>
      </c>
      <c r="V140" s="98">
        <v>631.83829146592666</v>
      </c>
      <c r="W140" s="98">
        <v>665.1432195872901</v>
      </c>
      <c r="DA140" s="63" t="s">
        <v>2374</v>
      </c>
    </row>
    <row r="141" spans="1:105" ht="12" customHeight="1" x14ac:dyDescent="0.25">
      <c r="A141" s="109" t="s">
        <v>120</v>
      </c>
      <c r="B141" s="33">
        <v>389.12271816945952</v>
      </c>
      <c r="C141" s="33">
        <v>503.4937145015266</v>
      </c>
      <c r="D141" s="33">
        <v>421.20303833667367</v>
      </c>
      <c r="E141" s="33">
        <v>761.54954914164091</v>
      </c>
      <c r="F141" s="33">
        <v>381.49175633812831</v>
      </c>
      <c r="G141" s="33">
        <v>430.18820403405653</v>
      </c>
      <c r="H141" s="33">
        <v>838.54385169428065</v>
      </c>
      <c r="I141" s="33">
        <v>561.23802954899986</v>
      </c>
      <c r="J141" s="33">
        <v>345.47029908898423</v>
      </c>
      <c r="K141" s="33">
        <v>360.95692251991761</v>
      </c>
      <c r="L141" s="33">
        <v>370.16302553020222</v>
      </c>
      <c r="M141" s="33">
        <v>410.47000155902981</v>
      </c>
      <c r="N141" s="33">
        <v>591.5729488254359</v>
      </c>
      <c r="O141" s="33">
        <v>39.992508246399055</v>
      </c>
      <c r="P141" s="33">
        <v>280.75126528686036</v>
      </c>
      <c r="Q141" s="33">
        <v>549.92560222941233</v>
      </c>
      <c r="R141" s="33">
        <v>459.11219847719531</v>
      </c>
      <c r="S141" s="33">
        <v>468.55520273832786</v>
      </c>
      <c r="T141" s="33">
        <v>463.06597190749858</v>
      </c>
      <c r="U141" s="33">
        <v>464.85658189956052</v>
      </c>
      <c r="V141" s="33">
        <v>466.92377732021311</v>
      </c>
      <c r="W141" s="33">
        <v>477.20403822401835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0</v>
      </c>
      <c r="V147" s="98">
        <f>IF(RES_hhdet_fec!V147=0,0,RES_hhdet_fec!V147*1000*11630/RES_hhdet_num!V143)</f>
        <v>0</v>
      </c>
      <c r="W147" s="98">
        <f>IF(RES_hhdet_fec!W147=0,0,RES_hhdet_fec!W147*1000*11630/RES_hhdet_num!W143)</f>
        <v>0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12187.399787850694</v>
      </c>
      <c r="C161" s="117">
        <f t="shared" si="54"/>
        <v>7781.469849083408</v>
      </c>
      <c r="D161" s="117">
        <f t="shared" si="54"/>
        <v>9809.7832515175996</v>
      </c>
      <c r="E161" s="117">
        <f t="shared" si="54"/>
        <v>10461.152266543291</v>
      </c>
      <c r="F161" s="117">
        <f t="shared" si="54"/>
        <v>8546.5121885687659</v>
      </c>
      <c r="G161" s="117">
        <f t="shared" si="54"/>
        <v>11249.068344405323</v>
      </c>
      <c r="H161" s="117">
        <f t="shared" si="54"/>
        <v>7643.3502856926616</v>
      </c>
      <c r="I161" s="117">
        <f t="shared" si="54"/>
        <v>9332.8467666497254</v>
      </c>
      <c r="J161" s="117">
        <f t="shared" si="54"/>
        <v>8529.1530649484648</v>
      </c>
      <c r="K161" s="117">
        <f t="shared" si="54"/>
        <v>10858.250570167163</v>
      </c>
      <c r="L161" s="117">
        <f t="shared" si="54"/>
        <v>10008.185431301248</v>
      </c>
      <c r="M161" s="117">
        <f t="shared" si="54"/>
        <v>9956.4529349971599</v>
      </c>
      <c r="N161" s="117">
        <f t="shared" si="54"/>
        <v>9370.8964610356852</v>
      </c>
      <c r="O161" s="117">
        <f t="shared" si="54"/>
        <v>9873.6429167513907</v>
      </c>
      <c r="P161" s="117">
        <f t="shared" si="54"/>
        <v>9260.9279896511853</v>
      </c>
      <c r="Q161" s="117">
        <f t="shared" si="54"/>
        <v>9419.6462784781543</v>
      </c>
      <c r="R161" s="117">
        <f t="shared" ref="R161:V161" si="55">R162+R164+R166+R175</f>
        <v>7654.5265616994602</v>
      </c>
      <c r="S161" s="117">
        <f t="shared" si="55"/>
        <v>7852.0020851308836</v>
      </c>
      <c r="T161" s="117">
        <f t="shared" si="55"/>
        <v>9394.0343948693971</v>
      </c>
      <c r="U161" s="117">
        <f t="shared" si="55"/>
        <v>9546.7757082994231</v>
      </c>
      <c r="V161" s="117">
        <f t="shared" si="55"/>
        <v>9426.1690501986832</v>
      </c>
      <c r="W161" s="117">
        <f t="shared" ref="W161" si="56">W162+W164+W166+W175</f>
        <v>10409.31604351932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10716.148679336418</v>
      </c>
      <c r="C162" s="122">
        <f t="shared" si="57"/>
        <v>5852.8095342809611</v>
      </c>
      <c r="D162" s="122">
        <f t="shared" si="57"/>
        <v>7674.4346481299208</v>
      </c>
      <c r="E162" s="122">
        <f t="shared" si="57"/>
        <v>7911.9057813009013</v>
      </c>
      <c r="F162" s="122">
        <f t="shared" si="57"/>
        <v>6817.9922922487749</v>
      </c>
      <c r="G162" s="122">
        <f t="shared" si="57"/>
        <v>7907.0664567260164</v>
      </c>
      <c r="H162" s="122">
        <f t="shared" si="57"/>
        <v>5640.2782578922388</v>
      </c>
      <c r="I162" s="122">
        <f t="shared" si="57"/>
        <v>6393.382630250394</v>
      </c>
      <c r="J162" s="122">
        <f t="shared" si="57"/>
        <v>6824.7375391596561</v>
      </c>
      <c r="K162" s="122">
        <f t="shared" si="57"/>
        <v>8464.0749804010866</v>
      </c>
      <c r="L162" s="122">
        <f t="shared" si="57"/>
        <v>8032.4606969276547</v>
      </c>
      <c r="M162" s="122">
        <f t="shared" si="57"/>
        <v>7939.4523310616241</v>
      </c>
      <c r="N162" s="122">
        <f t="shared" si="57"/>
        <v>7198.7479426477066</v>
      </c>
      <c r="O162" s="122">
        <f t="shared" si="57"/>
        <v>7787.1119818798197</v>
      </c>
      <c r="P162" s="122">
        <f t="shared" si="57"/>
        <v>7153.13092610902</v>
      </c>
      <c r="Q162" s="122">
        <f t="shared" si="57"/>
        <v>7183.6392616633129</v>
      </c>
      <c r="R162" s="122">
        <f t="shared" si="57"/>
        <v>5587.3313657806721</v>
      </c>
      <c r="S162" s="122">
        <f t="shared" si="57"/>
        <v>5563.8892265041904</v>
      </c>
      <c r="T162" s="122">
        <f t="shared" si="57"/>
        <v>7278.0914165692511</v>
      </c>
      <c r="U162" s="122">
        <f t="shared" si="57"/>
        <v>7390.1097867055196</v>
      </c>
      <c r="V162" s="122">
        <f t="shared" si="57"/>
        <v>7415.5352642544367</v>
      </c>
      <c r="W162" s="122">
        <f t="shared" si="57"/>
        <v>8211.9331211690442</v>
      </c>
      <c r="DA162" s="130" t="s">
        <v>2394</v>
      </c>
    </row>
    <row r="163" spans="1:105" ht="12" customHeight="1" x14ac:dyDescent="0.25">
      <c r="A163" s="97" t="s">
        <v>53</v>
      </c>
      <c r="B163" s="33">
        <v>10716.148679336418</v>
      </c>
      <c r="C163" s="33">
        <v>5852.8095342809611</v>
      </c>
      <c r="D163" s="33">
        <v>7674.4346481299208</v>
      </c>
      <c r="E163" s="33">
        <v>7911.9057813009013</v>
      </c>
      <c r="F163" s="33">
        <v>6817.9922922487749</v>
      </c>
      <c r="G163" s="33">
        <v>7907.0664567260164</v>
      </c>
      <c r="H163" s="33">
        <v>5640.2782578922388</v>
      </c>
      <c r="I163" s="33">
        <v>6393.382630250394</v>
      </c>
      <c r="J163" s="33">
        <v>6824.7375391596561</v>
      </c>
      <c r="K163" s="33">
        <v>8464.0749804010866</v>
      </c>
      <c r="L163" s="33">
        <v>8032.4606969276547</v>
      </c>
      <c r="M163" s="33">
        <v>7939.4523310616241</v>
      </c>
      <c r="N163" s="33">
        <v>7198.7479426477066</v>
      </c>
      <c r="O163" s="33">
        <v>7787.1119818798197</v>
      </c>
      <c r="P163" s="33">
        <v>7153.13092610902</v>
      </c>
      <c r="Q163" s="33">
        <v>7183.6392616633129</v>
      </c>
      <c r="R163" s="33">
        <v>5587.3313657806721</v>
      </c>
      <c r="S163" s="33">
        <v>5563.8892265041904</v>
      </c>
      <c r="T163" s="33">
        <v>7278.0914165692511</v>
      </c>
      <c r="U163" s="33">
        <v>7390.1097867055196</v>
      </c>
      <c r="V163" s="33">
        <v>7415.5352642544367</v>
      </c>
      <c r="W163" s="33">
        <v>8211.9331211690442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32.320945232549839</v>
      </c>
      <c r="C164" s="122">
        <f t="shared" si="58"/>
        <v>37.764768173897153</v>
      </c>
      <c r="D164" s="122">
        <f t="shared" si="58"/>
        <v>37.514709588216412</v>
      </c>
      <c r="E164" s="122">
        <f t="shared" si="58"/>
        <v>37.515896059587249</v>
      </c>
      <c r="F164" s="122">
        <f t="shared" si="58"/>
        <v>27.554616722941294</v>
      </c>
      <c r="G164" s="122">
        <f t="shared" si="58"/>
        <v>30.969676498188072</v>
      </c>
      <c r="H164" s="122">
        <f t="shared" si="58"/>
        <v>44.663725862208636</v>
      </c>
      <c r="I164" s="122">
        <f t="shared" si="58"/>
        <v>94.154387343804956</v>
      </c>
      <c r="J164" s="122">
        <f t="shared" si="58"/>
        <v>59.935388311950433</v>
      </c>
      <c r="K164" s="122">
        <f t="shared" si="58"/>
        <v>52.9521788045232</v>
      </c>
      <c r="L164" s="122">
        <f t="shared" si="58"/>
        <v>85.377972867785061</v>
      </c>
      <c r="M164" s="122">
        <f t="shared" si="58"/>
        <v>57.227617112445266</v>
      </c>
      <c r="N164" s="122">
        <f t="shared" si="58"/>
        <v>124.07500281431749</v>
      </c>
      <c r="O164" s="122">
        <f t="shared" si="58"/>
        <v>54.279151804356729</v>
      </c>
      <c r="P164" s="122">
        <f t="shared" si="58"/>
        <v>41.736058576621993</v>
      </c>
      <c r="Q164" s="122">
        <f t="shared" si="58"/>
        <v>66.565613335798702</v>
      </c>
      <c r="R164" s="122">
        <f t="shared" si="58"/>
        <v>56.756071235706777</v>
      </c>
      <c r="S164" s="122">
        <f t="shared" si="58"/>
        <v>54.797550890982322</v>
      </c>
      <c r="T164" s="122">
        <f t="shared" si="58"/>
        <v>60.684503372759195</v>
      </c>
      <c r="U164" s="122">
        <f t="shared" si="58"/>
        <v>67.61136384725414</v>
      </c>
      <c r="V164" s="122">
        <f t="shared" si="58"/>
        <v>64.423586401369448</v>
      </c>
      <c r="W164" s="122">
        <f t="shared" si="58"/>
        <v>69.65192692631507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32.320945232549839</v>
      </c>
      <c r="C165" s="98">
        <f>IF(RES_hhdet_fec!C165=0,0,RES_hhdet_fec!C165*1000*11630/RES_hhdet_num!C161)</f>
        <v>37.764768173897153</v>
      </c>
      <c r="D165" s="98">
        <f>IF(RES_hhdet_fec!D165=0,0,RES_hhdet_fec!D165*1000*11630/RES_hhdet_num!D161)</f>
        <v>37.514709588216412</v>
      </c>
      <c r="E165" s="98">
        <f>IF(RES_hhdet_fec!E165=0,0,RES_hhdet_fec!E165*1000*11630/RES_hhdet_num!E161)</f>
        <v>37.515896059587249</v>
      </c>
      <c r="F165" s="98">
        <f>IF(RES_hhdet_fec!F165=0,0,RES_hhdet_fec!F165*1000*11630/RES_hhdet_num!F161)</f>
        <v>27.554616722941294</v>
      </c>
      <c r="G165" s="98">
        <f>IF(RES_hhdet_fec!G165=0,0,RES_hhdet_fec!G165*1000*11630/RES_hhdet_num!G161)</f>
        <v>30.969676498188072</v>
      </c>
      <c r="H165" s="98">
        <f>IF(RES_hhdet_fec!H165=0,0,RES_hhdet_fec!H165*1000*11630/RES_hhdet_num!H161)</f>
        <v>44.663725862208636</v>
      </c>
      <c r="I165" s="98">
        <f>IF(RES_hhdet_fec!I165=0,0,RES_hhdet_fec!I165*1000*11630/RES_hhdet_num!I161)</f>
        <v>94.154387343804956</v>
      </c>
      <c r="J165" s="98">
        <f>IF(RES_hhdet_fec!J165=0,0,RES_hhdet_fec!J165*1000*11630/RES_hhdet_num!J161)</f>
        <v>59.935388311950433</v>
      </c>
      <c r="K165" s="98">
        <f>IF(RES_hhdet_fec!K165=0,0,RES_hhdet_fec!K165*1000*11630/RES_hhdet_num!K161)</f>
        <v>52.9521788045232</v>
      </c>
      <c r="L165" s="98">
        <f>IF(RES_hhdet_fec!L165=0,0,RES_hhdet_fec!L165*1000*11630/RES_hhdet_num!L161)</f>
        <v>85.377972867785061</v>
      </c>
      <c r="M165" s="98">
        <f>IF(RES_hhdet_fec!M165=0,0,RES_hhdet_fec!M165*1000*11630/RES_hhdet_num!M161)</f>
        <v>57.227617112445266</v>
      </c>
      <c r="N165" s="98">
        <f>IF(RES_hhdet_fec!N165=0,0,RES_hhdet_fec!N165*1000*11630/RES_hhdet_num!N161)</f>
        <v>124.07500281431749</v>
      </c>
      <c r="O165" s="98">
        <f>IF(RES_hhdet_fec!O165=0,0,RES_hhdet_fec!O165*1000*11630/RES_hhdet_num!O161)</f>
        <v>54.279151804356729</v>
      </c>
      <c r="P165" s="98">
        <f>IF(RES_hhdet_fec!P165=0,0,RES_hhdet_fec!P165*1000*11630/RES_hhdet_num!P161)</f>
        <v>41.736058576621993</v>
      </c>
      <c r="Q165" s="98">
        <f>IF(RES_hhdet_fec!Q165=0,0,RES_hhdet_fec!Q165*1000*11630/RES_hhdet_num!Q161)</f>
        <v>66.565613335798702</v>
      </c>
      <c r="R165" s="98">
        <f>IF(RES_hhdet_fec!R165=0,0,RES_hhdet_fec!R165*1000*11630/RES_hhdet_num!R161)</f>
        <v>56.756071235706777</v>
      </c>
      <c r="S165" s="98">
        <f>IF(RES_hhdet_fec!S165=0,0,RES_hhdet_fec!S165*1000*11630/RES_hhdet_num!S161)</f>
        <v>54.797550890982322</v>
      </c>
      <c r="T165" s="98">
        <f>IF(RES_hhdet_fec!T165=0,0,RES_hhdet_fec!T165*1000*11630/RES_hhdet_num!T161)</f>
        <v>60.684503372759195</v>
      </c>
      <c r="U165" s="98">
        <f>IF(RES_hhdet_fec!U165=0,0,RES_hhdet_fec!U165*1000*11630/RES_hhdet_num!U161)</f>
        <v>67.61136384725414</v>
      </c>
      <c r="V165" s="98">
        <f>IF(RES_hhdet_fec!V165=0,0,RES_hhdet_fec!V165*1000*11630/RES_hhdet_num!V161)</f>
        <v>64.423586401369448</v>
      </c>
      <c r="W165" s="98">
        <f>IF(RES_hhdet_fec!W165=0,0,RES_hhdet_fec!W165*1000*11630/RES_hhdet_num!W161)</f>
        <v>69.65192692631507</v>
      </c>
      <c r="DA165" s="63" t="s">
        <v>2397</v>
      </c>
    </row>
    <row r="166" spans="1:105" ht="12" customHeight="1" x14ac:dyDescent="0.25">
      <c r="A166" s="121" t="s">
        <v>55</v>
      </c>
      <c r="B166" s="122">
        <v>886.69804450134245</v>
      </c>
      <c r="C166" s="122">
        <v>1292.7780944558767</v>
      </c>
      <c r="D166" s="122">
        <v>1436.3978460249321</v>
      </c>
      <c r="E166" s="122">
        <v>1723.9684176032983</v>
      </c>
      <c r="F166" s="122">
        <v>1182.102063382642</v>
      </c>
      <c r="G166" s="122">
        <v>2181.3888642910365</v>
      </c>
      <c r="H166" s="122">
        <v>1319.1834712685079</v>
      </c>
      <c r="I166" s="122">
        <v>1923.6405703291557</v>
      </c>
      <c r="J166" s="122">
        <v>1190.7082043628845</v>
      </c>
      <c r="K166" s="122">
        <v>1690.9744882338146</v>
      </c>
      <c r="L166" s="122">
        <v>1374.6133538525551</v>
      </c>
      <c r="M166" s="122">
        <v>1437.8376821316958</v>
      </c>
      <c r="N166" s="122">
        <v>1582.8726880555682</v>
      </c>
      <c r="O166" s="122">
        <v>1547.1108785307754</v>
      </c>
      <c r="P166" s="122">
        <v>1569.9178127212497</v>
      </c>
      <c r="Q166" s="122">
        <v>1601.7885028837302</v>
      </c>
      <c r="R166" s="122">
        <v>1435.6894630011288</v>
      </c>
      <c r="S166" s="122">
        <v>1585.8373196294062</v>
      </c>
      <c r="T166" s="122">
        <v>1393.5913543819299</v>
      </c>
      <c r="U166" s="122">
        <v>1391.2663327800321</v>
      </c>
      <c r="V166" s="122">
        <v>1320.1696690951521</v>
      </c>
      <c r="W166" s="122">
        <v>1467.6731824297474</v>
      </c>
      <c r="DA166" s="130" t="s">
        <v>2398</v>
      </c>
    </row>
    <row r="167" spans="1:105" ht="12" customHeight="1" x14ac:dyDescent="0.25">
      <c r="A167" s="97" t="s">
        <v>124</v>
      </c>
      <c r="B167" s="98">
        <v>888.17970922152938</v>
      </c>
      <c r="C167" s="98">
        <v>1307.0223102363889</v>
      </c>
      <c r="D167" s="98">
        <v>1446.1593621307209</v>
      </c>
      <c r="E167" s="98">
        <v>1727.768864067345</v>
      </c>
      <c r="F167" s="98">
        <v>1187.4236268008449</v>
      </c>
      <c r="G167" s="98">
        <v>2186.6917216971628</v>
      </c>
      <c r="H167" s="98">
        <v>1278.9734855130143</v>
      </c>
      <c r="I167" s="98">
        <v>2020.4314301589843</v>
      </c>
      <c r="J167" s="98">
        <v>1184.1548470821695</v>
      </c>
      <c r="K167" s="98">
        <v>1753.030451428207</v>
      </c>
      <c r="L167" s="98">
        <v>1507.391077841464</v>
      </c>
      <c r="M167" s="98">
        <v>1571.2494951131655</v>
      </c>
      <c r="N167" s="98">
        <v>1466.2193181315833</v>
      </c>
      <c r="O167" s="98">
        <v>1549.2124730152057</v>
      </c>
      <c r="P167" s="98">
        <v>1501.3027883184466</v>
      </c>
      <c r="Q167" s="98">
        <v>1534.5373894433756</v>
      </c>
      <c r="R167" s="98">
        <v>1406.5931407108665</v>
      </c>
      <c r="S167" s="98">
        <v>1415.2703358618664</v>
      </c>
      <c r="T167" s="98">
        <v>1328.8096115965441</v>
      </c>
      <c r="U167" s="98">
        <v>1357.0225402035426</v>
      </c>
      <c r="V167" s="98">
        <v>1252.5613047941833</v>
      </c>
      <c r="W167" s="98">
        <v>1393.0918457911894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851.35540204248309</v>
      </c>
      <c r="C171" s="101">
        <v>841.21795523211904</v>
      </c>
      <c r="D171" s="101">
        <v>919.40585151646258</v>
      </c>
      <c r="E171" s="101">
        <v>1453.9232104276648</v>
      </c>
      <c r="F171" s="101">
        <v>650.47038274439637</v>
      </c>
      <c r="G171" s="101">
        <v>1103.7303980905731</v>
      </c>
      <c r="H171" s="101">
        <v>1798.2047516898122</v>
      </c>
      <c r="I171" s="101">
        <v>1606.8704836133534</v>
      </c>
      <c r="J171" s="101">
        <v>1199.8249024860957</v>
      </c>
      <c r="K171" s="101">
        <v>1644.8012006008141</v>
      </c>
      <c r="L171" s="101">
        <v>1292.7790017576683</v>
      </c>
      <c r="M171" s="101">
        <v>1350.5763031102715</v>
      </c>
      <c r="N171" s="101">
        <v>1656.8852846241246</v>
      </c>
      <c r="O171" s="101">
        <v>1545.5781540604612</v>
      </c>
      <c r="P171" s="101">
        <v>1623.6200149669512</v>
      </c>
      <c r="Q171" s="101">
        <v>1664.6992816016889</v>
      </c>
      <c r="R171" s="101">
        <v>1470.1939390434654</v>
      </c>
      <c r="S171" s="101">
        <v>1834.2788599856317</v>
      </c>
      <c r="T171" s="101">
        <v>1588.068770637067</v>
      </c>
      <c r="U171" s="101">
        <v>1535.6948444837594</v>
      </c>
      <c r="V171" s="101">
        <v>1616.4842729267025</v>
      </c>
      <c r="W171" s="101">
        <v>1735.4975500502935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2406</v>
      </c>
    </row>
    <row r="175" spans="1:105" ht="12" customHeight="1" x14ac:dyDescent="0.25">
      <c r="A175" s="121" t="s">
        <v>54</v>
      </c>
      <c r="B175" s="122">
        <v>552.23211878038228</v>
      </c>
      <c r="C175" s="122">
        <v>598.11745217267276</v>
      </c>
      <c r="D175" s="122">
        <v>661.43604777452981</v>
      </c>
      <c r="E175" s="122">
        <v>787.76217157950498</v>
      </c>
      <c r="F175" s="122">
        <v>518.86321621440754</v>
      </c>
      <c r="G175" s="122">
        <v>1129.6433468900811</v>
      </c>
      <c r="H175" s="122">
        <v>639.22483066970631</v>
      </c>
      <c r="I175" s="122">
        <v>921.66917872637248</v>
      </c>
      <c r="J175" s="122">
        <v>453.77193311397377</v>
      </c>
      <c r="K175" s="122">
        <v>650.24892272773752</v>
      </c>
      <c r="L175" s="122">
        <v>515.73340765325315</v>
      </c>
      <c r="M175" s="122">
        <v>521.93530469139409</v>
      </c>
      <c r="N175" s="122">
        <v>465.20082751809258</v>
      </c>
      <c r="O175" s="122">
        <v>485.14090453643757</v>
      </c>
      <c r="P175" s="122">
        <v>496.143192244293</v>
      </c>
      <c r="Q175" s="122">
        <v>567.65290059531185</v>
      </c>
      <c r="R175" s="122">
        <v>574.74966168195169</v>
      </c>
      <c r="S175" s="122">
        <v>647.47798810630491</v>
      </c>
      <c r="T175" s="122">
        <v>661.66712054545758</v>
      </c>
      <c r="U175" s="122">
        <v>697.78822496661621</v>
      </c>
      <c r="V175" s="122">
        <v>626.04053044772513</v>
      </c>
      <c r="W175" s="122">
        <v>660.05781299421278</v>
      </c>
      <c r="DA175" s="130" t="s">
        <v>2407</v>
      </c>
    </row>
    <row r="176" spans="1:105" ht="12" customHeight="1" x14ac:dyDescent="0.25">
      <c r="A176" s="97" t="s">
        <v>50</v>
      </c>
      <c r="B176" s="98">
        <v>554.83997256921975</v>
      </c>
      <c r="C176" s="98">
        <v>599.8403272163672</v>
      </c>
      <c r="D176" s="98">
        <v>667.98228033644136</v>
      </c>
      <c r="E176" s="98">
        <v>788.92028581307466</v>
      </c>
      <c r="F176" s="98">
        <v>524.10060455945711</v>
      </c>
      <c r="G176" s="98">
        <v>1156.4946678797858</v>
      </c>
      <c r="H176" s="98">
        <v>628.72787518270809</v>
      </c>
      <c r="I176" s="98">
        <v>932.08500409929752</v>
      </c>
      <c r="J176" s="98">
        <v>456.00815141044512</v>
      </c>
      <c r="K176" s="98">
        <v>653.74138054238188</v>
      </c>
      <c r="L176" s="98">
        <v>518.31115041626674</v>
      </c>
      <c r="M176" s="98">
        <v>524.00798148357705</v>
      </c>
      <c r="N176" s="98">
        <v>462.72549664075291</v>
      </c>
      <c r="O176" s="98">
        <v>490.10401672668672</v>
      </c>
      <c r="P176" s="98">
        <v>498.20267479129916</v>
      </c>
      <c r="Q176" s="98">
        <v>567.8733167222772</v>
      </c>
      <c r="R176" s="98">
        <v>576.47247169492437</v>
      </c>
      <c r="S176" s="98">
        <v>650.71553746771508</v>
      </c>
      <c r="T176" s="98">
        <v>664.55821582522231</v>
      </c>
      <c r="U176" s="98">
        <v>700.80164738306371</v>
      </c>
      <c r="V176" s="98">
        <v>628.01536718112914</v>
      </c>
      <c r="W176" s="98">
        <v>662.1629502821047</v>
      </c>
      <c r="DA176" s="63" t="s">
        <v>2408</v>
      </c>
    </row>
    <row r="177" spans="1:105" ht="12" customHeight="1" x14ac:dyDescent="0.25">
      <c r="A177" s="109" t="s">
        <v>120</v>
      </c>
      <c r="B177" s="33">
        <v>389.12271816945957</v>
      </c>
      <c r="C177" s="33">
        <v>505.53164547675055</v>
      </c>
      <c r="D177" s="33">
        <v>420.00578858720945</v>
      </c>
      <c r="E177" s="33">
        <v>757.97450839689975</v>
      </c>
      <c r="F177" s="33">
        <v>379.79041185201464</v>
      </c>
      <c r="G177" s="33">
        <v>428.57832600550137</v>
      </c>
      <c r="H177" s="33">
        <v>837.0016925192084</v>
      </c>
      <c r="I177" s="33">
        <v>560.59491375211735</v>
      </c>
      <c r="J177" s="33">
        <v>344.9685248419089</v>
      </c>
      <c r="K177" s="33">
        <v>360.71191565576783</v>
      </c>
      <c r="L177" s="33">
        <v>369.23401624609215</v>
      </c>
      <c r="M177" s="33">
        <v>409.86815775021745</v>
      </c>
      <c r="N177" s="33">
        <v>591.74365434477079</v>
      </c>
      <c r="O177" s="33">
        <v>40.077861511092408</v>
      </c>
      <c r="P177" s="33">
        <v>280.98958471829002</v>
      </c>
      <c r="Q177" s="33">
        <v>548.65242100538421</v>
      </c>
      <c r="R177" s="33">
        <v>455.89015150480969</v>
      </c>
      <c r="S177" s="33">
        <v>461.97351403778811</v>
      </c>
      <c r="T177" s="33">
        <v>455.49198854849448</v>
      </c>
      <c r="U177" s="33">
        <v>457.93508777183632</v>
      </c>
      <c r="V177" s="33">
        <v>460.50618279359298</v>
      </c>
      <c r="W177" s="33">
        <v>470.88226052916019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8534.045593347395</v>
      </c>
      <c r="C3" s="117">
        <f t="shared" si="0"/>
        <v>2207.1269973703584</v>
      </c>
      <c r="D3" s="117">
        <f t="shared" si="0"/>
        <v>6281.0572257769318</v>
      </c>
      <c r="E3" s="117">
        <f t="shared" si="0"/>
        <v>4605.4354001632764</v>
      </c>
      <c r="F3" s="117">
        <f t="shared" si="0"/>
        <v>8998.9933761855609</v>
      </c>
      <c r="G3" s="117">
        <f t="shared" si="0"/>
        <v>4807.3766294892775</v>
      </c>
      <c r="H3" s="117">
        <f t="shared" si="0"/>
        <v>3500.3100663454024</v>
      </c>
      <c r="I3" s="117">
        <f t="shared" si="0"/>
        <v>3525.9923993757125</v>
      </c>
      <c r="J3" s="117">
        <f t="shared" si="0"/>
        <v>11143.059210973779</v>
      </c>
      <c r="K3" s="117">
        <f t="shared" si="0"/>
        <v>4367.8161194422592</v>
      </c>
      <c r="L3" s="117">
        <f t="shared" si="0"/>
        <v>3526.1126670657709</v>
      </c>
      <c r="M3" s="117">
        <f t="shared" si="0"/>
        <v>6331.9901681673637</v>
      </c>
      <c r="N3" s="117">
        <f t="shared" si="0"/>
        <v>6325.0910637122188</v>
      </c>
      <c r="O3" s="117">
        <f t="shared" si="0"/>
        <v>4017.5768184838075</v>
      </c>
      <c r="P3" s="117">
        <f t="shared" si="0"/>
        <v>7475.6928438398199</v>
      </c>
      <c r="Q3" s="117">
        <f t="shared" si="0"/>
        <v>7922.1772939583379</v>
      </c>
      <c r="R3" s="117">
        <f t="shared" ref="R3:V3" si="1">R4+R7+R9+R19</f>
        <v>6519.9132672103215</v>
      </c>
      <c r="S3" s="117">
        <f t="shared" si="1"/>
        <v>5332.5532579324745</v>
      </c>
      <c r="T3" s="117">
        <f t="shared" si="1"/>
        <v>6094.1278941694773</v>
      </c>
      <c r="U3" s="117">
        <f t="shared" si="1"/>
        <v>7296.4653246559865</v>
      </c>
      <c r="V3" s="117">
        <f t="shared" si="1"/>
        <v>7575.4503234459189</v>
      </c>
      <c r="W3" s="117">
        <f t="shared" ref="W3" si="2">W4+W7+W9+W19</f>
        <v>7907.1166673653233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7597.3390447478278</v>
      </c>
      <c r="C4" s="122">
        <f t="shared" si="3"/>
        <v>1722.8524535849563</v>
      </c>
      <c r="D4" s="122">
        <f t="shared" si="3"/>
        <v>5035.6398828776773</v>
      </c>
      <c r="E4" s="122">
        <f t="shared" si="3"/>
        <v>3595.8847893233524</v>
      </c>
      <c r="F4" s="122">
        <f t="shared" si="3"/>
        <v>7696.9254863242295</v>
      </c>
      <c r="G4" s="122">
        <f t="shared" si="3"/>
        <v>3585.3362379578934</v>
      </c>
      <c r="H4" s="122">
        <f t="shared" si="3"/>
        <v>2698.6464857642727</v>
      </c>
      <c r="I4" s="122">
        <f t="shared" si="3"/>
        <v>2596.0583208130279</v>
      </c>
      <c r="J4" s="122">
        <f t="shared" si="3"/>
        <v>9220.0251492095813</v>
      </c>
      <c r="K4" s="122">
        <f t="shared" si="3"/>
        <v>3471.1780522223198</v>
      </c>
      <c r="L4" s="122">
        <f t="shared" si="3"/>
        <v>2802.6562538450335</v>
      </c>
      <c r="M4" s="122">
        <f t="shared" si="3"/>
        <v>5115.7414709271852</v>
      </c>
      <c r="N4" s="122">
        <f t="shared" si="3"/>
        <v>5088.8371869592565</v>
      </c>
      <c r="O4" s="122">
        <f t="shared" si="3"/>
        <v>3190.0062929003634</v>
      </c>
      <c r="P4" s="122">
        <f t="shared" si="3"/>
        <v>5899.6705502899285</v>
      </c>
      <c r="Q4" s="122">
        <f t="shared" si="3"/>
        <v>6106.4829996260778</v>
      </c>
      <c r="R4" s="122">
        <f t="shared" ref="R4:V4" si="4">SUM(R5:R6)</f>
        <v>4975.1343072020336</v>
      </c>
      <c r="S4" s="122">
        <f t="shared" si="4"/>
        <v>3909.3192090619259</v>
      </c>
      <c r="T4" s="122">
        <f t="shared" si="4"/>
        <v>4539.0691103501267</v>
      </c>
      <c r="U4" s="122">
        <f t="shared" si="4"/>
        <v>5510.1432490445068</v>
      </c>
      <c r="V4" s="122">
        <f t="shared" si="4"/>
        <v>5819.9142619332806</v>
      </c>
      <c r="W4" s="122">
        <f t="shared" ref="W4" si="5">SUM(W5:W6)</f>
        <v>6121.0128526515064</v>
      </c>
      <c r="DA4" s="130" t="s">
        <v>2412</v>
      </c>
    </row>
    <row r="5" spans="1:105" ht="12" customHeight="1" x14ac:dyDescent="0.25">
      <c r="A5" s="97" t="s">
        <v>51</v>
      </c>
      <c r="B5" s="98">
        <v>7584.0437917339414</v>
      </c>
      <c r="C5" s="98">
        <v>1719.8349855886197</v>
      </c>
      <c r="D5" s="98">
        <v>5027.1729655426261</v>
      </c>
      <c r="E5" s="98">
        <v>3589.9794027619596</v>
      </c>
      <c r="F5" s="98">
        <v>7683.3241297955801</v>
      </c>
      <c r="G5" s="98">
        <v>3579.3868247339869</v>
      </c>
      <c r="H5" s="98">
        <v>2694.4606598490054</v>
      </c>
      <c r="I5" s="98">
        <v>2592.4420130062504</v>
      </c>
      <c r="J5" s="98">
        <v>9205.1564162493269</v>
      </c>
      <c r="K5" s="98">
        <v>3465.5900873344135</v>
      </c>
      <c r="L5" s="98">
        <v>2798.5514314113398</v>
      </c>
      <c r="M5" s="98">
        <v>5107.8293281708266</v>
      </c>
      <c r="N5" s="98">
        <v>5082.2395261737765</v>
      </c>
      <c r="O5" s="98">
        <v>3185.1499482223244</v>
      </c>
      <c r="P5" s="98">
        <v>5890.5079018556526</v>
      </c>
      <c r="Q5" s="98">
        <v>6098.1236447931196</v>
      </c>
      <c r="R5" s="98">
        <v>4968.3895165727317</v>
      </c>
      <c r="S5" s="98">
        <v>3903.9861290399808</v>
      </c>
      <c r="T5" s="98">
        <v>4532.9711933627714</v>
      </c>
      <c r="U5" s="98">
        <v>5502.7757272612744</v>
      </c>
      <c r="V5" s="98">
        <v>5812.2531111114959</v>
      </c>
      <c r="W5" s="98">
        <v>6113.034220817266</v>
      </c>
      <c r="DA5" s="63" t="s">
        <v>2413</v>
      </c>
    </row>
    <row r="6" spans="1:105" ht="12" customHeight="1" x14ac:dyDescent="0.25">
      <c r="A6" s="97" t="s">
        <v>53</v>
      </c>
      <c r="B6" s="98">
        <v>13.295253013886718</v>
      </c>
      <c r="C6" s="98">
        <v>3.0174679963365123</v>
      </c>
      <c r="D6" s="98">
        <v>8.4669173350513365</v>
      </c>
      <c r="E6" s="98">
        <v>5.9053865613927927</v>
      </c>
      <c r="F6" s="98">
        <v>13.601356528649559</v>
      </c>
      <c r="G6" s="98">
        <v>5.9494132239065838</v>
      </c>
      <c r="H6" s="98">
        <v>4.1858259152670989</v>
      </c>
      <c r="I6" s="98">
        <v>3.616307806777602</v>
      </c>
      <c r="J6" s="98">
        <v>14.868732960254102</v>
      </c>
      <c r="K6" s="98">
        <v>5.5879648879064829</v>
      </c>
      <c r="L6" s="98">
        <v>4.1048224336935029</v>
      </c>
      <c r="M6" s="98">
        <v>7.9121427563590396</v>
      </c>
      <c r="N6" s="98">
        <v>6.5976607854800742</v>
      </c>
      <c r="O6" s="98">
        <v>4.8563446780389583</v>
      </c>
      <c r="P6" s="98">
        <v>9.1626484342758534</v>
      </c>
      <c r="Q6" s="98">
        <v>8.3593548329577967</v>
      </c>
      <c r="R6" s="98">
        <v>6.7447906293016562</v>
      </c>
      <c r="S6" s="98">
        <v>5.3330800219449399</v>
      </c>
      <c r="T6" s="98">
        <v>6.0979169873550516</v>
      </c>
      <c r="U6" s="98">
        <v>7.3675217832322275</v>
      </c>
      <c r="V6" s="98">
        <v>7.6611508217850579</v>
      </c>
      <c r="W6" s="98">
        <v>7.9786318342404146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10.509439761898546</v>
      </c>
      <c r="C7" s="122">
        <f t="shared" si="6"/>
        <v>16.112455154212565</v>
      </c>
      <c r="D7" s="122">
        <f t="shared" si="6"/>
        <v>18.902465327058149</v>
      </c>
      <c r="E7" s="122">
        <f t="shared" si="6"/>
        <v>21.040001117307977</v>
      </c>
      <c r="F7" s="122">
        <f t="shared" si="6"/>
        <v>14.097023742052118</v>
      </c>
      <c r="G7" s="122">
        <f t="shared" si="6"/>
        <v>19.65388082862675</v>
      </c>
      <c r="H7" s="122">
        <f t="shared" si="6"/>
        <v>23.309066103463557</v>
      </c>
      <c r="I7" s="122">
        <f t="shared" si="6"/>
        <v>43.63185655998344</v>
      </c>
      <c r="J7" s="122">
        <f t="shared" si="6"/>
        <v>25.935995246543492</v>
      </c>
      <c r="K7" s="122">
        <f t="shared" si="6"/>
        <v>44.908547622853604</v>
      </c>
      <c r="L7" s="122">
        <f t="shared" si="6"/>
        <v>87.646792254259239</v>
      </c>
      <c r="M7" s="122">
        <f t="shared" si="6"/>
        <v>54.06886857172308</v>
      </c>
      <c r="N7" s="122">
        <f t="shared" si="6"/>
        <v>107.9932021272637</v>
      </c>
      <c r="O7" s="122">
        <f t="shared" si="6"/>
        <v>52.463402075968993</v>
      </c>
      <c r="P7" s="122">
        <f t="shared" si="6"/>
        <v>67.573870907002785</v>
      </c>
      <c r="Q7" s="122">
        <f t="shared" si="6"/>
        <v>182.37164028831424</v>
      </c>
      <c r="R7" s="122">
        <f t="shared" si="6"/>
        <v>240.18843801932778</v>
      </c>
      <c r="S7" s="122">
        <f t="shared" si="6"/>
        <v>282.90588086901852</v>
      </c>
      <c r="T7" s="122">
        <f t="shared" si="6"/>
        <v>278.22737862756998</v>
      </c>
      <c r="U7" s="122">
        <f t="shared" si="6"/>
        <v>266.63268025489708</v>
      </c>
      <c r="V7" s="122">
        <f t="shared" si="6"/>
        <v>234.27375965099856</v>
      </c>
      <c r="W7" s="122">
        <f t="shared" si="6"/>
        <v>202.76586274628738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10.509439761898546</v>
      </c>
      <c r="C8" s="98">
        <f>IF(RES_hhdet_tes!C8=0,0,RES_hhdet_tes!C8*1000*11630/RES_hhdet_num!C3)</f>
        <v>16.112455154212565</v>
      </c>
      <c r="D8" s="98">
        <f>IF(RES_hhdet_tes!D8=0,0,RES_hhdet_tes!D8*1000*11630/RES_hhdet_num!D3)</f>
        <v>18.902465327058149</v>
      </c>
      <c r="E8" s="98">
        <f>IF(RES_hhdet_tes!E8=0,0,RES_hhdet_tes!E8*1000*11630/RES_hhdet_num!E3)</f>
        <v>21.040001117307977</v>
      </c>
      <c r="F8" s="98">
        <f>IF(RES_hhdet_tes!F8=0,0,RES_hhdet_tes!F8*1000*11630/RES_hhdet_num!F3)</f>
        <v>14.097023742052118</v>
      </c>
      <c r="G8" s="98">
        <f>IF(RES_hhdet_tes!G8=0,0,RES_hhdet_tes!G8*1000*11630/RES_hhdet_num!G3)</f>
        <v>19.65388082862675</v>
      </c>
      <c r="H8" s="98">
        <f>IF(RES_hhdet_tes!H8=0,0,RES_hhdet_tes!H8*1000*11630/RES_hhdet_num!H3)</f>
        <v>23.309066103463557</v>
      </c>
      <c r="I8" s="98">
        <f>IF(RES_hhdet_tes!I8=0,0,RES_hhdet_tes!I8*1000*11630/RES_hhdet_num!I3)</f>
        <v>43.63185655998344</v>
      </c>
      <c r="J8" s="98">
        <f>IF(RES_hhdet_tes!J8=0,0,RES_hhdet_tes!J8*1000*11630/RES_hhdet_num!J3)</f>
        <v>25.935995246543492</v>
      </c>
      <c r="K8" s="98">
        <f>IF(RES_hhdet_tes!K8=0,0,RES_hhdet_tes!K8*1000*11630/RES_hhdet_num!K3)</f>
        <v>44.908547622853604</v>
      </c>
      <c r="L8" s="98">
        <f>IF(RES_hhdet_tes!L8=0,0,RES_hhdet_tes!L8*1000*11630/RES_hhdet_num!L3)</f>
        <v>87.646792254259239</v>
      </c>
      <c r="M8" s="98">
        <f>IF(RES_hhdet_tes!M8=0,0,RES_hhdet_tes!M8*1000*11630/RES_hhdet_num!M3)</f>
        <v>54.06886857172308</v>
      </c>
      <c r="N8" s="98">
        <f>IF(RES_hhdet_tes!N8=0,0,RES_hhdet_tes!N8*1000*11630/RES_hhdet_num!N3)</f>
        <v>107.9932021272637</v>
      </c>
      <c r="O8" s="98">
        <f>IF(RES_hhdet_tes!O8=0,0,RES_hhdet_tes!O8*1000*11630/RES_hhdet_num!O3)</f>
        <v>52.463402075968993</v>
      </c>
      <c r="P8" s="98">
        <f>IF(RES_hhdet_tes!P8=0,0,RES_hhdet_tes!P8*1000*11630/RES_hhdet_num!P3)</f>
        <v>67.573870907002785</v>
      </c>
      <c r="Q8" s="98">
        <f>IF(RES_hhdet_tes!Q8=0,0,RES_hhdet_tes!Q8*1000*11630/RES_hhdet_num!Q3)</f>
        <v>182.37164028831424</v>
      </c>
      <c r="R8" s="98">
        <f>IF(RES_hhdet_tes!R8=0,0,RES_hhdet_tes!R8*1000*11630/RES_hhdet_num!R3)</f>
        <v>240.18843801932778</v>
      </c>
      <c r="S8" s="98">
        <f>IF(RES_hhdet_tes!S8=0,0,RES_hhdet_tes!S8*1000*11630/RES_hhdet_num!S3)</f>
        <v>282.90588086901852</v>
      </c>
      <c r="T8" s="98">
        <f>IF(RES_hhdet_tes!T8=0,0,RES_hhdet_tes!T8*1000*11630/RES_hhdet_num!T3)</f>
        <v>278.22737862756998</v>
      </c>
      <c r="U8" s="98">
        <f>IF(RES_hhdet_tes!U8=0,0,RES_hhdet_tes!U8*1000*11630/RES_hhdet_num!U3)</f>
        <v>266.63268025489708</v>
      </c>
      <c r="V8" s="98">
        <f>IF(RES_hhdet_tes!V8=0,0,RES_hhdet_tes!V8*1000*11630/RES_hhdet_num!V3)</f>
        <v>234.27375965099856</v>
      </c>
      <c r="W8" s="98">
        <f>IF(RES_hhdet_tes!W8=0,0,RES_hhdet_tes!W8*1000*11630/RES_hhdet_num!W3)</f>
        <v>202.76586274628738</v>
      </c>
      <c r="DA8" s="63" t="s">
        <v>2416</v>
      </c>
    </row>
    <row r="9" spans="1:105" ht="12" customHeight="1" x14ac:dyDescent="0.25">
      <c r="A9" s="121" t="s">
        <v>55</v>
      </c>
      <c r="B9" s="122">
        <v>538.89893216457801</v>
      </c>
      <c r="C9" s="122">
        <v>257.12681199823732</v>
      </c>
      <c r="D9" s="122">
        <v>810.70726741566705</v>
      </c>
      <c r="E9" s="122">
        <v>613.54444008562712</v>
      </c>
      <c r="F9" s="122">
        <v>881.69507756048631</v>
      </c>
      <c r="G9" s="122">
        <v>657.65898599434536</v>
      </c>
      <c r="H9" s="122">
        <v>494.16823330686714</v>
      </c>
      <c r="I9" s="122">
        <v>575.12898791675207</v>
      </c>
      <c r="J9" s="122">
        <v>1411.9985626798671</v>
      </c>
      <c r="K9" s="122">
        <v>603.98986105628478</v>
      </c>
      <c r="L9" s="122">
        <v>453.38849831223916</v>
      </c>
      <c r="M9" s="122">
        <v>860.33888313272769</v>
      </c>
      <c r="N9" s="122">
        <v>856.02642236659938</v>
      </c>
      <c r="O9" s="122">
        <v>581.29896637276102</v>
      </c>
      <c r="P9" s="122">
        <v>1145.1221116818588</v>
      </c>
      <c r="Q9" s="122">
        <v>1231.8650410871612</v>
      </c>
      <c r="R9" s="122">
        <v>998.68719255999986</v>
      </c>
      <c r="S9" s="122">
        <v>818.91765754410494</v>
      </c>
      <c r="T9" s="122">
        <v>919.2055370635079</v>
      </c>
      <c r="U9" s="122">
        <v>1100.2417044352644</v>
      </c>
      <c r="V9" s="122">
        <v>1137.1313939944016</v>
      </c>
      <c r="W9" s="122">
        <v>1190.6224847686901</v>
      </c>
      <c r="DA9" s="130" t="s">
        <v>2417</v>
      </c>
    </row>
    <row r="10" spans="1:105" ht="12" customHeight="1" x14ac:dyDescent="0.25">
      <c r="A10" s="97" t="s">
        <v>143</v>
      </c>
      <c r="B10" s="98">
        <v>540.60490518179063</v>
      </c>
      <c r="C10" s="98">
        <v>250.15481101547448</v>
      </c>
      <c r="D10" s="98">
        <v>812.52589717980447</v>
      </c>
      <c r="E10" s="98">
        <v>608.46051555378926</v>
      </c>
      <c r="F10" s="98">
        <v>887.23563810846258</v>
      </c>
      <c r="G10" s="98">
        <v>648.42178788458227</v>
      </c>
      <c r="H10" s="98">
        <v>490.49307413688967</v>
      </c>
      <c r="I10" s="98">
        <v>565.84152437917442</v>
      </c>
      <c r="J10" s="98">
        <v>1427.0422916014636</v>
      </c>
      <c r="K10" s="98">
        <v>597.20389140971429</v>
      </c>
      <c r="L10" s="98">
        <v>446.89713418802563</v>
      </c>
      <c r="M10" s="98">
        <v>861.06985096192045</v>
      </c>
      <c r="N10" s="98">
        <v>855.32189029621441</v>
      </c>
      <c r="O10" s="98">
        <v>574.87808457389576</v>
      </c>
      <c r="P10" s="98">
        <v>1149.3627110059538</v>
      </c>
      <c r="Q10" s="98">
        <v>1236.564954542853</v>
      </c>
      <c r="R10" s="98">
        <v>999.74859378677866</v>
      </c>
      <c r="S10" s="98">
        <v>813.35101635507249</v>
      </c>
      <c r="T10" s="98">
        <v>916.66702656169548</v>
      </c>
      <c r="U10" s="98">
        <v>1100.5669106225678</v>
      </c>
      <c r="V10" s="98">
        <v>1138.3520008056653</v>
      </c>
      <c r="W10" s="98">
        <v>1190.3912629553154</v>
      </c>
      <c r="DA10" s="63" t="s">
        <v>2418</v>
      </c>
    </row>
    <row r="11" spans="1:105" ht="12" customHeight="1" x14ac:dyDescent="0.25">
      <c r="A11" s="97" t="s">
        <v>124</v>
      </c>
      <c r="B11" s="98">
        <v>436.51097542574155</v>
      </c>
      <c r="C11" s="98">
        <v>644.05983813438422</v>
      </c>
      <c r="D11" s="98">
        <v>720.89411548703595</v>
      </c>
      <c r="E11" s="98">
        <v>870.87184888676882</v>
      </c>
      <c r="F11" s="98">
        <v>604.55642241354496</v>
      </c>
      <c r="G11" s="98">
        <v>1129.0361791065129</v>
      </c>
      <c r="H11" s="98">
        <v>667.41685609130786</v>
      </c>
      <c r="I11" s="98">
        <v>1063.1616672958246</v>
      </c>
      <c r="J11" s="98">
        <v>628.28360409448874</v>
      </c>
      <c r="K11" s="98">
        <v>931.01388527320694</v>
      </c>
      <c r="L11" s="98">
        <v>806.43807398432898</v>
      </c>
      <c r="M11" s="98">
        <v>856.35537038016719</v>
      </c>
      <c r="N11" s="98">
        <v>812.39957125875969</v>
      </c>
      <c r="O11" s="98">
        <v>903.5744237228829</v>
      </c>
      <c r="P11" s="98">
        <v>909.73946268595751</v>
      </c>
      <c r="Q11" s="98">
        <v>991.96977694697</v>
      </c>
      <c r="R11" s="98">
        <v>974.62848812698962</v>
      </c>
      <c r="S11" s="98">
        <v>1049.9925257671684</v>
      </c>
      <c r="T11" s="98">
        <v>1067.1948737137816</v>
      </c>
      <c r="U11" s="98">
        <v>1136.397299585358</v>
      </c>
      <c r="V11" s="98">
        <v>1072.0614366605457</v>
      </c>
      <c r="W11" s="98">
        <v>1208.0386556635403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468.76039192241694</v>
      </c>
      <c r="C15" s="101">
        <v>463.1786647982122</v>
      </c>
      <c r="D15" s="101">
        <v>506.22929772766537</v>
      </c>
      <c r="E15" s="101">
        <v>800.53713444477751</v>
      </c>
      <c r="F15" s="101">
        <v>358.15213108141228</v>
      </c>
      <c r="G15" s="101">
        <v>607.71928238708051</v>
      </c>
      <c r="H15" s="101">
        <v>1045.8835446750156</v>
      </c>
      <c r="I15" s="101">
        <v>934.15261642319354</v>
      </c>
      <c r="J15" s="101">
        <v>698.55733584462462</v>
      </c>
      <c r="K15" s="101">
        <v>961.38836885375633</v>
      </c>
      <c r="L15" s="101">
        <v>757.02832937267135</v>
      </c>
      <c r="M15" s="101">
        <v>791.72161087000666</v>
      </c>
      <c r="N15" s="101">
        <v>971.92620193020332</v>
      </c>
      <c r="O15" s="101">
        <v>909.84247621082761</v>
      </c>
      <c r="P15" s="101">
        <v>957.13957090029214</v>
      </c>
      <c r="Q15" s="101">
        <v>996.82981585275604</v>
      </c>
      <c r="R15" s="101">
        <v>903.96380036143876</v>
      </c>
      <c r="S15" s="101">
        <v>1170.2455069845007</v>
      </c>
      <c r="T15" s="101">
        <v>1022.391767385041</v>
      </c>
      <c r="U15" s="101">
        <v>1001.9636779231723</v>
      </c>
      <c r="V15" s="101">
        <v>1080.1515471399064</v>
      </c>
      <c r="W15" s="101">
        <v>1193.2640009596837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387.29817667309032</v>
      </c>
      <c r="C19" s="122">
        <v>211.03527663295208</v>
      </c>
      <c r="D19" s="122">
        <v>415.80761015652899</v>
      </c>
      <c r="E19" s="122">
        <v>374.96616963698898</v>
      </c>
      <c r="F19" s="122">
        <v>406.27578855879182</v>
      </c>
      <c r="G19" s="122">
        <v>544.72752470841215</v>
      </c>
      <c r="H19" s="122">
        <v>284.18628117079948</v>
      </c>
      <c r="I19" s="122">
        <v>311.17323408594893</v>
      </c>
      <c r="J19" s="122">
        <v>485.09950383778641</v>
      </c>
      <c r="K19" s="122">
        <v>247.73965854080006</v>
      </c>
      <c r="L19" s="122">
        <v>182.42112265423904</v>
      </c>
      <c r="M19" s="122">
        <v>301.84094553572771</v>
      </c>
      <c r="N19" s="122">
        <v>272.23425225909966</v>
      </c>
      <c r="O19" s="122">
        <v>193.80815713471435</v>
      </c>
      <c r="P19" s="122">
        <v>363.32631096102983</v>
      </c>
      <c r="Q19" s="122">
        <v>401.45761295678398</v>
      </c>
      <c r="R19" s="122">
        <v>305.90332942896055</v>
      </c>
      <c r="S19" s="122">
        <v>321.41051045742489</v>
      </c>
      <c r="T19" s="122">
        <v>357.62586812827283</v>
      </c>
      <c r="U19" s="122">
        <v>419.44769092131787</v>
      </c>
      <c r="V19" s="122">
        <v>384.13090786723797</v>
      </c>
      <c r="W19" s="122">
        <v>392.71546719883986</v>
      </c>
      <c r="DA19" s="130" t="s">
        <v>2427</v>
      </c>
    </row>
    <row r="20" spans="1:105" ht="12" customHeight="1" x14ac:dyDescent="0.25">
      <c r="A20" s="97" t="s">
        <v>51</v>
      </c>
      <c r="B20" s="98">
        <v>432.50387734313074</v>
      </c>
      <c r="C20" s="98">
        <v>125.91013826160125</v>
      </c>
      <c r="D20" s="98">
        <v>440.82180745629444</v>
      </c>
      <c r="E20" s="98">
        <v>316.91755700008196</v>
      </c>
      <c r="F20" s="98">
        <v>470.53891986305234</v>
      </c>
      <c r="G20" s="98">
        <v>480.71416746252294</v>
      </c>
      <c r="H20" s="98">
        <v>248.71889581039497</v>
      </c>
      <c r="I20" s="98">
        <v>249.84677954349073</v>
      </c>
      <c r="J20" s="98">
        <v>522.73123728981864</v>
      </c>
      <c r="K20" s="98">
        <v>220.87739175279151</v>
      </c>
      <c r="L20" s="98">
        <v>164.46680302971868</v>
      </c>
      <c r="M20" s="98">
        <v>301.46469871210826</v>
      </c>
      <c r="N20" s="98">
        <v>271.96636853286293</v>
      </c>
      <c r="O20" s="98">
        <v>183.73222400663235</v>
      </c>
      <c r="P20" s="98">
        <v>374.51171976739056</v>
      </c>
      <c r="Q20" s="98">
        <v>416.17665560564558</v>
      </c>
      <c r="R20" s="98">
        <v>298.34489616436707</v>
      </c>
      <c r="S20" s="98">
        <v>311.17907379284685</v>
      </c>
      <c r="T20" s="98">
        <v>354.80821128739154</v>
      </c>
      <c r="U20" s="98">
        <v>419.64773162681189</v>
      </c>
      <c r="V20" s="98">
        <v>384.46504565826268</v>
      </c>
      <c r="W20" s="98">
        <v>392.70424959244195</v>
      </c>
      <c r="DA20" s="63" t="s">
        <v>2428</v>
      </c>
    </row>
    <row r="21" spans="1:105" ht="12" customHeight="1" x14ac:dyDescent="0.25">
      <c r="A21" s="97" t="s">
        <v>50</v>
      </c>
      <c r="B21" s="98">
        <v>316.25541657472007</v>
      </c>
      <c r="C21" s="98">
        <v>342.13720872478552</v>
      </c>
      <c r="D21" s="98">
        <v>382.23301561778175</v>
      </c>
      <c r="E21" s="98">
        <v>452.71711667438734</v>
      </c>
      <c r="F21" s="98">
        <v>301.56311860378651</v>
      </c>
      <c r="G21" s="98">
        <v>667.43667238318255</v>
      </c>
      <c r="H21" s="98">
        <v>363.65881032978155</v>
      </c>
      <c r="I21" s="98">
        <v>540.01866830446727</v>
      </c>
      <c r="J21" s="98">
        <v>264.45089395141889</v>
      </c>
      <c r="K21" s="98">
        <v>379.51531325262755</v>
      </c>
      <c r="L21" s="98">
        <v>301.10026995074924</v>
      </c>
      <c r="M21" s="98">
        <v>304.59032087515965</v>
      </c>
      <c r="N21" s="98">
        <v>269.08502001229499</v>
      </c>
      <c r="O21" s="98">
        <v>285.16091778029784</v>
      </c>
      <c r="P21" s="98">
        <v>289.98491304353274</v>
      </c>
      <c r="Q21" s="98">
        <v>330.66567370647471</v>
      </c>
      <c r="R21" s="98">
        <v>336.03857903392742</v>
      </c>
      <c r="S21" s="98">
        <v>380.49205980885733</v>
      </c>
      <c r="T21" s="98">
        <v>390.33860124451894</v>
      </c>
      <c r="U21" s="98">
        <v>413.36695977558969</v>
      </c>
      <c r="V21" s="98">
        <v>371.86302914014033</v>
      </c>
      <c r="W21" s="98">
        <v>393.20409574185572</v>
      </c>
      <c r="DA21" s="63" t="s">
        <v>2429</v>
      </c>
    </row>
    <row r="22" spans="1:105" ht="12" customHeight="1" x14ac:dyDescent="0.25">
      <c r="A22" s="109" t="s">
        <v>120</v>
      </c>
      <c r="B22" s="33">
        <v>283.58648229589807</v>
      </c>
      <c r="C22" s="33">
        <v>369.78642138606244</v>
      </c>
      <c r="D22" s="33">
        <v>309.83700697629274</v>
      </c>
      <c r="E22" s="33">
        <v>562.0952061900017</v>
      </c>
      <c r="F22" s="33">
        <v>282.18595490292967</v>
      </c>
      <c r="G22" s="33">
        <v>319.35364412161789</v>
      </c>
      <c r="H22" s="33">
        <v>625.78062108701567</v>
      </c>
      <c r="I22" s="33">
        <v>419.33875712664292</v>
      </c>
      <c r="J22" s="33">
        <v>258.2829943100374</v>
      </c>
      <c r="K22" s="33">
        <v>270.24973018956706</v>
      </c>
      <c r="L22" s="33">
        <v>277.98940869779068</v>
      </c>
      <c r="M22" s="33">
        <v>309.27015067267729</v>
      </c>
      <c r="N22" s="33">
        <v>447.30734953548927</v>
      </c>
      <c r="O22" s="33">
        <v>30.33805160779346</v>
      </c>
      <c r="P22" s="33">
        <v>212.97858722929664</v>
      </c>
      <c r="Q22" s="33">
        <v>418.90478051581567</v>
      </c>
      <c r="R22" s="33">
        <v>352.79831741557081</v>
      </c>
      <c r="S22" s="33">
        <v>364.6881634157233</v>
      </c>
      <c r="T22" s="33">
        <v>364.81521234912219</v>
      </c>
      <c r="U22" s="33">
        <v>370.57289825725081</v>
      </c>
      <c r="V22" s="33">
        <v>375.9438121818265</v>
      </c>
      <c r="W22" s="33">
        <v>385.76792479338184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6272.1678003754887</v>
      </c>
      <c r="C24" s="117">
        <f t="shared" si="7"/>
        <v>5592.2062436727329</v>
      </c>
      <c r="D24" s="117">
        <f t="shared" si="7"/>
        <v>5537.2030098821442</v>
      </c>
      <c r="E24" s="117">
        <f t="shared" si="7"/>
        <v>6102.9054464168548</v>
      </c>
      <c r="F24" s="117">
        <f t="shared" si="7"/>
        <v>6054.458676209334</v>
      </c>
      <c r="G24" s="117">
        <f t="shared" si="7"/>
        <v>6375.5057128841036</v>
      </c>
      <c r="H24" s="117">
        <f t="shared" si="7"/>
        <v>5687.5812679174041</v>
      </c>
      <c r="I24" s="117">
        <f t="shared" si="7"/>
        <v>5903.3959088654428</v>
      </c>
      <c r="J24" s="117">
        <f t="shared" si="7"/>
        <v>6017.9018319411061</v>
      </c>
      <c r="K24" s="117">
        <f t="shared" si="7"/>
        <v>6362.755177056677</v>
      </c>
      <c r="L24" s="117">
        <f t="shared" si="7"/>
        <v>6326.706695111804</v>
      </c>
      <c r="M24" s="117">
        <f t="shared" si="7"/>
        <v>6227.3859612235847</v>
      </c>
      <c r="N24" s="117">
        <f t="shared" si="7"/>
        <v>6610.2784160558749</v>
      </c>
      <c r="O24" s="117">
        <f t="shared" si="7"/>
        <v>6350.992596550831</v>
      </c>
      <c r="P24" s="117">
        <f t="shared" si="7"/>
        <v>6104.8929743009221</v>
      </c>
      <c r="Q24" s="117">
        <f t="shared" si="7"/>
        <v>6397.8089122275906</v>
      </c>
      <c r="R24" s="117">
        <f t="shared" ref="R24:V24" si="8">R25+R28+R30+R39</f>
        <v>6746.194363527844</v>
      </c>
      <c r="S24" s="117">
        <f t="shared" si="8"/>
        <v>6127.7810924152955</v>
      </c>
      <c r="T24" s="117">
        <f t="shared" si="8"/>
        <v>6644.1278928898964</v>
      </c>
      <c r="U24" s="117">
        <f t="shared" si="8"/>
        <v>7319.5921239467216</v>
      </c>
      <c r="V24" s="117">
        <f t="shared" si="8"/>
        <v>7009.2063370353944</v>
      </c>
      <c r="W24" s="117">
        <f t="shared" ref="W24" si="9">W25+W28+W30+W39</f>
        <v>7831.5127582715377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5508.075543553733</v>
      </c>
      <c r="C25" s="122">
        <f t="shared" si="10"/>
        <v>4595.8830035707524</v>
      </c>
      <c r="D25" s="122">
        <f t="shared" si="10"/>
        <v>4421.5537494426235</v>
      </c>
      <c r="E25" s="122">
        <f t="shared" si="10"/>
        <v>4752.2583522503955</v>
      </c>
      <c r="F25" s="122">
        <f t="shared" si="10"/>
        <v>5132.8980736387621</v>
      </c>
      <c r="G25" s="122">
        <f t="shared" si="10"/>
        <v>4573.7004729644359</v>
      </c>
      <c r="H25" s="122">
        <f t="shared" si="10"/>
        <v>4592.8571606097812</v>
      </c>
      <c r="I25" s="122">
        <f t="shared" si="10"/>
        <v>4251.9528553674254</v>
      </c>
      <c r="J25" s="122">
        <f t="shared" si="10"/>
        <v>5060.3325956524932</v>
      </c>
      <c r="K25" s="122">
        <f t="shared" si="10"/>
        <v>5001.399892622997</v>
      </c>
      <c r="L25" s="122">
        <f t="shared" si="10"/>
        <v>5173.6655815999138</v>
      </c>
      <c r="M25" s="122">
        <f t="shared" si="10"/>
        <v>5049.6817567078069</v>
      </c>
      <c r="N25" s="122">
        <f t="shared" si="10"/>
        <v>5327.2538020835282</v>
      </c>
      <c r="O25" s="122">
        <f t="shared" si="10"/>
        <v>5099.2806428742306</v>
      </c>
      <c r="P25" s="122">
        <f t="shared" si="10"/>
        <v>4817.3570892238222</v>
      </c>
      <c r="Q25" s="122">
        <f t="shared" si="10"/>
        <v>4958.0647382691413</v>
      </c>
      <c r="R25" s="122">
        <f t="shared" ref="R25:V25" si="11">SUM(R26:R27)</f>
        <v>5349.315329192631</v>
      </c>
      <c r="S25" s="122">
        <f t="shared" si="11"/>
        <v>4525.9001568441063</v>
      </c>
      <c r="T25" s="122">
        <f t="shared" si="11"/>
        <v>5085.4520741576152</v>
      </c>
      <c r="U25" s="122">
        <f t="shared" si="11"/>
        <v>5706.306434970119</v>
      </c>
      <c r="V25" s="122">
        <f t="shared" si="11"/>
        <v>5466.0910035662782</v>
      </c>
      <c r="W25" s="122">
        <f t="shared" ref="W25" si="12">SUM(W26:W27)</f>
        <v>6143.8288896279373</v>
      </c>
      <c r="DA25" s="130" t="s">
        <v>2432</v>
      </c>
    </row>
    <row r="26" spans="1:105" ht="12" customHeight="1" x14ac:dyDescent="0.25">
      <c r="A26" s="97" t="s">
        <v>74</v>
      </c>
      <c r="B26" s="98">
        <v>5484.0409670803874</v>
      </c>
      <c r="C26" s="98">
        <v>4575.8122306782716</v>
      </c>
      <c r="D26" s="98">
        <v>4403.0145226030872</v>
      </c>
      <c r="E26" s="98">
        <v>4732.7951591543624</v>
      </c>
      <c r="F26" s="98">
        <v>5110.2819618650474</v>
      </c>
      <c r="G26" s="98">
        <v>4554.7738848994959</v>
      </c>
      <c r="H26" s="98">
        <v>4575.0887391827346</v>
      </c>
      <c r="I26" s="98">
        <v>4237.1763109979847</v>
      </c>
      <c r="J26" s="98">
        <v>5039.9803824355968</v>
      </c>
      <c r="K26" s="98">
        <v>4981.3200211780895</v>
      </c>
      <c r="L26" s="98">
        <v>5154.7634912347803</v>
      </c>
      <c r="M26" s="98">
        <v>5030.2020159576232</v>
      </c>
      <c r="N26" s="98">
        <v>5310.0203987901714</v>
      </c>
      <c r="O26" s="98">
        <v>5079.9174805251596</v>
      </c>
      <c r="P26" s="98">
        <v>4798.6962337993955</v>
      </c>
      <c r="Q26" s="98">
        <v>4941.1313859229394</v>
      </c>
      <c r="R26" s="98">
        <v>5331.2219531838564</v>
      </c>
      <c r="S26" s="98">
        <v>4510.4961338625508</v>
      </c>
      <c r="T26" s="98">
        <v>5068.4065640675099</v>
      </c>
      <c r="U26" s="98">
        <v>5687.2700938667977</v>
      </c>
      <c r="V26" s="98">
        <v>5448.1379800291988</v>
      </c>
      <c r="W26" s="98">
        <v>6123.8470282956423</v>
      </c>
      <c r="DA26" s="63" t="s">
        <v>2433</v>
      </c>
    </row>
    <row r="27" spans="1:105" ht="12" customHeight="1" x14ac:dyDescent="0.25">
      <c r="A27" s="97" t="s">
        <v>53</v>
      </c>
      <c r="B27" s="98">
        <v>24.034576473346004</v>
      </c>
      <c r="C27" s="98">
        <v>20.070772892480804</v>
      </c>
      <c r="D27" s="98">
        <v>18.5392268395359</v>
      </c>
      <c r="E27" s="98">
        <v>19.463193096033102</v>
      </c>
      <c r="F27" s="98">
        <v>22.616111773714316</v>
      </c>
      <c r="G27" s="98">
        <v>18.926588064939946</v>
      </c>
      <c r="H27" s="98">
        <v>17.768421427046317</v>
      </c>
      <c r="I27" s="98">
        <v>14.776544369440238</v>
      </c>
      <c r="J27" s="98">
        <v>20.352213216896118</v>
      </c>
      <c r="K27" s="98">
        <v>20.079871444907802</v>
      </c>
      <c r="L27" s="98">
        <v>18.902090365133883</v>
      </c>
      <c r="M27" s="98">
        <v>19.479740750184021</v>
      </c>
      <c r="N27" s="98">
        <v>17.233403293357128</v>
      </c>
      <c r="O27" s="98">
        <v>19.363162349070883</v>
      </c>
      <c r="P27" s="98">
        <v>18.660855424426266</v>
      </c>
      <c r="Q27" s="98">
        <v>16.933352346201747</v>
      </c>
      <c r="R27" s="98">
        <v>18.093376008774619</v>
      </c>
      <c r="S27" s="98">
        <v>15.404022981555485</v>
      </c>
      <c r="T27" s="98">
        <v>17.045510090105527</v>
      </c>
      <c r="U27" s="98">
        <v>19.036341103321234</v>
      </c>
      <c r="V27" s="98">
        <v>17.953023537079424</v>
      </c>
      <c r="W27" s="98">
        <v>19.981861332295153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10.527148037193411</v>
      </c>
      <c r="C28" s="122">
        <f t="shared" si="13"/>
        <v>14.521399751041489</v>
      </c>
      <c r="D28" s="122">
        <f t="shared" si="13"/>
        <v>18.531443310174499</v>
      </c>
      <c r="E28" s="122">
        <f t="shared" si="13"/>
        <v>24.297403451578298</v>
      </c>
      <c r="F28" s="122">
        <f t="shared" si="13"/>
        <v>18.673730782504919</v>
      </c>
      <c r="G28" s="122">
        <f t="shared" si="13"/>
        <v>21.989969417231222</v>
      </c>
      <c r="H28" s="122">
        <f t="shared" si="13"/>
        <v>30.831406084823325</v>
      </c>
      <c r="I28" s="122">
        <f t="shared" si="13"/>
        <v>68.262816594958622</v>
      </c>
      <c r="J28" s="122">
        <f t="shared" si="13"/>
        <v>43.840966554542959</v>
      </c>
      <c r="K28" s="122">
        <f t="shared" si="13"/>
        <v>39.653237373859831</v>
      </c>
      <c r="L28" s="122">
        <f t="shared" si="13"/>
        <v>67.642399685794246</v>
      </c>
      <c r="M28" s="122">
        <f t="shared" si="13"/>
        <v>47.6268586189858</v>
      </c>
      <c r="N28" s="122">
        <f t="shared" si="13"/>
        <v>111.30595233599469</v>
      </c>
      <c r="O28" s="122">
        <f t="shared" si="13"/>
        <v>58.248635996570108</v>
      </c>
      <c r="P28" s="122">
        <f t="shared" si="13"/>
        <v>53.307845553217966</v>
      </c>
      <c r="Q28" s="122">
        <f t="shared" si="13"/>
        <v>100.13954313944575</v>
      </c>
      <c r="R28" s="122">
        <f t="shared" si="13"/>
        <v>101.96702176340638</v>
      </c>
      <c r="S28" s="122">
        <f t="shared" si="13"/>
        <v>102.94677157614171</v>
      </c>
      <c r="T28" s="122">
        <f t="shared" si="13"/>
        <v>95.872591588063884</v>
      </c>
      <c r="U28" s="122">
        <f t="shared" si="13"/>
        <v>82.341755818665774</v>
      </c>
      <c r="V28" s="122">
        <f t="shared" si="13"/>
        <v>75.79416066360335</v>
      </c>
      <c r="W28" s="122">
        <f t="shared" si="13"/>
        <v>69.344556381047582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10.527148037193411</v>
      </c>
      <c r="C29" s="98">
        <f>IF(RES_hhdet_tes!C29=0,0,RES_hhdet_tes!C29*1000*11630/RES_hhdet_num!C24)</f>
        <v>14.521399751041489</v>
      </c>
      <c r="D29" s="98">
        <f>IF(RES_hhdet_tes!D29=0,0,RES_hhdet_tes!D29*1000*11630/RES_hhdet_num!D24)</f>
        <v>18.531443310174499</v>
      </c>
      <c r="E29" s="98">
        <f>IF(RES_hhdet_tes!E29=0,0,RES_hhdet_tes!E29*1000*11630/RES_hhdet_num!E24)</f>
        <v>24.297403451578298</v>
      </c>
      <c r="F29" s="98">
        <f>IF(RES_hhdet_tes!F29=0,0,RES_hhdet_tes!F29*1000*11630/RES_hhdet_num!F24)</f>
        <v>18.673730782504919</v>
      </c>
      <c r="G29" s="98">
        <f>IF(RES_hhdet_tes!G29=0,0,RES_hhdet_tes!G29*1000*11630/RES_hhdet_num!G24)</f>
        <v>21.989969417231222</v>
      </c>
      <c r="H29" s="98">
        <f>IF(RES_hhdet_tes!H29=0,0,RES_hhdet_tes!H29*1000*11630/RES_hhdet_num!H24)</f>
        <v>30.831406084823325</v>
      </c>
      <c r="I29" s="98">
        <f>IF(RES_hhdet_tes!I29=0,0,RES_hhdet_tes!I29*1000*11630/RES_hhdet_num!I24)</f>
        <v>68.262816594958622</v>
      </c>
      <c r="J29" s="98">
        <f>IF(RES_hhdet_tes!J29=0,0,RES_hhdet_tes!J29*1000*11630/RES_hhdet_num!J24)</f>
        <v>43.840966554542959</v>
      </c>
      <c r="K29" s="98">
        <f>IF(RES_hhdet_tes!K29=0,0,RES_hhdet_tes!K29*1000*11630/RES_hhdet_num!K24)</f>
        <v>39.653237373859831</v>
      </c>
      <c r="L29" s="98">
        <f>IF(RES_hhdet_tes!L29=0,0,RES_hhdet_tes!L29*1000*11630/RES_hhdet_num!L24)</f>
        <v>67.642399685794246</v>
      </c>
      <c r="M29" s="98">
        <f>IF(RES_hhdet_tes!M29=0,0,RES_hhdet_tes!M29*1000*11630/RES_hhdet_num!M24)</f>
        <v>47.6268586189858</v>
      </c>
      <c r="N29" s="98">
        <f>IF(RES_hhdet_tes!N29=0,0,RES_hhdet_tes!N29*1000*11630/RES_hhdet_num!N24)</f>
        <v>111.30595233599469</v>
      </c>
      <c r="O29" s="98">
        <f>IF(RES_hhdet_tes!O29=0,0,RES_hhdet_tes!O29*1000*11630/RES_hhdet_num!O24)</f>
        <v>58.248635996570108</v>
      </c>
      <c r="P29" s="98">
        <f>IF(RES_hhdet_tes!P29=0,0,RES_hhdet_tes!P29*1000*11630/RES_hhdet_num!P24)</f>
        <v>53.307845553217966</v>
      </c>
      <c r="Q29" s="98">
        <f>IF(RES_hhdet_tes!Q29=0,0,RES_hhdet_tes!Q29*1000*11630/RES_hhdet_num!Q24)</f>
        <v>100.13954313944575</v>
      </c>
      <c r="R29" s="98">
        <f>IF(RES_hhdet_tes!R29=0,0,RES_hhdet_tes!R29*1000*11630/RES_hhdet_num!R24)</f>
        <v>101.96702176340638</v>
      </c>
      <c r="S29" s="98">
        <f>IF(RES_hhdet_tes!S29=0,0,RES_hhdet_tes!S29*1000*11630/RES_hhdet_num!S24)</f>
        <v>102.94677157614171</v>
      </c>
      <c r="T29" s="98">
        <f>IF(RES_hhdet_tes!T29=0,0,RES_hhdet_tes!T29*1000*11630/RES_hhdet_num!T24)</f>
        <v>95.872591588063884</v>
      </c>
      <c r="U29" s="98">
        <f>IF(RES_hhdet_tes!U29=0,0,RES_hhdet_tes!U29*1000*11630/RES_hhdet_num!U24)</f>
        <v>82.341755818665774</v>
      </c>
      <c r="V29" s="98">
        <f>IF(RES_hhdet_tes!V29=0,0,RES_hhdet_tes!V29*1000*11630/RES_hhdet_num!V24)</f>
        <v>75.79416066360335</v>
      </c>
      <c r="W29" s="98">
        <f>IF(RES_hhdet_tes!W29=0,0,RES_hhdet_tes!W29*1000*11630/RES_hhdet_num!W24)</f>
        <v>69.344556381047582</v>
      </c>
      <c r="DA29" s="63" t="s">
        <v>2436</v>
      </c>
    </row>
    <row r="30" spans="1:105" ht="12" customHeight="1" x14ac:dyDescent="0.25">
      <c r="A30" s="121" t="s">
        <v>55</v>
      </c>
      <c r="B30" s="122">
        <v>437.80810868288938</v>
      </c>
      <c r="C30" s="122">
        <v>639.05695662260871</v>
      </c>
      <c r="D30" s="122">
        <v>716.93651025848885</v>
      </c>
      <c r="E30" s="122">
        <v>869.71585200213633</v>
      </c>
      <c r="F30" s="122">
        <v>602.01305940288751</v>
      </c>
      <c r="G30" s="122">
        <v>1125.6432601686438</v>
      </c>
      <c r="H30" s="122">
        <v>687.43902677953838</v>
      </c>
      <c r="I30" s="122">
        <v>1048.4085212584978</v>
      </c>
      <c r="J30" s="122">
        <v>649.49707669336055</v>
      </c>
      <c r="K30" s="122">
        <v>945.06214388779983</v>
      </c>
      <c r="L30" s="122">
        <v>784.87850512211924</v>
      </c>
      <c r="M30" s="122">
        <v>825.39429391600186</v>
      </c>
      <c r="N30" s="122">
        <v>899.81217994295139</v>
      </c>
      <c r="O30" s="122">
        <v>910.64945261447849</v>
      </c>
      <c r="P30" s="122">
        <v>944.74908131487132</v>
      </c>
      <c r="Q30" s="122">
        <v>1008.3419401517076</v>
      </c>
      <c r="R30" s="122">
        <v>958.75198615830095</v>
      </c>
      <c r="S30" s="122">
        <v>1118.5215207509791</v>
      </c>
      <c r="T30" s="122">
        <v>1072.5116302991369</v>
      </c>
      <c r="U30" s="122">
        <v>1117.576973382347</v>
      </c>
      <c r="V30" s="122">
        <v>1095.4581436653725</v>
      </c>
      <c r="W30" s="122">
        <v>1225.135216520697</v>
      </c>
      <c r="DA30" s="130" t="s">
        <v>2437</v>
      </c>
    </row>
    <row r="31" spans="1:105" ht="12" customHeight="1" x14ac:dyDescent="0.25">
      <c r="A31" s="97" t="s">
        <v>141</v>
      </c>
      <c r="B31" s="98">
        <v>436.51097542574155</v>
      </c>
      <c r="C31" s="98">
        <v>644.02526995098162</v>
      </c>
      <c r="D31" s="98">
        <v>720.99414571300269</v>
      </c>
      <c r="E31" s="98">
        <v>870.83464527799651</v>
      </c>
      <c r="F31" s="98">
        <v>604.93939054274529</v>
      </c>
      <c r="G31" s="98">
        <v>1129.7592123099544</v>
      </c>
      <c r="H31" s="98">
        <v>667.58767682192865</v>
      </c>
      <c r="I31" s="98">
        <v>1063.9056507118146</v>
      </c>
      <c r="J31" s="98">
        <v>629.45254327001601</v>
      </c>
      <c r="K31" s="98">
        <v>933.66787602811939</v>
      </c>
      <c r="L31" s="98">
        <v>808.61402238423341</v>
      </c>
      <c r="M31" s="98">
        <v>858.15969907116926</v>
      </c>
      <c r="N31" s="98">
        <v>815.19605761719947</v>
      </c>
      <c r="O31" s="98">
        <v>907.4831859318025</v>
      </c>
      <c r="P31" s="98">
        <v>919.77245217519726</v>
      </c>
      <c r="Q31" s="98">
        <v>1005.2284983950242</v>
      </c>
      <c r="R31" s="98">
        <v>988.81358634284857</v>
      </c>
      <c r="S31" s="98">
        <v>1068.3098380030597</v>
      </c>
      <c r="T31" s="98">
        <v>1086.9300360207492</v>
      </c>
      <c r="U31" s="98">
        <v>1156.3635079368096</v>
      </c>
      <c r="V31" s="98">
        <v>1093.2717153267427</v>
      </c>
      <c r="W31" s="98">
        <v>1230.7496399086638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468.76039192241711</v>
      </c>
      <c r="C35" s="101">
        <v>463.17866479821203</v>
      </c>
      <c r="D35" s="101">
        <v>506.22929772766548</v>
      </c>
      <c r="E35" s="101">
        <v>800.53713444477751</v>
      </c>
      <c r="F35" s="101">
        <v>358.15213108141222</v>
      </c>
      <c r="G35" s="101">
        <v>607.71928238708051</v>
      </c>
      <c r="H35" s="101">
        <v>1043.7707585186313</v>
      </c>
      <c r="I35" s="101">
        <v>936.05433272195251</v>
      </c>
      <c r="J35" s="101">
        <v>700.7847326357213</v>
      </c>
      <c r="K35" s="101">
        <v>963.73608288005403</v>
      </c>
      <c r="L35" s="101">
        <v>758.424674430545</v>
      </c>
      <c r="M35" s="101">
        <v>793.22930194430603</v>
      </c>
      <c r="N35" s="101">
        <v>974.74586041053283</v>
      </c>
      <c r="O35" s="101">
        <v>913.60624618328791</v>
      </c>
      <c r="P35" s="101">
        <v>969.27040731918714</v>
      </c>
      <c r="Q35" s="101">
        <v>1011.8211444070273</v>
      </c>
      <c r="R35" s="101">
        <v>919.20786779473463</v>
      </c>
      <c r="S35" s="101">
        <v>1193.7339995114608</v>
      </c>
      <c r="T35" s="101">
        <v>1043.191520340104</v>
      </c>
      <c r="U35" s="101">
        <v>1021.9389429740833</v>
      </c>
      <c r="V35" s="101">
        <v>1102.3270114548739</v>
      </c>
      <c r="W35" s="101">
        <v>1210.5655558279577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315.75700010167282</v>
      </c>
      <c r="C39" s="122">
        <v>342.74488372833008</v>
      </c>
      <c r="D39" s="122">
        <v>380.18130687085699</v>
      </c>
      <c r="E39" s="122">
        <v>456.63383871274482</v>
      </c>
      <c r="F39" s="122">
        <v>300.87381238517884</v>
      </c>
      <c r="G39" s="122">
        <v>654.17201033379331</v>
      </c>
      <c r="H39" s="122">
        <v>376.45367444326126</v>
      </c>
      <c r="I39" s="122">
        <v>534.77171564456194</v>
      </c>
      <c r="J39" s="122">
        <v>264.2311930407098</v>
      </c>
      <c r="K39" s="122">
        <v>376.63990317202052</v>
      </c>
      <c r="L39" s="122">
        <v>300.5202087039774</v>
      </c>
      <c r="M39" s="122">
        <v>304.68305198079082</v>
      </c>
      <c r="N39" s="122">
        <v>271.90648169340074</v>
      </c>
      <c r="O39" s="122">
        <v>282.81386506555134</v>
      </c>
      <c r="P39" s="122">
        <v>289.47895820901095</v>
      </c>
      <c r="Q39" s="122">
        <v>331.26269066729589</v>
      </c>
      <c r="R39" s="122">
        <v>336.16002641350457</v>
      </c>
      <c r="S39" s="122">
        <v>380.41264324406836</v>
      </c>
      <c r="T39" s="122">
        <v>390.29159684508062</v>
      </c>
      <c r="U39" s="122">
        <v>413.36695977558935</v>
      </c>
      <c r="V39" s="122">
        <v>371.8630291401409</v>
      </c>
      <c r="W39" s="122">
        <v>393.20409574185584</v>
      </c>
      <c r="DA39" s="130" t="s">
        <v>2446</v>
      </c>
    </row>
    <row r="40" spans="1:105" ht="12" customHeight="1" x14ac:dyDescent="0.25">
      <c r="A40" s="97" t="s">
        <v>50</v>
      </c>
      <c r="B40" s="98">
        <v>316.25541657472002</v>
      </c>
      <c r="C40" s="98">
        <v>342.13720872478552</v>
      </c>
      <c r="D40" s="98">
        <v>382.23301561778175</v>
      </c>
      <c r="E40" s="98">
        <v>452.71711667438728</v>
      </c>
      <c r="F40" s="98">
        <v>301.56311860378639</v>
      </c>
      <c r="G40" s="98">
        <v>667.43667238318278</v>
      </c>
      <c r="H40" s="98">
        <v>363.65881032978137</v>
      </c>
      <c r="I40" s="98">
        <v>540.01866830446727</v>
      </c>
      <c r="J40" s="98">
        <v>264.45089395141866</v>
      </c>
      <c r="K40" s="98">
        <v>379.51531325262738</v>
      </c>
      <c r="L40" s="98">
        <v>301.10026995074918</v>
      </c>
      <c r="M40" s="98">
        <v>304.59032087515965</v>
      </c>
      <c r="N40" s="98">
        <v>269.08502001229476</v>
      </c>
      <c r="O40" s="98">
        <v>285.16091778029806</v>
      </c>
      <c r="P40" s="98">
        <v>289.98491304353291</v>
      </c>
      <c r="Q40" s="98">
        <v>330.66567370647488</v>
      </c>
      <c r="R40" s="98">
        <v>336.03857903392742</v>
      </c>
      <c r="S40" s="98">
        <v>380.49205980885802</v>
      </c>
      <c r="T40" s="98">
        <v>390.33860124451957</v>
      </c>
      <c r="U40" s="98">
        <v>413.36695977558935</v>
      </c>
      <c r="V40" s="98">
        <v>371.8630291401409</v>
      </c>
      <c r="W40" s="98">
        <v>393.20409574185584</v>
      </c>
      <c r="DA40" s="63" t="s">
        <v>2447</v>
      </c>
    </row>
    <row r="41" spans="1:105" ht="12" customHeight="1" x14ac:dyDescent="0.25">
      <c r="A41" s="109" t="s">
        <v>120</v>
      </c>
      <c r="B41" s="33">
        <v>283.58648229589812</v>
      </c>
      <c r="C41" s="33">
        <v>369.7864213860625</v>
      </c>
      <c r="D41" s="33">
        <v>309.83700697629274</v>
      </c>
      <c r="E41" s="33">
        <v>562.0952061900017</v>
      </c>
      <c r="F41" s="33">
        <v>282.18595490292967</v>
      </c>
      <c r="G41" s="33">
        <v>319.35364412161795</v>
      </c>
      <c r="H41" s="33">
        <v>625.78062108701579</v>
      </c>
      <c r="I41" s="33">
        <v>419.33875712664292</v>
      </c>
      <c r="J41" s="33">
        <v>258.28299431003734</v>
      </c>
      <c r="K41" s="33">
        <v>270.24973018956706</v>
      </c>
      <c r="L41" s="33">
        <v>277.98940869779062</v>
      </c>
      <c r="M41" s="33">
        <v>309.27015067267723</v>
      </c>
      <c r="N41" s="33">
        <v>447.30734953548921</v>
      </c>
      <c r="O41" s="33">
        <v>30.338051607793457</v>
      </c>
      <c r="P41" s="33">
        <v>212.97858722929658</v>
      </c>
      <c r="Q41" s="33">
        <v>418.90478051581567</v>
      </c>
      <c r="R41" s="33">
        <v>352.79831741557086</v>
      </c>
      <c r="S41" s="33">
        <v>364.68816341572324</v>
      </c>
      <c r="T41" s="33">
        <v>364.81521234912208</v>
      </c>
      <c r="U41" s="33">
        <v>0</v>
      </c>
      <c r="V41" s="33">
        <v>0</v>
      </c>
      <c r="W41" s="33">
        <v>0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6640.536705141757</v>
      </c>
      <c r="C43" s="117">
        <f t="shared" si="14"/>
        <v>5827.574365784466</v>
      </c>
      <c r="D43" s="117">
        <f t="shared" si="14"/>
        <v>3325.9104400883034</v>
      </c>
      <c r="E43" s="117">
        <f t="shared" si="14"/>
        <v>4346.2272140837968</v>
      </c>
      <c r="F43" s="117">
        <f t="shared" si="14"/>
        <v>7903.210087750047</v>
      </c>
      <c r="G43" s="117">
        <f t="shared" si="14"/>
        <v>5715.2542763249448</v>
      </c>
      <c r="H43" s="117">
        <f t="shared" si="14"/>
        <v>5792.2444198003359</v>
      </c>
      <c r="I43" s="117">
        <f t="shared" si="14"/>
        <v>7183.6701152402275</v>
      </c>
      <c r="J43" s="117">
        <f t="shared" si="14"/>
        <v>6316.8711466933282</v>
      </c>
      <c r="K43" s="117">
        <f t="shared" si="14"/>
        <v>3548.2728657017769</v>
      </c>
      <c r="L43" s="117">
        <f t="shared" si="14"/>
        <v>3997.2353595484683</v>
      </c>
      <c r="M43" s="117">
        <f t="shared" si="14"/>
        <v>7058.9515078950626</v>
      </c>
      <c r="N43" s="117">
        <f t="shared" si="14"/>
        <v>7134.5251462022106</v>
      </c>
      <c r="O43" s="117">
        <f t="shared" si="14"/>
        <v>5159.8831451246788</v>
      </c>
      <c r="P43" s="117">
        <f t="shared" si="14"/>
        <v>6394.0810094657445</v>
      </c>
      <c r="Q43" s="117">
        <f t="shared" si="14"/>
        <v>7132.7711099003582</v>
      </c>
      <c r="R43" s="117">
        <f t="shared" ref="R43:V43" si="15">R44+R47+R49+R58</f>
        <v>5311.0110266321999</v>
      </c>
      <c r="S43" s="117">
        <f t="shared" si="15"/>
        <v>6302.1733951254046</v>
      </c>
      <c r="T43" s="117">
        <f t="shared" si="15"/>
        <v>6625.2352663484444</v>
      </c>
      <c r="U43" s="117">
        <f t="shared" si="15"/>
        <v>7790.8666196907407</v>
      </c>
      <c r="V43" s="117">
        <f t="shared" si="15"/>
        <v>7021.6846830300774</v>
      </c>
      <c r="W43" s="117">
        <f t="shared" ref="W43" si="16">W44+W47+W49+W58</f>
        <v>8000.3954613060023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5845.533855370164</v>
      </c>
      <c r="C44" s="122">
        <f t="shared" si="17"/>
        <v>5007.5074965987105</v>
      </c>
      <c r="D44" s="122">
        <f t="shared" si="17"/>
        <v>2422.7032604396986</v>
      </c>
      <c r="E44" s="122">
        <f t="shared" si="17"/>
        <v>3066.9347938457245</v>
      </c>
      <c r="F44" s="122">
        <f t="shared" si="17"/>
        <v>7227.3621515203286</v>
      </c>
      <c r="G44" s="122">
        <f t="shared" si="17"/>
        <v>4426.8769606248479</v>
      </c>
      <c r="H44" s="122">
        <f t="shared" si="17"/>
        <v>4331.3276695245058</v>
      </c>
      <c r="I44" s="122">
        <f t="shared" si="17"/>
        <v>5613.0798942512456</v>
      </c>
      <c r="J44" s="122">
        <f t="shared" si="17"/>
        <v>5272.0986177724299</v>
      </c>
      <c r="K44" s="122">
        <f t="shared" si="17"/>
        <v>2095.3696962072154</v>
      </c>
      <c r="L44" s="122">
        <f t="shared" si="17"/>
        <v>2743.1331720906919</v>
      </c>
      <c r="M44" s="122">
        <f t="shared" si="17"/>
        <v>5839.4219682848743</v>
      </c>
      <c r="N44" s="122">
        <f t="shared" si="17"/>
        <v>5677.4299482377764</v>
      </c>
      <c r="O44" s="122">
        <f t="shared" si="17"/>
        <v>3907.5491296045852</v>
      </c>
      <c r="P44" s="122">
        <f t="shared" si="17"/>
        <v>5101.3265539990543</v>
      </c>
      <c r="Q44" s="122">
        <f t="shared" si="17"/>
        <v>5718.8633352107072</v>
      </c>
      <c r="R44" s="122">
        <f t="shared" ref="R44:V44" si="18">SUM(R45:R46)</f>
        <v>3973.8622212881392</v>
      </c>
      <c r="S44" s="122">
        <f t="shared" si="18"/>
        <v>4646.9259413879508</v>
      </c>
      <c r="T44" s="122">
        <f t="shared" si="18"/>
        <v>5107.0951929120092</v>
      </c>
      <c r="U44" s="122">
        <f t="shared" si="18"/>
        <v>6267.2633193691026</v>
      </c>
      <c r="V44" s="122">
        <f t="shared" si="18"/>
        <v>5429.8861006999559</v>
      </c>
      <c r="W44" s="122">
        <f t="shared" ref="W44" si="19">SUM(W45:W46)</f>
        <v>6224.1452225569155</v>
      </c>
      <c r="DA44" s="130" t="s">
        <v>2450</v>
      </c>
    </row>
    <row r="45" spans="1:105" ht="12" customHeight="1" x14ac:dyDescent="0.25">
      <c r="A45" s="97" t="s">
        <v>216</v>
      </c>
      <c r="B45" s="98">
        <v>5820.0267741103853</v>
      </c>
      <c r="C45" s="98">
        <v>4985.639110122479</v>
      </c>
      <c r="D45" s="98">
        <v>2412.5450563658846</v>
      </c>
      <c r="E45" s="98">
        <v>3054.3739565172373</v>
      </c>
      <c r="F45" s="98">
        <v>7195.517601345573</v>
      </c>
      <c r="G45" s="98">
        <v>4408.5579480128099</v>
      </c>
      <c r="H45" s="98">
        <v>4314.5710292286167</v>
      </c>
      <c r="I45" s="98">
        <v>5593.5731106795711</v>
      </c>
      <c r="J45" s="98">
        <v>5250.8947002153918</v>
      </c>
      <c r="K45" s="98">
        <v>2086.9571007274067</v>
      </c>
      <c r="L45" s="98">
        <v>2733.1110803484535</v>
      </c>
      <c r="M45" s="98">
        <v>5816.8957118684148</v>
      </c>
      <c r="N45" s="98">
        <v>5659.0637423833641</v>
      </c>
      <c r="O45" s="98">
        <v>3892.7112507972606</v>
      </c>
      <c r="P45" s="98">
        <v>5081.5656943546846</v>
      </c>
      <c r="Q45" s="98">
        <v>5699.33161608501</v>
      </c>
      <c r="R45" s="98">
        <v>3960.4211397754361</v>
      </c>
      <c r="S45" s="98">
        <v>4631.1100038917421</v>
      </c>
      <c r="T45" s="98">
        <v>5089.9771390256528</v>
      </c>
      <c r="U45" s="98">
        <v>6246.3556159901364</v>
      </c>
      <c r="V45" s="98">
        <v>5412.051989832441</v>
      </c>
      <c r="W45" s="98">
        <v>6203.9021446679526</v>
      </c>
      <c r="DA45" s="63" t="s">
        <v>2451</v>
      </c>
    </row>
    <row r="46" spans="1:105" ht="12" customHeight="1" x14ac:dyDescent="0.25">
      <c r="A46" s="97" t="s">
        <v>53</v>
      </c>
      <c r="B46" s="98">
        <v>25.507081259779145</v>
      </c>
      <c r="C46" s="98">
        <v>21.868386476231272</v>
      </c>
      <c r="D46" s="98">
        <v>10.158204073813813</v>
      </c>
      <c r="E46" s="98">
        <v>12.560837328487192</v>
      </c>
      <c r="F46" s="98">
        <v>31.844550174755639</v>
      </c>
      <c r="G46" s="98">
        <v>18.319012612038033</v>
      </c>
      <c r="H46" s="98">
        <v>16.756640295889351</v>
      </c>
      <c r="I46" s="98">
        <v>19.50678357167466</v>
      </c>
      <c r="J46" s="98">
        <v>21.203917557038039</v>
      </c>
      <c r="K46" s="98">
        <v>8.412595479808795</v>
      </c>
      <c r="L46" s="98">
        <v>10.022091742238223</v>
      </c>
      <c r="M46" s="98">
        <v>22.526256416459695</v>
      </c>
      <c r="N46" s="98">
        <v>18.366205854412044</v>
      </c>
      <c r="O46" s="98">
        <v>14.837878807324616</v>
      </c>
      <c r="P46" s="98">
        <v>19.760859644370036</v>
      </c>
      <c r="Q46" s="98">
        <v>19.531719125697435</v>
      </c>
      <c r="R46" s="98">
        <v>13.441081512703159</v>
      </c>
      <c r="S46" s="98">
        <v>15.815937496208425</v>
      </c>
      <c r="T46" s="98">
        <v>17.118053886356044</v>
      </c>
      <c r="U46" s="98">
        <v>20.90770337896657</v>
      </c>
      <c r="V46" s="98">
        <v>17.834110867514877</v>
      </c>
      <c r="W46" s="98">
        <v>20.243077888963036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10.503513863708037</v>
      </c>
      <c r="C47" s="122">
        <f t="shared" si="20"/>
        <v>14.313900834761514</v>
      </c>
      <c r="D47" s="122">
        <f t="shared" si="20"/>
        <v>16.161748356247028</v>
      </c>
      <c r="E47" s="122">
        <f t="shared" si="20"/>
        <v>22.391124882576122</v>
      </c>
      <c r="F47" s="122">
        <f t="shared" si="20"/>
        <v>17.327947285434373</v>
      </c>
      <c r="G47" s="122">
        <f t="shared" si="20"/>
        <v>26.567350588722288</v>
      </c>
      <c r="H47" s="122">
        <f t="shared" si="20"/>
        <v>42.560564341011315</v>
      </c>
      <c r="I47" s="122">
        <f t="shared" si="20"/>
        <v>98.050052949050396</v>
      </c>
      <c r="J47" s="122">
        <f t="shared" si="20"/>
        <v>79.208243880883046</v>
      </c>
      <c r="K47" s="122">
        <f t="shared" si="20"/>
        <v>111.17659607096574</v>
      </c>
      <c r="L47" s="122">
        <f t="shared" si="20"/>
        <v>193.64794653346127</v>
      </c>
      <c r="M47" s="122">
        <f t="shared" si="20"/>
        <v>119.67584039494791</v>
      </c>
      <c r="N47" s="122">
        <f t="shared" si="20"/>
        <v>205.40193450743155</v>
      </c>
      <c r="O47" s="122">
        <f t="shared" si="20"/>
        <v>56.766042875100517</v>
      </c>
      <c r="P47" s="122">
        <f t="shared" si="20"/>
        <v>34.856129479217579</v>
      </c>
      <c r="Q47" s="122">
        <f t="shared" si="20"/>
        <v>71.663257669381196</v>
      </c>
      <c r="R47" s="122">
        <f t="shared" si="20"/>
        <v>82.135828149418998</v>
      </c>
      <c r="S47" s="122">
        <f t="shared" si="20"/>
        <v>82.810647287324187</v>
      </c>
      <c r="T47" s="122">
        <f t="shared" si="20"/>
        <v>87.800443941164758</v>
      </c>
      <c r="U47" s="122">
        <f t="shared" si="20"/>
        <v>96.87550323461457</v>
      </c>
      <c r="V47" s="122">
        <f t="shared" si="20"/>
        <v>135.99421946534534</v>
      </c>
      <c r="W47" s="122">
        <f t="shared" si="20"/>
        <v>191.79107408444526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10.503513863708037</v>
      </c>
      <c r="C48" s="98">
        <f>IF(RES_hhdet_tes!C48=0,0,RES_hhdet_tes!C48*1000*11630/RES_hhdet_num!C43)</f>
        <v>14.313900834761514</v>
      </c>
      <c r="D48" s="98">
        <f>IF(RES_hhdet_tes!D48=0,0,RES_hhdet_tes!D48*1000*11630/RES_hhdet_num!D43)</f>
        <v>16.161748356247028</v>
      </c>
      <c r="E48" s="98">
        <f>IF(RES_hhdet_tes!E48=0,0,RES_hhdet_tes!E48*1000*11630/RES_hhdet_num!E43)</f>
        <v>22.391124882576122</v>
      </c>
      <c r="F48" s="98">
        <f>IF(RES_hhdet_tes!F48=0,0,RES_hhdet_tes!F48*1000*11630/RES_hhdet_num!F43)</f>
        <v>17.327947285434373</v>
      </c>
      <c r="G48" s="98">
        <f>IF(RES_hhdet_tes!G48=0,0,RES_hhdet_tes!G48*1000*11630/RES_hhdet_num!G43)</f>
        <v>26.567350588722288</v>
      </c>
      <c r="H48" s="98">
        <f>IF(RES_hhdet_tes!H48=0,0,RES_hhdet_tes!H48*1000*11630/RES_hhdet_num!H43)</f>
        <v>42.560564341011315</v>
      </c>
      <c r="I48" s="98">
        <f>IF(RES_hhdet_tes!I48=0,0,RES_hhdet_tes!I48*1000*11630/RES_hhdet_num!I43)</f>
        <v>98.050052949050396</v>
      </c>
      <c r="J48" s="98">
        <f>IF(RES_hhdet_tes!J48=0,0,RES_hhdet_tes!J48*1000*11630/RES_hhdet_num!J43)</f>
        <v>79.208243880883046</v>
      </c>
      <c r="K48" s="98">
        <f>IF(RES_hhdet_tes!K48=0,0,RES_hhdet_tes!K48*1000*11630/RES_hhdet_num!K43)</f>
        <v>111.17659607096574</v>
      </c>
      <c r="L48" s="98">
        <f>IF(RES_hhdet_tes!L48=0,0,RES_hhdet_tes!L48*1000*11630/RES_hhdet_num!L43)</f>
        <v>193.64794653346127</v>
      </c>
      <c r="M48" s="98">
        <f>IF(RES_hhdet_tes!M48=0,0,RES_hhdet_tes!M48*1000*11630/RES_hhdet_num!M43)</f>
        <v>119.67584039494791</v>
      </c>
      <c r="N48" s="98">
        <f>IF(RES_hhdet_tes!N48=0,0,RES_hhdet_tes!N48*1000*11630/RES_hhdet_num!N43)</f>
        <v>205.40193450743155</v>
      </c>
      <c r="O48" s="98">
        <f>IF(RES_hhdet_tes!O48=0,0,RES_hhdet_tes!O48*1000*11630/RES_hhdet_num!O43)</f>
        <v>56.766042875100517</v>
      </c>
      <c r="P48" s="98">
        <f>IF(RES_hhdet_tes!P48=0,0,RES_hhdet_tes!P48*1000*11630/RES_hhdet_num!P43)</f>
        <v>34.856129479217579</v>
      </c>
      <c r="Q48" s="98">
        <f>IF(RES_hhdet_tes!Q48=0,0,RES_hhdet_tes!Q48*1000*11630/RES_hhdet_num!Q43)</f>
        <v>71.663257669381196</v>
      </c>
      <c r="R48" s="98">
        <f>IF(RES_hhdet_tes!R48=0,0,RES_hhdet_tes!R48*1000*11630/RES_hhdet_num!R43)</f>
        <v>82.135828149418998</v>
      </c>
      <c r="S48" s="98">
        <f>IF(RES_hhdet_tes!S48=0,0,RES_hhdet_tes!S48*1000*11630/RES_hhdet_num!S43)</f>
        <v>82.810647287324187</v>
      </c>
      <c r="T48" s="98">
        <f>IF(RES_hhdet_tes!T48=0,0,RES_hhdet_tes!T48*1000*11630/RES_hhdet_num!T43)</f>
        <v>87.800443941164758</v>
      </c>
      <c r="U48" s="98">
        <f>IF(RES_hhdet_tes!U48=0,0,RES_hhdet_tes!U48*1000*11630/RES_hhdet_num!U43)</f>
        <v>96.87550323461457</v>
      </c>
      <c r="V48" s="98">
        <f>IF(RES_hhdet_tes!V48=0,0,RES_hhdet_tes!V48*1000*11630/RES_hhdet_num!V43)</f>
        <v>135.99421946534534</v>
      </c>
      <c r="W48" s="98">
        <f>IF(RES_hhdet_tes!W48=0,0,RES_hhdet_tes!W48*1000*11630/RES_hhdet_num!W43)</f>
        <v>191.79107408444526</v>
      </c>
      <c r="DA48" s="63" t="s">
        <v>2454</v>
      </c>
    </row>
    <row r="49" spans="1:105" ht="12" customHeight="1" x14ac:dyDescent="0.25">
      <c r="A49" s="121" t="s">
        <v>55</v>
      </c>
      <c r="B49" s="122">
        <v>468.760391922417</v>
      </c>
      <c r="C49" s="122">
        <v>463.17866479821214</v>
      </c>
      <c r="D49" s="122">
        <v>506.22929772766543</v>
      </c>
      <c r="E49" s="122">
        <v>800.15165846558705</v>
      </c>
      <c r="F49" s="122">
        <v>357.59598226776251</v>
      </c>
      <c r="G49" s="122">
        <v>606.41181545056963</v>
      </c>
      <c r="H49" s="122">
        <v>1043.6054734286427</v>
      </c>
      <c r="I49" s="122">
        <v>936.89612532590252</v>
      </c>
      <c r="J49" s="122">
        <v>701.31760382018103</v>
      </c>
      <c r="K49" s="122">
        <v>965.18693432645637</v>
      </c>
      <c r="L49" s="122">
        <v>759.98917680633781</v>
      </c>
      <c r="M49" s="122">
        <v>795.15684132239653</v>
      </c>
      <c r="N49" s="122">
        <v>977.71262475784079</v>
      </c>
      <c r="O49" s="122">
        <v>913.33035820985947</v>
      </c>
      <c r="P49" s="122">
        <v>968.50603850845425</v>
      </c>
      <c r="Q49" s="122">
        <v>1010.8362015946393</v>
      </c>
      <c r="R49" s="122">
        <v>918.82074144705803</v>
      </c>
      <c r="S49" s="122">
        <v>1192.1281404585552</v>
      </c>
      <c r="T49" s="122">
        <v>1040.2833693935472</v>
      </c>
      <c r="U49" s="122">
        <v>1013.7738811159963</v>
      </c>
      <c r="V49" s="122">
        <v>1083.9054849717088</v>
      </c>
      <c r="W49" s="122">
        <v>1191.3218316966027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468.760391922417</v>
      </c>
      <c r="C54" s="101">
        <v>463.17866479821214</v>
      </c>
      <c r="D54" s="101">
        <v>506.22929772766543</v>
      </c>
      <c r="E54" s="101">
        <v>800.15165846558705</v>
      </c>
      <c r="F54" s="101">
        <v>357.59598226776251</v>
      </c>
      <c r="G54" s="101">
        <v>606.41181545056963</v>
      </c>
      <c r="H54" s="101">
        <v>1043.6054734286427</v>
      </c>
      <c r="I54" s="101">
        <v>936.89612532590252</v>
      </c>
      <c r="J54" s="101">
        <v>701.31760382018103</v>
      </c>
      <c r="K54" s="101">
        <v>965.18693432645637</v>
      </c>
      <c r="L54" s="101">
        <v>759.98917680633781</v>
      </c>
      <c r="M54" s="101">
        <v>795.15684132239653</v>
      </c>
      <c r="N54" s="101">
        <v>977.71262475784079</v>
      </c>
      <c r="O54" s="101">
        <v>913.33035820985947</v>
      </c>
      <c r="P54" s="101">
        <v>968.50603850845425</v>
      </c>
      <c r="Q54" s="101">
        <v>1010.8362015946393</v>
      </c>
      <c r="R54" s="101">
        <v>918.82074144705803</v>
      </c>
      <c r="S54" s="101">
        <v>1192.1281404585552</v>
      </c>
      <c r="T54" s="101">
        <v>1040.2833693935472</v>
      </c>
      <c r="U54" s="101">
        <v>1013.7738811159963</v>
      </c>
      <c r="V54" s="101">
        <v>1083.9054849717088</v>
      </c>
      <c r="W54" s="101">
        <v>1191.3218316966027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315.73894398546844</v>
      </c>
      <c r="C58" s="122">
        <v>342.57430355278194</v>
      </c>
      <c r="D58" s="122">
        <v>380.81613356469165</v>
      </c>
      <c r="E58" s="122">
        <v>456.74963688990948</v>
      </c>
      <c r="F58" s="122">
        <v>300.92400667652106</v>
      </c>
      <c r="G58" s="122">
        <v>655.39814966080485</v>
      </c>
      <c r="H58" s="122">
        <v>374.750712506176</v>
      </c>
      <c r="I58" s="122">
        <v>535.64404271402964</v>
      </c>
      <c r="J58" s="122">
        <v>264.24668121983478</v>
      </c>
      <c r="K58" s="122">
        <v>376.53963909713917</v>
      </c>
      <c r="L58" s="122">
        <v>300.46506411797668</v>
      </c>
      <c r="M58" s="122">
        <v>304.69685789284381</v>
      </c>
      <c r="N58" s="122">
        <v>273.98063869916217</v>
      </c>
      <c r="O58" s="122">
        <v>282.23761443513411</v>
      </c>
      <c r="P58" s="122">
        <v>289.3922874790178</v>
      </c>
      <c r="Q58" s="122">
        <v>331.40831542563046</v>
      </c>
      <c r="R58" s="122">
        <v>336.19223574758405</v>
      </c>
      <c r="S58" s="122">
        <v>380.3086659915748</v>
      </c>
      <c r="T58" s="122">
        <v>390.05626010172233</v>
      </c>
      <c r="U58" s="122">
        <v>412.95391597102787</v>
      </c>
      <c r="V58" s="122">
        <v>371.89887789306755</v>
      </c>
      <c r="W58" s="122">
        <v>393.13733296803792</v>
      </c>
      <c r="DA58" s="130" t="s">
        <v>2464</v>
      </c>
    </row>
    <row r="59" spans="1:105" ht="12" customHeight="1" x14ac:dyDescent="0.25">
      <c r="A59" s="97" t="s">
        <v>50</v>
      </c>
      <c r="B59" s="98">
        <v>316.25541657472002</v>
      </c>
      <c r="C59" s="98">
        <v>342.13720872478547</v>
      </c>
      <c r="D59" s="98">
        <v>382.23301561778175</v>
      </c>
      <c r="E59" s="98">
        <v>452.71711667438717</v>
      </c>
      <c r="F59" s="98">
        <v>301.56311860378639</v>
      </c>
      <c r="G59" s="98">
        <v>667.43667238318255</v>
      </c>
      <c r="H59" s="98">
        <v>363.65881032978166</v>
      </c>
      <c r="I59" s="98">
        <v>540.0186683044675</v>
      </c>
      <c r="J59" s="98">
        <v>264.45089395141878</v>
      </c>
      <c r="K59" s="98">
        <v>379.51531325262738</v>
      </c>
      <c r="L59" s="98">
        <v>301.10026995074924</v>
      </c>
      <c r="M59" s="98">
        <v>304.59032087515993</v>
      </c>
      <c r="N59" s="98">
        <v>269.0850200122951</v>
      </c>
      <c r="O59" s="98">
        <v>285.16091778029801</v>
      </c>
      <c r="P59" s="98">
        <v>289.9849130435328</v>
      </c>
      <c r="Q59" s="98">
        <v>330.66567370647505</v>
      </c>
      <c r="R59" s="98">
        <v>336.03857903392742</v>
      </c>
      <c r="S59" s="98">
        <v>380.49205980885722</v>
      </c>
      <c r="T59" s="98">
        <v>390.33860124451917</v>
      </c>
      <c r="U59" s="98">
        <v>413.36695977558963</v>
      </c>
      <c r="V59" s="98">
        <v>371.86302914013919</v>
      </c>
      <c r="W59" s="98">
        <v>393.2040957418555</v>
      </c>
      <c r="DA59" s="63" t="s">
        <v>2465</v>
      </c>
    </row>
    <row r="60" spans="1:105" ht="12" customHeight="1" x14ac:dyDescent="0.25">
      <c r="A60" s="109" t="s">
        <v>120</v>
      </c>
      <c r="B60" s="33">
        <v>283.58648229589807</v>
      </c>
      <c r="C60" s="33">
        <v>369.78642138606256</v>
      </c>
      <c r="D60" s="33">
        <v>309.83700697629274</v>
      </c>
      <c r="E60" s="33">
        <v>562.09520619000182</v>
      </c>
      <c r="F60" s="33">
        <v>282.18595490292961</v>
      </c>
      <c r="G60" s="33">
        <v>319.35364412161795</v>
      </c>
      <c r="H60" s="33">
        <v>625.78062108701545</v>
      </c>
      <c r="I60" s="33">
        <v>419.33875712664303</v>
      </c>
      <c r="J60" s="33">
        <v>258.28299431003734</v>
      </c>
      <c r="K60" s="33">
        <v>270.24973018956729</v>
      </c>
      <c r="L60" s="33">
        <v>277.98940869779085</v>
      </c>
      <c r="M60" s="33">
        <v>309.27015067267723</v>
      </c>
      <c r="N60" s="33">
        <v>447.30734953548944</v>
      </c>
      <c r="O60" s="33">
        <v>30.338051607793442</v>
      </c>
      <c r="P60" s="33">
        <v>212.97858722929661</v>
      </c>
      <c r="Q60" s="33">
        <v>418.90478051581573</v>
      </c>
      <c r="R60" s="33">
        <v>352.79831741557092</v>
      </c>
      <c r="S60" s="33">
        <v>364.6881634157229</v>
      </c>
      <c r="T60" s="33">
        <v>364.81521234912157</v>
      </c>
      <c r="U60" s="33">
        <v>370.57289825725053</v>
      </c>
      <c r="V60" s="33">
        <v>375.94381218182633</v>
      </c>
      <c r="W60" s="33">
        <v>385.76792479338224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6194.4461760645618</v>
      </c>
      <c r="C62" s="117">
        <f t="shared" si="21"/>
        <v>5346.6998783336676</v>
      </c>
      <c r="D62" s="117">
        <f t="shared" si="21"/>
        <v>5833.5813278826108</v>
      </c>
      <c r="E62" s="117">
        <f t="shared" si="21"/>
        <v>6207.6438830829084</v>
      </c>
      <c r="F62" s="117">
        <f t="shared" si="21"/>
        <v>6087.2044026203494</v>
      </c>
      <c r="G62" s="117">
        <f t="shared" si="21"/>
        <v>5719.0857300248654</v>
      </c>
      <c r="H62" s="117">
        <f t="shared" si="21"/>
        <v>6385.7223692872722</v>
      </c>
      <c r="I62" s="117">
        <f t="shared" si="21"/>
        <v>5555.4459393408688</v>
      </c>
      <c r="J62" s="117">
        <f t="shared" si="21"/>
        <v>6038.9191145548057</v>
      </c>
      <c r="K62" s="117">
        <f t="shared" si="21"/>
        <v>6076.3071280748145</v>
      </c>
      <c r="L62" s="117">
        <f t="shared" si="21"/>
        <v>6179.3463391179903</v>
      </c>
      <c r="M62" s="117">
        <f t="shared" si="21"/>
        <v>6311.3468001162764</v>
      </c>
      <c r="N62" s="117">
        <f t="shared" si="21"/>
        <v>6820.9498945341156</v>
      </c>
      <c r="O62" s="117">
        <f t="shared" si="21"/>
        <v>6543.6420771318235</v>
      </c>
      <c r="P62" s="117">
        <f t="shared" si="21"/>
        <v>5907.2987216925167</v>
      </c>
      <c r="Q62" s="117">
        <f t="shared" si="21"/>
        <v>6162.1827449496122</v>
      </c>
      <c r="R62" s="117">
        <f t="shared" ref="R62:V62" si="22">R63+R66+R68+R77</f>
        <v>6280.4877595996795</v>
      </c>
      <c r="S62" s="117">
        <f t="shared" si="22"/>
        <v>6766.2848009786539</v>
      </c>
      <c r="T62" s="117">
        <f t="shared" si="22"/>
        <v>6911.0986134068307</v>
      </c>
      <c r="U62" s="117">
        <f t="shared" si="22"/>
        <v>6809.9399952324711</v>
      </c>
      <c r="V62" s="117">
        <f t="shared" si="22"/>
        <v>7219.720902640187</v>
      </c>
      <c r="W62" s="117">
        <f t="shared" ref="W62" si="23">W63+W66+W68+W77</f>
        <v>8243.4033910672551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5482.8319216521422</v>
      </c>
      <c r="C63" s="122">
        <f t="shared" si="24"/>
        <v>4376.203792895868</v>
      </c>
      <c r="D63" s="122">
        <f t="shared" si="24"/>
        <v>4661.741499136052</v>
      </c>
      <c r="E63" s="122">
        <f t="shared" si="24"/>
        <v>4871.8166002721764</v>
      </c>
      <c r="F63" s="122">
        <f t="shared" si="24"/>
        <v>5165.297765667161</v>
      </c>
      <c r="G63" s="122">
        <f t="shared" si="24"/>
        <v>4320.7062590274472</v>
      </c>
      <c r="H63" s="122">
        <f t="shared" si="24"/>
        <v>5009.5265084281218</v>
      </c>
      <c r="I63" s="122">
        <f t="shared" si="24"/>
        <v>4094.9425331854354</v>
      </c>
      <c r="J63" s="122">
        <f t="shared" si="24"/>
        <v>4963.084285918284</v>
      </c>
      <c r="K63" s="122">
        <f t="shared" si="24"/>
        <v>4846.8749449607885</v>
      </c>
      <c r="L63" s="122">
        <f t="shared" si="24"/>
        <v>5033.0873094439858</v>
      </c>
      <c r="M63" s="122">
        <f t="shared" si="24"/>
        <v>5109.6072916150133</v>
      </c>
      <c r="N63" s="122">
        <f t="shared" si="24"/>
        <v>5502.9404381897411</v>
      </c>
      <c r="O63" s="122">
        <f t="shared" si="24"/>
        <v>5253.5590999461701</v>
      </c>
      <c r="P63" s="122">
        <f t="shared" si="24"/>
        <v>4665.2078946191841</v>
      </c>
      <c r="Q63" s="122">
        <f t="shared" si="24"/>
        <v>4759.6270543278333</v>
      </c>
      <c r="R63" s="122">
        <f t="shared" ref="R63:V63" si="25">SUM(R64:R65)</f>
        <v>4855.4271440411412</v>
      </c>
      <c r="S63" s="122">
        <f t="shared" si="25"/>
        <v>5174.3660864817894</v>
      </c>
      <c r="T63" s="122">
        <f t="shared" si="25"/>
        <v>5308.6560077331142</v>
      </c>
      <c r="U63" s="122">
        <f t="shared" si="25"/>
        <v>5229.6420960964097</v>
      </c>
      <c r="V63" s="122">
        <f t="shared" si="25"/>
        <v>5606.9006822188303</v>
      </c>
      <c r="W63" s="122">
        <f t="shared" ref="W63" si="26">SUM(W64:W65)</f>
        <v>6441.2789072722753</v>
      </c>
      <c r="DA63" s="130" t="s">
        <v>2468</v>
      </c>
    </row>
    <row r="64" spans="1:105" ht="12" customHeight="1" x14ac:dyDescent="0.25">
      <c r="A64" s="97" t="s">
        <v>217</v>
      </c>
      <c r="B64" s="98">
        <v>5458.9074961301149</v>
      </c>
      <c r="C64" s="98">
        <v>4357.0923854927241</v>
      </c>
      <c r="D64" s="98">
        <v>4642.1951839678477</v>
      </c>
      <c r="E64" s="98">
        <v>4851.8637483455432</v>
      </c>
      <c r="F64" s="98">
        <v>5142.538897297497</v>
      </c>
      <c r="G64" s="98">
        <v>4302.8265950665891</v>
      </c>
      <c r="H64" s="98">
        <v>4990.1461151262993</v>
      </c>
      <c r="I64" s="98">
        <v>4080.7116369149044</v>
      </c>
      <c r="J64" s="98">
        <v>4943.1231968611701</v>
      </c>
      <c r="K64" s="98">
        <v>4827.4154680355559</v>
      </c>
      <c r="L64" s="98">
        <v>5014.6988245993007</v>
      </c>
      <c r="M64" s="98">
        <v>5089.8963810722462</v>
      </c>
      <c r="N64" s="98">
        <v>5485.1386972939808</v>
      </c>
      <c r="O64" s="98">
        <v>5233.610106178814</v>
      </c>
      <c r="P64" s="98">
        <v>4647.1364150850795</v>
      </c>
      <c r="Q64" s="98">
        <v>4743.3714291591341</v>
      </c>
      <c r="R64" s="98">
        <v>4839.0042817505373</v>
      </c>
      <c r="S64" s="98">
        <v>5156.7549922576682</v>
      </c>
      <c r="T64" s="98">
        <v>5290.8623586680596</v>
      </c>
      <c r="U64" s="98">
        <v>5212.1959158177824</v>
      </c>
      <c r="V64" s="98">
        <v>5588.4851783693211</v>
      </c>
      <c r="W64" s="98">
        <v>6420.3296353703445</v>
      </c>
      <c r="DA64" s="63" t="s">
        <v>2469</v>
      </c>
    </row>
    <row r="65" spans="1:105" ht="12" customHeight="1" x14ac:dyDescent="0.25">
      <c r="A65" s="97" t="s">
        <v>53</v>
      </c>
      <c r="B65" s="98">
        <v>23.924425522027242</v>
      </c>
      <c r="C65" s="98">
        <v>19.11140740314406</v>
      </c>
      <c r="D65" s="98">
        <v>19.546315168204412</v>
      </c>
      <c r="E65" s="98">
        <v>19.952851926632963</v>
      </c>
      <c r="F65" s="98">
        <v>22.758868369663766</v>
      </c>
      <c r="G65" s="98">
        <v>17.879663960857741</v>
      </c>
      <c r="H65" s="98">
        <v>19.38039330182281</v>
      </c>
      <c r="I65" s="98">
        <v>14.230896270531154</v>
      </c>
      <c r="J65" s="98">
        <v>19.96108905711387</v>
      </c>
      <c r="K65" s="98">
        <v>19.459476925232433</v>
      </c>
      <c r="L65" s="98">
        <v>18.388484844685085</v>
      </c>
      <c r="M65" s="98">
        <v>19.710910542767071</v>
      </c>
      <c r="N65" s="98">
        <v>17.801740895760734</v>
      </c>
      <c r="O65" s="98">
        <v>19.948993767355859</v>
      </c>
      <c r="P65" s="98">
        <v>18.071479534104295</v>
      </c>
      <c r="Q65" s="98">
        <v>16.255625168699147</v>
      </c>
      <c r="R65" s="98">
        <v>16.422862290603899</v>
      </c>
      <c r="S65" s="98">
        <v>17.611094224121274</v>
      </c>
      <c r="T65" s="98">
        <v>17.793649065054506</v>
      </c>
      <c r="U65" s="98">
        <v>17.446180278627164</v>
      </c>
      <c r="V65" s="98">
        <v>18.415503849508987</v>
      </c>
      <c r="W65" s="98">
        <v>20.949271901930622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10.504841770668035</v>
      </c>
      <c r="C66" s="122">
        <f t="shared" si="27"/>
        <v>15.204396647946359</v>
      </c>
      <c r="D66" s="122">
        <f t="shared" si="27"/>
        <v>20.549950515574697</v>
      </c>
      <c r="E66" s="122">
        <f t="shared" si="27"/>
        <v>29.75702631570547</v>
      </c>
      <c r="F66" s="122">
        <f t="shared" si="27"/>
        <v>22.818340724823006</v>
      </c>
      <c r="G66" s="122">
        <f t="shared" si="27"/>
        <v>26.24849161558982</v>
      </c>
      <c r="H66" s="122">
        <f t="shared" si="27"/>
        <v>34.74117805472865</v>
      </c>
      <c r="I66" s="122">
        <f t="shared" si="27"/>
        <v>72.998630717700749</v>
      </c>
      <c r="J66" s="122">
        <f t="shared" si="27"/>
        <v>43.163015652981308</v>
      </c>
      <c r="K66" s="122">
        <f t="shared" si="27"/>
        <v>35.035325574000971</v>
      </c>
      <c r="L66" s="122">
        <f t="shared" si="27"/>
        <v>55.350125360116145</v>
      </c>
      <c r="M66" s="122">
        <f t="shared" si="27"/>
        <v>38.813191442548387</v>
      </c>
      <c r="N66" s="122">
        <f t="shared" si="27"/>
        <v>100.63363263778199</v>
      </c>
      <c r="O66" s="122">
        <f t="shared" si="27"/>
        <v>56.128392009639477</v>
      </c>
      <c r="P66" s="122">
        <f t="shared" si="27"/>
        <v>54.633381393040487</v>
      </c>
      <c r="Q66" s="122">
        <f t="shared" si="27"/>
        <v>110.74170193013545</v>
      </c>
      <c r="R66" s="122">
        <f t="shared" si="27"/>
        <v>118.77263922318716</v>
      </c>
      <c r="S66" s="122">
        <f t="shared" si="27"/>
        <v>134.23323882569207</v>
      </c>
      <c r="T66" s="122">
        <f t="shared" si="27"/>
        <v>142.42931646802077</v>
      </c>
      <c r="U66" s="122">
        <f t="shared" si="27"/>
        <v>144.17190741407526</v>
      </c>
      <c r="V66" s="122">
        <f t="shared" si="27"/>
        <v>148.31003065876249</v>
      </c>
      <c r="W66" s="122">
        <f t="shared" si="27"/>
        <v>151.77147530415729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10.504841770668035</v>
      </c>
      <c r="C67" s="98">
        <f>IF(RES_hhdet_tes!C67=0,0,RES_hhdet_tes!C67*1000*11630/RES_hhdet_num!C62)</f>
        <v>15.204396647946359</v>
      </c>
      <c r="D67" s="98">
        <f>IF(RES_hhdet_tes!D67=0,0,RES_hhdet_tes!D67*1000*11630/RES_hhdet_num!D62)</f>
        <v>20.549950515574697</v>
      </c>
      <c r="E67" s="98">
        <f>IF(RES_hhdet_tes!E67=0,0,RES_hhdet_tes!E67*1000*11630/RES_hhdet_num!E62)</f>
        <v>29.75702631570547</v>
      </c>
      <c r="F67" s="98">
        <f>IF(RES_hhdet_tes!F67=0,0,RES_hhdet_tes!F67*1000*11630/RES_hhdet_num!F62)</f>
        <v>22.818340724823006</v>
      </c>
      <c r="G67" s="98">
        <f>IF(RES_hhdet_tes!G67=0,0,RES_hhdet_tes!G67*1000*11630/RES_hhdet_num!G62)</f>
        <v>26.24849161558982</v>
      </c>
      <c r="H67" s="98">
        <f>IF(RES_hhdet_tes!H67=0,0,RES_hhdet_tes!H67*1000*11630/RES_hhdet_num!H62)</f>
        <v>34.74117805472865</v>
      </c>
      <c r="I67" s="98">
        <f>IF(RES_hhdet_tes!I67=0,0,RES_hhdet_tes!I67*1000*11630/RES_hhdet_num!I62)</f>
        <v>72.998630717700749</v>
      </c>
      <c r="J67" s="98">
        <f>IF(RES_hhdet_tes!J67=0,0,RES_hhdet_tes!J67*1000*11630/RES_hhdet_num!J62)</f>
        <v>43.163015652981308</v>
      </c>
      <c r="K67" s="98">
        <f>IF(RES_hhdet_tes!K67=0,0,RES_hhdet_tes!K67*1000*11630/RES_hhdet_num!K62)</f>
        <v>35.035325574000971</v>
      </c>
      <c r="L67" s="98">
        <f>IF(RES_hhdet_tes!L67=0,0,RES_hhdet_tes!L67*1000*11630/RES_hhdet_num!L62)</f>
        <v>55.350125360116145</v>
      </c>
      <c r="M67" s="98">
        <f>IF(RES_hhdet_tes!M67=0,0,RES_hhdet_tes!M67*1000*11630/RES_hhdet_num!M62)</f>
        <v>38.813191442548387</v>
      </c>
      <c r="N67" s="98">
        <f>IF(RES_hhdet_tes!N67=0,0,RES_hhdet_tes!N67*1000*11630/RES_hhdet_num!N62)</f>
        <v>100.63363263778199</v>
      </c>
      <c r="O67" s="98">
        <f>IF(RES_hhdet_tes!O67=0,0,RES_hhdet_tes!O67*1000*11630/RES_hhdet_num!O62)</f>
        <v>56.128392009639477</v>
      </c>
      <c r="P67" s="98">
        <f>IF(RES_hhdet_tes!P67=0,0,RES_hhdet_tes!P67*1000*11630/RES_hhdet_num!P62)</f>
        <v>54.633381393040487</v>
      </c>
      <c r="Q67" s="98">
        <f>IF(RES_hhdet_tes!Q67=0,0,RES_hhdet_tes!Q67*1000*11630/RES_hhdet_num!Q62)</f>
        <v>110.74170193013545</v>
      </c>
      <c r="R67" s="98">
        <f>IF(RES_hhdet_tes!R67=0,0,RES_hhdet_tes!R67*1000*11630/RES_hhdet_num!R62)</f>
        <v>118.77263922318716</v>
      </c>
      <c r="S67" s="98">
        <f>IF(RES_hhdet_tes!S67=0,0,RES_hhdet_tes!S67*1000*11630/RES_hhdet_num!S62)</f>
        <v>134.23323882569207</v>
      </c>
      <c r="T67" s="98">
        <f>IF(RES_hhdet_tes!T67=0,0,RES_hhdet_tes!T67*1000*11630/RES_hhdet_num!T62)</f>
        <v>142.42931646802077</v>
      </c>
      <c r="U67" s="98">
        <f>IF(RES_hhdet_tes!U67=0,0,RES_hhdet_tes!U67*1000*11630/RES_hhdet_num!U62)</f>
        <v>144.17190741407526</v>
      </c>
      <c r="V67" s="98">
        <f>IF(RES_hhdet_tes!V67=0,0,RES_hhdet_tes!V67*1000*11630/RES_hhdet_num!V62)</f>
        <v>148.31003065876249</v>
      </c>
      <c r="W67" s="98">
        <f>IF(RES_hhdet_tes!W67=0,0,RES_hhdet_tes!W67*1000*11630/RES_hhdet_num!W62)</f>
        <v>151.77147530415729</v>
      </c>
      <c r="DA67" s="63" t="s">
        <v>2472</v>
      </c>
    </row>
    <row r="68" spans="1:105" ht="12" customHeight="1" x14ac:dyDescent="0.25">
      <c r="A68" s="121" t="s">
        <v>55</v>
      </c>
      <c r="B68" s="122">
        <v>392.04958747642257</v>
      </c>
      <c r="C68" s="122">
        <v>632.81314887120777</v>
      </c>
      <c r="D68" s="122">
        <v>747.4987148867699</v>
      </c>
      <c r="E68" s="122">
        <v>824.24988451114598</v>
      </c>
      <c r="F68" s="122">
        <v>590.3025537058063</v>
      </c>
      <c r="G68" s="122">
        <v>771.41695732525648</v>
      </c>
      <c r="H68" s="122">
        <v>909.02818765358472</v>
      </c>
      <c r="I68" s="122">
        <v>893.44167390841562</v>
      </c>
      <c r="J68" s="122">
        <v>767.03592003059816</v>
      </c>
      <c r="K68" s="122">
        <v>836.75678653940349</v>
      </c>
      <c r="L68" s="122">
        <v>801.31500710222269</v>
      </c>
      <c r="M68" s="122">
        <v>857.88041833065279</v>
      </c>
      <c r="N68" s="122">
        <v>925.10549534429992</v>
      </c>
      <c r="O68" s="122">
        <v>944.31244710065118</v>
      </c>
      <c r="P68" s="122">
        <v>908.50066775564176</v>
      </c>
      <c r="Q68" s="122">
        <v>962.62449455127137</v>
      </c>
      <c r="R68" s="122">
        <v>972.0942151590616</v>
      </c>
      <c r="S68" s="122">
        <v>1076.6533279817552</v>
      </c>
      <c r="T68" s="122">
        <v>1069.0231316153481</v>
      </c>
      <c r="U68" s="122">
        <v>1042.5224186484136</v>
      </c>
      <c r="V68" s="122">
        <v>1093.6965002386596</v>
      </c>
      <c r="W68" s="122">
        <v>1239.9628897706123</v>
      </c>
      <c r="DA68" s="130" t="s">
        <v>2473</v>
      </c>
    </row>
    <row r="69" spans="1:105" ht="12" customHeight="1" x14ac:dyDescent="0.25">
      <c r="A69" s="97" t="s">
        <v>134</v>
      </c>
      <c r="B69" s="98">
        <v>390.48081939795696</v>
      </c>
      <c r="C69" s="98">
        <v>636.52750354886791</v>
      </c>
      <c r="D69" s="98">
        <v>752.87268294840669</v>
      </c>
      <c r="E69" s="98">
        <v>824.79897610287742</v>
      </c>
      <c r="F69" s="98">
        <v>595.50593949866902</v>
      </c>
      <c r="G69" s="98">
        <v>773.41859739542281</v>
      </c>
      <c r="H69" s="98">
        <v>906.54578814596948</v>
      </c>
      <c r="I69" s="98">
        <v>892.5063145929081</v>
      </c>
      <c r="J69" s="98">
        <v>768.51563715139423</v>
      </c>
      <c r="K69" s="98">
        <v>833.94934044075501</v>
      </c>
      <c r="L69" s="98">
        <v>802.30010728515754</v>
      </c>
      <c r="M69" s="98">
        <v>859.36168712533879</v>
      </c>
      <c r="N69" s="98">
        <v>924.0853125599499</v>
      </c>
      <c r="O69" s="98">
        <v>945.0607812154426</v>
      </c>
      <c r="P69" s="98">
        <v>907.30044918990802</v>
      </c>
      <c r="Q69" s="98">
        <v>961.72981347593611</v>
      </c>
      <c r="R69" s="98">
        <v>973.45538431198008</v>
      </c>
      <c r="S69" s="98">
        <v>1074.4276538810448</v>
      </c>
      <c r="T69" s="98">
        <v>1069.9325922228677</v>
      </c>
      <c r="U69" s="98">
        <v>1043.3611855495199</v>
      </c>
      <c r="V69" s="98">
        <v>1093.9989056341697</v>
      </c>
      <c r="W69" s="98">
        <v>1240.7315503693364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468.76039192241711</v>
      </c>
      <c r="C73" s="101">
        <v>463.06059943709982</v>
      </c>
      <c r="D73" s="101">
        <v>505.90982209549992</v>
      </c>
      <c r="E73" s="101">
        <v>799.77921190518805</v>
      </c>
      <c r="F73" s="101">
        <v>357.64644001817908</v>
      </c>
      <c r="G73" s="101">
        <v>606.40153288338581</v>
      </c>
      <c r="H73" s="101">
        <v>1042.4575515295685</v>
      </c>
      <c r="I73" s="101">
        <v>935.64061938884174</v>
      </c>
      <c r="J73" s="101">
        <v>700.44463192500416</v>
      </c>
      <c r="K73" s="101">
        <v>962.9562873974794</v>
      </c>
      <c r="L73" s="101">
        <v>756.87428111972861</v>
      </c>
      <c r="M73" s="101">
        <v>790.82926317155852</v>
      </c>
      <c r="N73" s="101">
        <v>971.49810391271558</v>
      </c>
      <c r="O73" s="101">
        <v>910.3129035757371</v>
      </c>
      <c r="P73" s="101">
        <v>963.05619066251734</v>
      </c>
      <c r="Q73" s="101">
        <v>1003.4103001778268</v>
      </c>
      <c r="R73" s="101">
        <v>909.86513405769119</v>
      </c>
      <c r="S73" s="101">
        <v>1178.64951603644</v>
      </c>
      <c r="T73" s="101">
        <v>1027.2660946826713</v>
      </c>
      <c r="U73" s="101">
        <v>1003.9275652995406</v>
      </c>
      <c r="V73" s="101">
        <v>1079.8647496978881</v>
      </c>
      <c r="W73" s="101">
        <v>1189.5537329769254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309.05982516532862</v>
      </c>
      <c r="C77" s="122">
        <v>322.47853991864571</v>
      </c>
      <c r="D77" s="122">
        <v>403.79116334421383</v>
      </c>
      <c r="E77" s="122">
        <v>481.82037198388065</v>
      </c>
      <c r="F77" s="122">
        <v>308.78574252255868</v>
      </c>
      <c r="G77" s="122">
        <v>600.71402205657171</v>
      </c>
      <c r="H77" s="122">
        <v>432.42649515083622</v>
      </c>
      <c r="I77" s="122">
        <v>494.06310152931769</v>
      </c>
      <c r="J77" s="122">
        <v>265.63589295294224</v>
      </c>
      <c r="K77" s="122">
        <v>357.64007100062133</v>
      </c>
      <c r="L77" s="122">
        <v>289.59389721166542</v>
      </c>
      <c r="M77" s="122">
        <v>305.04589872806127</v>
      </c>
      <c r="N77" s="122">
        <v>292.27032836229239</v>
      </c>
      <c r="O77" s="122">
        <v>289.6421380753626</v>
      </c>
      <c r="P77" s="122">
        <v>278.95677792464977</v>
      </c>
      <c r="Q77" s="122">
        <v>329.18949414037161</v>
      </c>
      <c r="R77" s="122">
        <v>334.19376117629002</v>
      </c>
      <c r="S77" s="122">
        <v>381.03214768941746</v>
      </c>
      <c r="T77" s="122">
        <v>390.99015759034643</v>
      </c>
      <c r="U77" s="122">
        <v>393.60357307357185</v>
      </c>
      <c r="V77" s="122">
        <v>370.81368952393461</v>
      </c>
      <c r="W77" s="122">
        <v>410.3901187202099</v>
      </c>
      <c r="DA77" s="130" t="s">
        <v>2482</v>
      </c>
    </row>
    <row r="78" spans="1:105" ht="12" customHeight="1" x14ac:dyDescent="0.25">
      <c r="A78" s="97" t="s">
        <v>192</v>
      </c>
      <c r="B78" s="98">
        <v>310.13712307002146</v>
      </c>
      <c r="C78" s="98">
        <v>320.93329984474974</v>
      </c>
      <c r="D78" s="98">
        <v>405.98018664617888</v>
      </c>
      <c r="E78" s="98">
        <v>480.47784694998177</v>
      </c>
      <c r="F78" s="98">
        <v>309.16360485516418</v>
      </c>
      <c r="G78" s="98">
        <v>604.53932079253968</v>
      </c>
      <c r="H78" s="98">
        <v>429.81417620822879</v>
      </c>
      <c r="I78" s="98">
        <v>495.08521627241191</v>
      </c>
      <c r="J78" s="98">
        <v>265.73185479685833</v>
      </c>
      <c r="K78" s="98">
        <v>358.74566684414532</v>
      </c>
      <c r="L78" s="98">
        <v>289.73378061402116</v>
      </c>
      <c r="M78" s="98">
        <v>304.99590483237182</v>
      </c>
      <c r="N78" s="98">
        <v>290.46150862715456</v>
      </c>
      <c r="O78" s="98">
        <v>292.6724716598045</v>
      </c>
      <c r="P78" s="98">
        <v>279.72711378736108</v>
      </c>
      <c r="Q78" s="98">
        <v>328.14753354129527</v>
      </c>
      <c r="R78" s="98">
        <v>333.97882044030769</v>
      </c>
      <c r="S78" s="98">
        <v>381.2201004828666</v>
      </c>
      <c r="T78" s="98">
        <v>391.29011439010918</v>
      </c>
      <c r="U78" s="98">
        <v>393.86641805565267</v>
      </c>
      <c r="V78" s="98">
        <v>370.75541274624584</v>
      </c>
      <c r="W78" s="98">
        <v>410.6686479884587</v>
      </c>
      <c r="DA78" s="63" t="s">
        <v>2483</v>
      </c>
    </row>
    <row r="79" spans="1:105" ht="12" customHeight="1" x14ac:dyDescent="0.25">
      <c r="A79" s="109" t="s">
        <v>120</v>
      </c>
      <c r="B79" s="33">
        <v>283.58648229589807</v>
      </c>
      <c r="C79" s="33">
        <v>369.7864213860625</v>
      </c>
      <c r="D79" s="33">
        <v>309.83700697629268</v>
      </c>
      <c r="E79" s="33">
        <v>562.0952061900017</v>
      </c>
      <c r="F79" s="33">
        <v>282.18595490292972</v>
      </c>
      <c r="G79" s="33">
        <v>319.35364412161789</v>
      </c>
      <c r="H79" s="33">
        <v>625.78062108701567</v>
      </c>
      <c r="I79" s="33">
        <v>419.33875712664303</v>
      </c>
      <c r="J79" s="33">
        <v>258.28299431003751</v>
      </c>
      <c r="K79" s="33">
        <v>270.24973018956717</v>
      </c>
      <c r="L79" s="33">
        <v>277.98940869779068</v>
      </c>
      <c r="M79" s="33">
        <v>309.27015067267729</v>
      </c>
      <c r="N79" s="33">
        <v>447.30734953548949</v>
      </c>
      <c r="O79" s="33">
        <v>30.338051607793471</v>
      </c>
      <c r="P79" s="33">
        <v>212.97858722929647</v>
      </c>
      <c r="Q79" s="33">
        <v>418.90478051581613</v>
      </c>
      <c r="R79" s="33">
        <v>352.79831741557138</v>
      </c>
      <c r="S79" s="33">
        <v>364.68816341572375</v>
      </c>
      <c r="T79" s="33">
        <v>364.81521234912185</v>
      </c>
      <c r="U79" s="33">
        <v>370.57289825725053</v>
      </c>
      <c r="V79" s="33">
        <v>375.94381218182701</v>
      </c>
      <c r="W79" s="33">
        <v>385.76792479338252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6646.4285865196507</v>
      </c>
      <c r="C81" s="117">
        <f t="shared" si="28"/>
        <v>5264.4836567659977</v>
      </c>
      <c r="D81" s="117">
        <f t="shared" si="28"/>
        <v>5150.8375362539718</v>
      </c>
      <c r="E81" s="117">
        <f t="shared" si="28"/>
        <v>5874.3512809997192</v>
      </c>
      <c r="F81" s="117">
        <f t="shared" si="28"/>
        <v>6202.8537983374599</v>
      </c>
      <c r="G81" s="117">
        <f t="shared" si="28"/>
        <v>6348.7640436814545</v>
      </c>
      <c r="H81" s="117">
        <f t="shared" si="28"/>
        <v>5539.5998041732873</v>
      </c>
      <c r="I81" s="117">
        <f t="shared" si="28"/>
        <v>5711.5890856002852</v>
      </c>
      <c r="J81" s="117">
        <f t="shared" si="28"/>
        <v>6449.9509904888146</v>
      </c>
      <c r="K81" s="117">
        <f t="shared" si="28"/>
        <v>6371.3005661615598</v>
      </c>
      <c r="L81" s="117">
        <f t="shared" si="28"/>
        <v>6610.7728659537124</v>
      </c>
      <c r="M81" s="117">
        <f t="shared" si="28"/>
        <v>6133.4297995422003</v>
      </c>
      <c r="N81" s="117">
        <f t="shared" si="28"/>
        <v>6591.9767970854355</v>
      </c>
      <c r="O81" s="117">
        <f t="shared" si="28"/>
        <v>6287.449322125095</v>
      </c>
      <c r="P81" s="117">
        <f t="shared" si="28"/>
        <v>6254.6359149197542</v>
      </c>
      <c r="Q81" s="117">
        <f t="shared" si="28"/>
        <v>6138.2617198064536</v>
      </c>
      <c r="R81" s="117">
        <f t="shared" ref="R81:V81" si="29">R82+R85+R87+R100</f>
        <v>6290.0013344511744</v>
      </c>
      <c r="S81" s="117">
        <f t="shared" si="29"/>
        <v>6687.9198690111243</v>
      </c>
      <c r="T81" s="117">
        <f t="shared" si="29"/>
        <v>6786.1405997358488</v>
      </c>
      <c r="U81" s="117">
        <f t="shared" si="29"/>
        <v>7073.6431170581272</v>
      </c>
      <c r="V81" s="117">
        <f t="shared" si="29"/>
        <v>7254.4675971531406</v>
      </c>
      <c r="W81" s="117">
        <f t="shared" ref="W81" si="30">W82+W85+W87+W100</f>
        <v>7941.6568352006216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5905.2619399479381</v>
      </c>
      <c r="C82" s="122">
        <f t="shared" si="31"/>
        <v>4254.8647423548682</v>
      </c>
      <c r="D82" s="122">
        <f t="shared" si="31"/>
        <v>4083.9521601825472</v>
      </c>
      <c r="E82" s="122">
        <f t="shared" si="31"/>
        <v>4631.01271986954</v>
      </c>
      <c r="F82" s="122">
        <f t="shared" si="31"/>
        <v>5216.8621824562142</v>
      </c>
      <c r="G82" s="122">
        <f t="shared" si="31"/>
        <v>4777.2781580388591</v>
      </c>
      <c r="H82" s="122">
        <f t="shared" si="31"/>
        <v>4347.6358765529903</v>
      </c>
      <c r="I82" s="122">
        <f t="shared" si="31"/>
        <v>4176.9259974742417</v>
      </c>
      <c r="J82" s="122">
        <f t="shared" si="31"/>
        <v>5285.7831938949648</v>
      </c>
      <c r="K82" s="122">
        <f t="shared" si="31"/>
        <v>5091.5539885281069</v>
      </c>
      <c r="L82" s="122">
        <f t="shared" si="31"/>
        <v>5363.9067748250936</v>
      </c>
      <c r="M82" s="122">
        <f t="shared" si="31"/>
        <v>4937.1338309342846</v>
      </c>
      <c r="N82" s="122">
        <f t="shared" si="31"/>
        <v>5301.1459136580352</v>
      </c>
      <c r="O82" s="122">
        <f t="shared" si="31"/>
        <v>5040.1513519272612</v>
      </c>
      <c r="P82" s="122">
        <f t="shared" si="31"/>
        <v>4949.2523662967405</v>
      </c>
      <c r="Q82" s="122">
        <f t="shared" si="31"/>
        <v>4755.6019132853062</v>
      </c>
      <c r="R82" s="122">
        <f t="shared" ref="R82:V82" si="32">SUM(R83:R84)</f>
        <v>4879.5162078088433</v>
      </c>
      <c r="S82" s="122">
        <f t="shared" si="32"/>
        <v>5146.4035911405344</v>
      </c>
      <c r="T82" s="122">
        <f t="shared" si="32"/>
        <v>5231.1924811732806</v>
      </c>
      <c r="U82" s="122">
        <f t="shared" si="32"/>
        <v>5452.5923209368875</v>
      </c>
      <c r="V82" s="122">
        <f t="shared" si="32"/>
        <v>5638.1914098286898</v>
      </c>
      <c r="W82" s="122">
        <f t="shared" ref="W82" si="33">SUM(W83:W84)</f>
        <v>6181.6907902320754</v>
      </c>
      <c r="DA82" s="130" t="s">
        <v>2486</v>
      </c>
    </row>
    <row r="83" spans="1:105" ht="12" customHeight="1" x14ac:dyDescent="0.25">
      <c r="A83" s="97" t="s">
        <v>204</v>
      </c>
      <c r="B83" s="98">
        <v>5894.9278017526494</v>
      </c>
      <c r="C83" s="98">
        <v>4247.4126136702089</v>
      </c>
      <c r="D83" s="98">
        <v>4077.0854091549081</v>
      </c>
      <c r="E83" s="98">
        <v>4623.4073815776246</v>
      </c>
      <c r="F83" s="98">
        <v>5207.6433842970673</v>
      </c>
      <c r="G83" s="98">
        <v>4769.3508675530147</v>
      </c>
      <c r="H83" s="98">
        <v>4340.8923304760146</v>
      </c>
      <c r="I83" s="98">
        <v>4171.107541867178</v>
      </c>
      <c r="J83" s="98">
        <v>5277.2590415717405</v>
      </c>
      <c r="K83" s="98">
        <v>5083.3575133013292</v>
      </c>
      <c r="L83" s="98">
        <v>5356.0506972803232</v>
      </c>
      <c r="M83" s="98">
        <v>4929.4979275369769</v>
      </c>
      <c r="N83" s="98">
        <v>5294.2729953020935</v>
      </c>
      <c r="O83" s="98">
        <v>5032.4784165324572</v>
      </c>
      <c r="P83" s="98">
        <v>4941.5657914179692</v>
      </c>
      <c r="Q83" s="98">
        <v>4749.0918216597538</v>
      </c>
      <c r="R83" s="98">
        <v>4872.9010466570508</v>
      </c>
      <c r="S83" s="98">
        <v>5139.3828847952564</v>
      </c>
      <c r="T83" s="98">
        <v>5224.1647455914772</v>
      </c>
      <c r="U83" s="98">
        <v>5445.3017495517324</v>
      </c>
      <c r="V83" s="98">
        <v>5630.7694732143791</v>
      </c>
      <c r="W83" s="98">
        <v>6173.633065780964</v>
      </c>
      <c r="DA83" s="63" t="s">
        <v>2487</v>
      </c>
    </row>
    <row r="84" spans="1:105" ht="12" customHeight="1" x14ac:dyDescent="0.25">
      <c r="A84" s="97" t="s">
        <v>53</v>
      </c>
      <c r="B84" s="98">
        <v>10.334138195288258</v>
      </c>
      <c r="C84" s="98">
        <v>7.4521286846594776</v>
      </c>
      <c r="D84" s="98">
        <v>6.8667510276389452</v>
      </c>
      <c r="E84" s="98">
        <v>7.605338291915297</v>
      </c>
      <c r="F84" s="98">
        <v>9.2187981591467913</v>
      </c>
      <c r="G84" s="98">
        <v>7.9272904858443196</v>
      </c>
      <c r="H84" s="98">
        <v>6.7435460769759157</v>
      </c>
      <c r="I84" s="98">
        <v>5.8184556070635063</v>
      </c>
      <c r="J84" s="98">
        <v>8.5241523232245111</v>
      </c>
      <c r="K84" s="98">
        <v>8.1964752267778564</v>
      </c>
      <c r="L84" s="98">
        <v>7.8560775447705185</v>
      </c>
      <c r="M84" s="98">
        <v>7.6359033973079056</v>
      </c>
      <c r="N84" s="98">
        <v>6.8729183559414118</v>
      </c>
      <c r="O84" s="98">
        <v>7.6729353948040382</v>
      </c>
      <c r="P84" s="98">
        <v>7.6865748787712116</v>
      </c>
      <c r="Q84" s="98">
        <v>6.510091625552568</v>
      </c>
      <c r="R84" s="98">
        <v>6.6151611517928339</v>
      </c>
      <c r="S84" s="98">
        <v>7.0207063452777492</v>
      </c>
      <c r="T84" s="98">
        <v>7.0277355818030207</v>
      </c>
      <c r="U84" s="98">
        <v>7.2905713851547018</v>
      </c>
      <c r="V84" s="98">
        <v>7.4219366143104955</v>
      </c>
      <c r="W84" s="98">
        <v>8.057724451111282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10.504676292614841</v>
      </c>
      <c r="C85" s="122">
        <f t="shared" si="34"/>
        <v>13.360503193164881</v>
      </c>
      <c r="D85" s="122">
        <f t="shared" si="34"/>
        <v>18.85431414085296</v>
      </c>
      <c r="E85" s="122">
        <f t="shared" si="34"/>
        <v>27.876869253395537</v>
      </c>
      <c r="F85" s="122">
        <f t="shared" si="34"/>
        <v>21.696731465652395</v>
      </c>
      <c r="G85" s="122">
        <f t="shared" si="34"/>
        <v>28.011624509237809</v>
      </c>
      <c r="H85" s="122">
        <f t="shared" si="34"/>
        <v>41.36455281070981</v>
      </c>
      <c r="I85" s="122">
        <f t="shared" si="34"/>
        <v>93.133846797497753</v>
      </c>
      <c r="J85" s="122">
        <f t="shared" si="34"/>
        <v>57.682387350526916</v>
      </c>
      <c r="K85" s="122">
        <f t="shared" si="34"/>
        <v>53.815350753122473</v>
      </c>
      <c r="L85" s="122">
        <f t="shared" si="34"/>
        <v>88.436490369167032</v>
      </c>
      <c r="M85" s="122">
        <f t="shared" si="34"/>
        <v>59.935764814646106</v>
      </c>
      <c r="N85" s="122">
        <f t="shared" si="34"/>
        <v>127.19784414812216</v>
      </c>
      <c r="O85" s="122">
        <f t="shared" si="34"/>
        <v>57.761297696772353</v>
      </c>
      <c r="P85" s="122">
        <f t="shared" si="34"/>
        <v>48.644965418529665</v>
      </c>
      <c r="Q85" s="122">
        <f t="shared" si="34"/>
        <v>93.027853094847174</v>
      </c>
      <c r="R85" s="122">
        <f t="shared" si="34"/>
        <v>96.87103723154074</v>
      </c>
      <c r="S85" s="122">
        <f t="shared" si="34"/>
        <v>105.23311057303708</v>
      </c>
      <c r="T85" s="122">
        <f t="shared" si="34"/>
        <v>112.22762451373899</v>
      </c>
      <c r="U85" s="122">
        <f t="shared" si="34"/>
        <v>123.49944472152355</v>
      </c>
      <c r="V85" s="122">
        <f t="shared" si="34"/>
        <v>138.39031774766505</v>
      </c>
      <c r="W85" s="122">
        <f t="shared" si="34"/>
        <v>152.44701016025121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10.504676292614841</v>
      </c>
      <c r="C86" s="98">
        <f>IF(RES_hhdet_tes!C86=0,0,RES_hhdet_tes!C86*1000*11630/RES_hhdet_num!C81)</f>
        <v>13.360503193164881</v>
      </c>
      <c r="D86" s="98">
        <f>IF(RES_hhdet_tes!D86=0,0,RES_hhdet_tes!D86*1000*11630/RES_hhdet_num!D81)</f>
        <v>18.85431414085296</v>
      </c>
      <c r="E86" s="98">
        <f>IF(RES_hhdet_tes!E86=0,0,RES_hhdet_tes!E86*1000*11630/RES_hhdet_num!E81)</f>
        <v>27.876869253395537</v>
      </c>
      <c r="F86" s="98">
        <f>IF(RES_hhdet_tes!F86=0,0,RES_hhdet_tes!F86*1000*11630/RES_hhdet_num!F81)</f>
        <v>21.696731465652395</v>
      </c>
      <c r="G86" s="98">
        <f>IF(RES_hhdet_tes!G86=0,0,RES_hhdet_tes!G86*1000*11630/RES_hhdet_num!G81)</f>
        <v>28.011624509237809</v>
      </c>
      <c r="H86" s="98">
        <f>IF(RES_hhdet_tes!H86=0,0,RES_hhdet_tes!H86*1000*11630/RES_hhdet_num!H81)</f>
        <v>41.36455281070981</v>
      </c>
      <c r="I86" s="98">
        <f>IF(RES_hhdet_tes!I86=0,0,RES_hhdet_tes!I86*1000*11630/RES_hhdet_num!I81)</f>
        <v>93.133846797497753</v>
      </c>
      <c r="J86" s="98">
        <f>IF(RES_hhdet_tes!J86=0,0,RES_hhdet_tes!J86*1000*11630/RES_hhdet_num!J81)</f>
        <v>57.682387350526916</v>
      </c>
      <c r="K86" s="98">
        <f>IF(RES_hhdet_tes!K86=0,0,RES_hhdet_tes!K86*1000*11630/RES_hhdet_num!K81)</f>
        <v>53.815350753122473</v>
      </c>
      <c r="L86" s="98">
        <f>IF(RES_hhdet_tes!L86=0,0,RES_hhdet_tes!L86*1000*11630/RES_hhdet_num!L81)</f>
        <v>88.436490369167032</v>
      </c>
      <c r="M86" s="98">
        <f>IF(RES_hhdet_tes!M86=0,0,RES_hhdet_tes!M86*1000*11630/RES_hhdet_num!M81)</f>
        <v>59.935764814646106</v>
      </c>
      <c r="N86" s="98">
        <f>IF(RES_hhdet_tes!N86=0,0,RES_hhdet_tes!N86*1000*11630/RES_hhdet_num!N81)</f>
        <v>127.19784414812216</v>
      </c>
      <c r="O86" s="98">
        <f>IF(RES_hhdet_tes!O86=0,0,RES_hhdet_tes!O86*1000*11630/RES_hhdet_num!O81)</f>
        <v>57.761297696772353</v>
      </c>
      <c r="P86" s="98">
        <f>IF(RES_hhdet_tes!P86=0,0,RES_hhdet_tes!P86*1000*11630/RES_hhdet_num!P81)</f>
        <v>48.644965418529665</v>
      </c>
      <c r="Q86" s="98">
        <f>IF(RES_hhdet_tes!Q86=0,0,RES_hhdet_tes!Q86*1000*11630/RES_hhdet_num!Q81)</f>
        <v>93.027853094847174</v>
      </c>
      <c r="R86" s="98">
        <f>IF(RES_hhdet_tes!R86=0,0,RES_hhdet_tes!R86*1000*11630/RES_hhdet_num!R81)</f>
        <v>96.87103723154074</v>
      </c>
      <c r="S86" s="98">
        <f>IF(RES_hhdet_tes!S86=0,0,RES_hhdet_tes!S86*1000*11630/RES_hhdet_num!S81)</f>
        <v>105.23311057303708</v>
      </c>
      <c r="T86" s="98">
        <f>IF(RES_hhdet_tes!T86=0,0,RES_hhdet_tes!T86*1000*11630/RES_hhdet_num!T81)</f>
        <v>112.22762451373899</v>
      </c>
      <c r="U86" s="98">
        <f>IF(RES_hhdet_tes!U86=0,0,RES_hhdet_tes!U86*1000*11630/RES_hhdet_num!U81)</f>
        <v>123.49944472152355</v>
      </c>
      <c r="V86" s="98">
        <f>IF(RES_hhdet_tes!V86=0,0,RES_hhdet_tes!V86*1000*11630/RES_hhdet_num!V81)</f>
        <v>138.39031774766505</v>
      </c>
      <c r="W86" s="98">
        <f>IF(RES_hhdet_tes!W86=0,0,RES_hhdet_tes!W86*1000*11630/RES_hhdet_num!W81)</f>
        <v>152.44701016025121</v>
      </c>
      <c r="DA86" s="63" t="s">
        <v>2490</v>
      </c>
    </row>
    <row r="87" spans="1:105" ht="12" customHeight="1" x14ac:dyDescent="0.25">
      <c r="A87" s="121" t="s">
        <v>55</v>
      </c>
      <c r="B87" s="122">
        <v>409.61717691245502</v>
      </c>
      <c r="C87" s="122">
        <v>660.49604953380731</v>
      </c>
      <c r="D87" s="122">
        <v>671.54875848142115</v>
      </c>
      <c r="E87" s="122">
        <v>767.9939524991039</v>
      </c>
      <c r="F87" s="122">
        <v>658.4263880286021</v>
      </c>
      <c r="G87" s="122">
        <v>894.75770975355761</v>
      </c>
      <c r="H87" s="122">
        <v>766.46959563964742</v>
      </c>
      <c r="I87" s="122">
        <v>931.25197849158519</v>
      </c>
      <c r="J87" s="122">
        <v>826.72375513465806</v>
      </c>
      <c r="K87" s="122">
        <v>859.04454800905796</v>
      </c>
      <c r="L87" s="122">
        <v>853.36589973232776</v>
      </c>
      <c r="M87" s="122">
        <v>834.95963272739164</v>
      </c>
      <c r="N87" s="122">
        <v>887.09952619656303</v>
      </c>
      <c r="O87" s="122">
        <v>905.95085848025224</v>
      </c>
      <c r="P87" s="122">
        <v>962.07262095266606</v>
      </c>
      <c r="Q87" s="122">
        <v>961.67150299037075</v>
      </c>
      <c r="R87" s="122">
        <v>976.70185272119068</v>
      </c>
      <c r="S87" s="122">
        <v>1058.0183815195237</v>
      </c>
      <c r="T87" s="122">
        <v>1054.8622504903624</v>
      </c>
      <c r="U87" s="122">
        <v>1090.5613453585036</v>
      </c>
      <c r="V87" s="122">
        <v>1103.6114007095107</v>
      </c>
      <c r="W87" s="122">
        <v>1212.7872856877741</v>
      </c>
      <c r="DA87" s="130" t="s">
        <v>2491</v>
      </c>
    </row>
    <row r="88" spans="1:105" ht="12" customHeight="1" x14ac:dyDescent="0.25">
      <c r="A88" s="97" t="s">
        <v>132</v>
      </c>
      <c r="B88" s="98">
        <v>393.58270862409432</v>
      </c>
      <c r="C88" s="98">
        <v>670.64092912682054</v>
      </c>
      <c r="D88" s="98">
        <v>654.14657553732036</v>
      </c>
      <c r="E88" s="98">
        <v>733.8156599985557</v>
      </c>
      <c r="F88" s="98">
        <v>673.70422047225964</v>
      </c>
      <c r="G88" s="98">
        <v>828.62817331868416</v>
      </c>
      <c r="H88" s="98">
        <v>787.63710721776613</v>
      </c>
      <c r="I88" s="98">
        <v>904.88259364799421</v>
      </c>
      <c r="J88" s="98">
        <v>861.90691047372331</v>
      </c>
      <c r="K88" s="98">
        <v>841.83515065262179</v>
      </c>
      <c r="L88" s="98">
        <v>866.78666054206883</v>
      </c>
      <c r="M88" s="98">
        <v>836.52193032014941</v>
      </c>
      <c r="N88" s="98">
        <v>886.08881473159079</v>
      </c>
      <c r="O88" s="98">
        <v>905.50008279935446</v>
      </c>
      <c r="P88" s="98">
        <v>967.11013804653862</v>
      </c>
      <c r="Q88" s="98">
        <v>952.68945865451667</v>
      </c>
      <c r="R88" s="98">
        <v>983.41643005772164</v>
      </c>
      <c r="S88" s="98">
        <v>1046.2561916343304</v>
      </c>
      <c r="T88" s="98">
        <v>1054.3981846699576</v>
      </c>
      <c r="U88" s="98">
        <v>1089.6482868209314</v>
      </c>
      <c r="V88" s="98">
        <v>1108.0806049299013</v>
      </c>
      <c r="W88" s="98">
        <v>1214.7935444544105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436.51097542574144</v>
      </c>
      <c r="C92" s="101">
        <v>644.05983813438422</v>
      </c>
      <c r="D92" s="101">
        <v>720.98244870926624</v>
      </c>
      <c r="E92" s="101">
        <v>870.58341666794649</v>
      </c>
      <c r="F92" s="101">
        <v>604.60145909355947</v>
      </c>
      <c r="G92" s="101">
        <v>1127.7202079751714</v>
      </c>
      <c r="H92" s="101">
        <v>666.07968207810018</v>
      </c>
      <c r="I92" s="101">
        <v>1061.2581209029888</v>
      </c>
      <c r="J92" s="101">
        <v>627.84106067720063</v>
      </c>
      <c r="K92" s="101">
        <v>931.47025038862955</v>
      </c>
      <c r="L92" s="101">
        <v>806.67855141167843</v>
      </c>
      <c r="M92" s="101">
        <v>856.24407208264893</v>
      </c>
      <c r="N92" s="101">
        <v>813.4289338092201</v>
      </c>
      <c r="O92" s="101">
        <v>904.94841466195737</v>
      </c>
      <c r="P92" s="101">
        <v>914.54238155006681</v>
      </c>
      <c r="Q92" s="101">
        <v>996.73149730529644</v>
      </c>
      <c r="R92" s="101">
        <v>978.58143869673938</v>
      </c>
      <c r="S92" s="101">
        <v>1056.3244508208968</v>
      </c>
      <c r="T92" s="101">
        <v>1073.3030868080366</v>
      </c>
      <c r="U92" s="101">
        <v>1139.9089163051303</v>
      </c>
      <c r="V92" s="101">
        <v>1076.1140884061115</v>
      </c>
      <c r="W92" s="101">
        <v>1208.4254504802948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468.760391922417</v>
      </c>
      <c r="C96" s="101">
        <v>463.17866479821208</v>
      </c>
      <c r="D96" s="101">
        <v>506.22929772766537</v>
      </c>
      <c r="E96" s="101">
        <v>800.53713444477728</v>
      </c>
      <c r="F96" s="101">
        <v>358.15213108141228</v>
      </c>
      <c r="G96" s="101">
        <v>607.71928238708063</v>
      </c>
      <c r="H96" s="101">
        <v>1040.1558877048151</v>
      </c>
      <c r="I96" s="101">
        <v>933.11549469754016</v>
      </c>
      <c r="J96" s="101">
        <v>698.45803120326389</v>
      </c>
      <c r="K96" s="101">
        <v>960.70917581317872</v>
      </c>
      <c r="L96" s="101">
        <v>756.27590121256969</v>
      </c>
      <c r="M96" s="101">
        <v>791.04580702302712</v>
      </c>
      <c r="N96" s="101">
        <v>972.16717834014412</v>
      </c>
      <c r="O96" s="101">
        <v>911.05884719999426</v>
      </c>
      <c r="P96" s="101">
        <v>963.99375208188212</v>
      </c>
      <c r="Q96" s="101">
        <v>1003.8328815464728</v>
      </c>
      <c r="R96" s="101">
        <v>909.65717786711173</v>
      </c>
      <c r="S96" s="101">
        <v>1178.7022420028011</v>
      </c>
      <c r="T96" s="101">
        <v>1029.306084027759</v>
      </c>
      <c r="U96" s="101">
        <v>1007.0299274972164</v>
      </c>
      <c r="V96" s="101">
        <v>1084.1190162214339</v>
      </c>
      <c r="W96" s="101">
        <v>1187.385624048939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2503</v>
      </c>
    </row>
    <row r="100" spans="1:105" ht="12" customHeight="1" x14ac:dyDescent="0.25">
      <c r="A100" s="121" t="s">
        <v>54</v>
      </c>
      <c r="B100" s="122">
        <v>321.04479336664235</v>
      </c>
      <c r="C100" s="122">
        <v>335.76236168415733</v>
      </c>
      <c r="D100" s="122">
        <v>376.48230344915106</v>
      </c>
      <c r="E100" s="122">
        <v>447.46773937767938</v>
      </c>
      <c r="F100" s="122">
        <v>305.86849638699198</v>
      </c>
      <c r="G100" s="122">
        <v>648.71655137979985</v>
      </c>
      <c r="H100" s="122">
        <v>384.12977916993952</v>
      </c>
      <c r="I100" s="122">
        <v>510.27726283696148</v>
      </c>
      <c r="J100" s="122">
        <v>279.76165410866417</v>
      </c>
      <c r="K100" s="122">
        <v>366.88667887127235</v>
      </c>
      <c r="L100" s="122">
        <v>305.06370102712475</v>
      </c>
      <c r="M100" s="122">
        <v>301.40057106587847</v>
      </c>
      <c r="N100" s="122">
        <v>276.53351308271567</v>
      </c>
      <c r="O100" s="122">
        <v>283.58581402080887</v>
      </c>
      <c r="P100" s="122">
        <v>294.66596225181837</v>
      </c>
      <c r="Q100" s="122">
        <v>327.96045043592966</v>
      </c>
      <c r="R100" s="122">
        <v>336.91223668959952</v>
      </c>
      <c r="S100" s="122">
        <v>378.26478577802828</v>
      </c>
      <c r="T100" s="122">
        <v>387.8582435584666</v>
      </c>
      <c r="U100" s="122">
        <v>406.99000604121255</v>
      </c>
      <c r="V100" s="122">
        <v>374.274468867275</v>
      </c>
      <c r="W100" s="122">
        <v>394.7317491205215</v>
      </c>
      <c r="DA100" s="130" t="s">
        <v>2504</v>
      </c>
    </row>
    <row r="101" spans="1:105" ht="12" customHeight="1" x14ac:dyDescent="0.25">
      <c r="A101" s="97" t="s">
        <v>207</v>
      </c>
      <c r="B101" s="98">
        <v>337.40578715469945</v>
      </c>
      <c r="C101" s="98">
        <v>313.90150270686587</v>
      </c>
      <c r="D101" s="98">
        <v>363.66594911753583</v>
      </c>
      <c r="E101" s="98">
        <v>412.78997607582056</v>
      </c>
      <c r="F101" s="98">
        <v>323.29615596931211</v>
      </c>
      <c r="G101" s="98">
        <v>630.18681403833546</v>
      </c>
      <c r="H101" s="98">
        <v>409.31096537865506</v>
      </c>
      <c r="I101" s="98">
        <v>429.93888092112689</v>
      </c>
      <c r="J101" s="98">
        <v>322.11769833734098</v>
      </c>
      <c r="K101" s="98">
        <v>336.90713815155715</v>
      </c>
      <c r="L101" s="98">
        <v>316.63286914183641</v>
      </c>
      <c r="M101" s="98">
        <v>293.11866192222215</v>
      </c>
      <c r="N101" s="98">
        <v>284.70917213964412</v>
      </c>
      <c r="O101" s="98">
        <v>287.26132947282457</v>
      </c>
      <c r="P101" s="98">
        <v>308.07851717278334</v>
      </c>
      <c r="Q101" s="98">
        <v>317.95701379402874</v>
      </c>
      <c r="R101" s="98">
        <v>338.75393394840387</v>
      </c>
      <c r="S101" s="98">
        <v>372.13157774268075</v>
      </c>
      <c r="T101" s="98">
        <v>380.9998057225668</v>
      </c>
      <c r="U101" s="98">
        <v>388.32169411693508</v>
      </c>
      <c r="V101" s="98">
        <v>381.50517080627191</v>
      </c>
      <c r="W101" s="98">
        <v>399.49025244735878</v>
      </c>
      <c r="DA101" s="63" t="s">
        <v>2505</v>
      </c>
    </row>
    <row r="102" spans="1:105" ht="12" customHeight="1" x14ac:dyDescent="0.25">
      <c r="A102" s="97" t="s">
        <v>50</v>
      </c>
      <c r="B102" s="98">
        <v>316.25541657471996</v>
      </c>
      <c r="C102" s="98">
        <v>342.13720872478541</v>
      </c>
      <c r="D102" s="98">
        <v>382.23301561778186</v>
      </c>
      <c r="E102" s="98">
        <v>452.71711667438728</v>
      </c>
      <c r="F102" s="98">
        <v>301.56311860378645</v>
      </c>
      <c r="G102" s="98">
        <v>667.43667238318278</v>
      </c>
      <c r="H102" s="98">
        <v>363.65881032978149</v>
      </c>
      <c r="I102" s="98">
        <v>540.0186683044675</v>
      </c>
      <c r="J102" s="98">
        <v>264.45089395141878</v>
      </c>
      <c r="K102" s="98">
        <v>379.51531325262749</v>
      </c>
      <c r="L102" s="98">
        <v>301.10026995074941</v>
      </c>
      <c r="M102" s="98">
        <v>304.59032087515965</v>
      </c>
      <c r="N102" s="98">
        <v>269.08502001229505</v>
      </c>
      <c r="O102" s="98">
        <v>285.16091778029767</v>
      </c>
      <c r="P102" s="98">
        <v>289.98491304353297</v>
      </c>
      <c r="Q102" s="98">
        <v>330.66567370647459</v>
      </c>
      <c r="R102" s="98">
        <v>336.0385790339277</v>
      </c>
      <c r="S102" s="98">
        <v>380.49205980885739</v>
      </c>
      <c r="T102" s="98">
        <v>390.33860124451888</v>
      </c>
      <c r="U102" s="98">
        <v>413.3669597755902</v>
      </c>
      <c r="V102" s="98">
        <v>371.86302914013976</v>
      </c>
      <c r="W102" s="98">
        <v>393.20409574185476</v>
      </c>
      <c r="DA102" s="63" t="s">
        <v>2506</v>
      </c>
    </row>
    <row r="103" spans="1:105" ht="12" customHeight="1" x14ac:dyDescent="0.25">
      <c r="A103" s="109" t="s">
        <v>120</v>
      </c>
      <c r="B103" s="33">
        <v>283.58648229589812</v>
      </c>
      <c r="C103" s="33">
        <v>369.78642138606244</v>
      </c>
      <c r="D103" s="33">
        <v>309.83700697629274</v>
      </c>
      <c r="E103" s="33">
        <v>562.0952061900017</v>
      </c>
      <c r="F103" s="33">
        <v>282.18595490292967</v>
      </c>
      <c r="G103" s="33">
        <v>319.353644121618</v>
      </c>
      <c r="H103" s="33">
        <v>625.7806210870159</v>
      </c>
      <c r="I103" s="33">
        <v>419.33875712664292</v>
      </c>
      <c r="J103" s="33">
        <v>258.28299431003728</v>
      </c>
      <c r="K103" s="33">
        <v>270.24973018956717</v>
      </c>
      <c r="L103" s="33">
        <v>277.98940869779074</v>
      </c>
      <c r="M103" s="33">
        <v>309.270150672677</v>
      </c>
      <c r="N103" s="33">
        <v>447.30734953548864</v>
      </c>
      <c r="O103" s="33">
        <v>30.338051607793503</v>
      </c>
      <c r="P103" s="33">
        <v>212.97858722929632</v>
      </c>
      <c r="Q103" s="33">
        <v>418.90478051581579</v>
      </c>
      <c r="R103" s="33">
        <v>352.79831741557132</v>
      </c>
      <c r="S103" s="33">
        <v>364.68816341572386</v>
      </c>
      <c r="T103" s="33">
        <v>364.81521234912168</v>
      </c>
      <c r="U103" s="33">
        <v>370.57289825725002</v>
      </c>
      <c r="V103" s="33">
        <v>375.94381218182741</v>
      </c>
      <c r="W103" s="33">
        <v>385.7679247933836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5775.4246652189886</v>
      </c>
      <c r="C105" s="117">
        <f t="shared" si="35"/>
        <v>3800.6111845753944</v>
      </c>
      <c r="D105" s="117">
        <f t="shared" si="35"/>
        <v>7263.6438220575001</v>
      </c>
      <c r="E105" s="117">
        <f t="shared" si="35"/>
        <v>6502.9662134210694</v>
      </c>
      <c r="F105" s="117">
        <f t="shared" si="35"/>
        <v>5735.4228238535079</v>
      </c>
      <c r="G105" s="117">
        <f t="shared" si="35"/>
        <v>5713.2339361411541</v>
      </c>
      <c r="H105" s="117">
        <f t="shared" si="35"/>
        <v>5706.1240054057853</v>
      </c>
      <c r="I105" s="117">
        <f t="shared" si="35"/>
        <v>5762.1793910330416</v>
      </c>
      <c r="J105" s="117">
        <f t="shared" si="35"/>
        <v>5570.9168347813802</v>
      </c>
      <c r="K105" s="117">
        <f t="shared" si="35"/>
        <v>6211.660885930808</v>
      </c>
      <c r="L105" s="117">
        <f t="shared" si="35"/>
        <v>7517.9107160802305</v>
      </c>
      <c r="M105" s="117">
        <f t="shared" si="35"/>
        <v>6259.0552399025173</v>
      </c>
      <c r="N105" s="117">
        <f t="shared" si="35"/>
        <v>6858.3536486453022</v>
      </c>
      <c r="O105" s="117">
        <f t="shared" si="35"/>
        <v>7345.9377676351587</v>
      </c>
      <c r="P105" s="117">
        <f t="shared" si="35"/>
        <v>4420.1502452625055</v>
      </c>
      <c r="Q105" s="117">
        <f t="shared" si="35"/>
        <v>5692.5142956639374</v>
      </c>
      <c r="R105" s="117">
        <f t="shared" ref="R105:V105" si="36">R106+R109+R111+R120</f>
        <v>6132.3438058265001</v>
      </c>
      <c r="S105" s="117">
        <f t="shared" si="36"/>
        <v>6439.0551433463725</v>
      </c>
      <c r="T105" s="117">
        <f t="shared" si="36"/>
        <v>7439.463737206539</v>
      </c>
      <c r="U105" s="117">
        <f t="shared" si="36"/>
        <v>8597.4239911876157</v>
      </c>
      <c r="V105" s="117">
        <f t="shared" si="36"/>
        <v>1716.5722346607058</v>
      </c>
      <c r="W105" s="117">
        <f t="shared" ref="W105" si="37">W106+W109+W111+W120</f>
        <v>11518.708924334729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5085.2765334829328</v>
      </c>
      <c r="C106" s="122">
        <f t="shared" si="38"/>
        <v>2992.1925940844312</v>
      </c>
      <c r="D106" s="122">
        <f t="shared" si="38"/>
        <v>5910.987492291104</v>
      </c>
      <c r="E106" s="122">
        <f t="shared" si="38"/>
        <v>5133.6981338839014</v>
      </c>
      <c r="F106" s="122">
        <f t="shared" si="38"/>
        <v>4845.5492569511916</v>
      </c>
      <c r="G106" s="122">
        <f t="shared" si="38"/>
        <v>4258.3456531299225</v>
      </c>
      <c r="H106" s="122">
        <f t="shared" si="38"/>
        <v>4467.8633053289941</v>
      </c>
      <c r="I106" s="122">
        <f t="shared" si="38"/>
        <v>4219.9192063591163</v>
      </c>
      <c r="J106" s="122">
        <f t="shared" si="38"/>
        <v>4552.7013641712456</v>
      </c>
      <c r="K106" s="122">
        <f t="shared" si="38"/>
        <v>4937.4811216088783</v>
      </c>
      <c r="L106" s="122">
        <f t="shared" si="38"/>
        <v>6160.1912044621267</v>
      </c>
      <c r="M106" s="122">
        <f t="shared" si="38"/>
        <v>5044.4823906903775</v>
      </c>
      <c r="N106" s="122">
        <f t="shared" si="38"/>
        <v>5508.0117000204091</v>
      </c>
      <c r="O106" s="122">
        <f t="shared" si="38"/>
        <v>5916.3377988274151</v>
      </c>
      <c r="P106" s="122">
        <f t="shared" si="38"/>
        <v>3381.2895039229074</v>
      </c>
      <c r="Q106" s="122">
        <f t="shared" si="38"/>
        <v>4340.2663221746279</v>
      </c>
      <c r="R106" s="122">
        <f t="shared" ref="R106:V106" si="39">SUM(R107:R108)</f>
        <v>4727.2021337241113</v>
      </c>
      <c r="S106" s="122">
        <f t="shared" si="39"/>
        <v>4941.7325819135312</v>
      </c>
      <c r="T106" s="122">
        <f t="shared" si="39"/>
        <v>5823.0266072670574</v>
      </c>
      <c r="U106" s="122">
        <f t="shared" si="39"/>
        <v>6802.8969169895563</v>
      </c>
      <c r="V106" s="122">
        <f t="shared" si="39"/>
        <v>239.6444299949801</v>
      </c>
      <c r="W106" s="122">
        <f t="shared" ref="W106" si="40">SUM(W107:W108)</f>
        <v>9309.0508310096793</v>
      </c>
      <c r="DA106" s="130" t="s">
        <v>2509</v>
      </c>
    </row>
    <row r="107" spans="1:105" ht="12" customHeight="1" x14ac:dyDescent="0.25">
      <c r="A107" s="97" t="s">
        <v>202</v>
      </c>
      <c r="B107" s="98">
        <v>5080.8230499704978</v>
      </c>
      <c r="C107" s="98">
        <v>2989.5699785984048</v>
      </c>
      <c r="D107" s="98">
        <v>5906.0139482910672</v>
      </c>
      <c r="E107" s="98">
        <v>5129.4792297744307</v>
      </c>
      <c r="F107" s="98">
        <v>4841.264148148286</v>
      </c>
      <c r="G107" s="98">
        <v>4254.8096256074323</v>
      </c>
      <c r="H107" s="98">
        <v>4464.3956015537169</v>
      </c>
      <c r="I107" s="98">
        <v>4216.9779852377724</v>
      </c>
      <c r="J107" s="98">
        <v>4549.0274301808986</v>
      </c>
      <c r="K107" s="98">
        <v>4933.5036971675281</v>
      </c>
      <c r="L107" s="98">
        <v>6155.676733213636</v>
      </c>
      <c r="M107" s="98">
        <v>5040.5784059093849</v>
      </c>
      <c r="N107" s="98">
        <v>5504.4388243235553</v>
      </c>
      <c r="O107" s="98">
        <v>5911.8309640933139</v>
      </c>
      <c r="P107" s="98">
        <v>3378.6617602373726</v>
      </c>
      <c r="Q107" s="98">
        <v>4337.2935244996461</v>
      </c>
      <c r="R107" s="98">
        <v>4723.9956257276081</v>
      </c>
      <c r="S107" s="98">
        <v>4938.3595337391716</v>
      </c>
      <c r="T107" s="98">
        <v>5819.1125668001359</v>
      </c>
      <c r="U107" s="98">
        <v>6798.345853703534</v>
      </c>
      <c r="V107" s="98">
        <v>239.48659594196891</v>
      </c>
      <c r="W107" s="98">
        <v>9302.9797828225328</v>
      </c>
      <c r="DA107" s="63" t="s">
        <v>2510</v>
      </c>
    </row>
    <row r="108" spans="1:105" ht="12" customHeight="1" x14ac:dyDescent="0.25">
      <c r="A108" s="97" t="s">
        <v>53</v>
      </c>
      <c r="B108" s="98">
        <v>4.4534835124350733</v>
      </c>
      <c r="C108" s="98">
        <v>2.6226154860263158</v>
      </c>
      <c r="D108" s="98">
        <v>4.9735440000365161</v>
      </c>
      <c r="E108" s="98">
        <v>4.2189041094704454</v>
      </c>
      <c r="F108" s="98">
        <v>4.2851088029059676</v>
      </c>
      <c r="G108" s="98">
        <v>3.5360275224898512</v>
      </c>
      <c r="H108" s="98">
        <v>3.4677037752770903</v>
      </c>
      <c r="I108" s="98">
        <v>2.9412211213435278</v>
      </c>
      <c r="J108" s="98">
        <v>3.6739339903465873</v>
      </c>
      <c r="K108" s="98">
        <v>3.9774244413500859</v>
      </c>
      <c r="L108" s="98">
        <v>4.5144712484911445</v>
      </c>
      <c r="M108" s="98">
        <v>3.903984780992853</v>
      </c>
      <c r="N108" s="98">
        <v>3.572875696853945</v>
      </c>
      <c r="O108" s="98">
        <v>4.5068347341015889</v>
      </c>
      <c r="P108" s="98">
        <v>2.6277436855346807</v>
      </c>
      <c r="Q108" s="98">
        <v>2.9727976749816039</v>
      </c>
      <c r="R108" s="98">
        <v>3.2065079965035341</v>
      </c>
      <c r="S108" s="98">
        <v>3.373048174359432</v>
      </c>
      <c r="T108" s="98">
        <v>3.9140404669214086</v>
      </c>
      <c r="U108" s="98">
        <v>4.5510632860223348</v>
      </c>
      <c r="V108" s="98">
        <v>0.15783405301119605</v>
      </c>
      <c r="W108" s="98">
        <v>6.0710481871471931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10.41414475317834</v>
      </c>
      <c r="C109" s="122">
        <f t="shared" si="41"/>
        <v>20.29578028585232</v>
      </c>
      <c r="D109" s="122">
        <f t="shared" si="41"/>
        <v>27.470122527745733</v>
      </c>
      <c r="E109" s="122">
        <f t="shared" si="41"/>
        <v>43.799044799359194</v>
      </c>
      <c r="F109" s="122">
        <f t="shared" si="41"/>
        <v>34.18985974835919</v>
      </c>
      <c r="G109" s="122">
        <f t="shared" si="41"/>
        <v>36.696506711067926</v>
      </c>
      <c r="H109" s="122">
        <f t="shared" si="41"/>
        <v>44.38481984049313</v>
      </c>
      <c r="I109" s="122">
        <f t="shared" si="41"/>
        <v>86.414844475310829</v>
      </c>
      <c r="J109" s="122">
        <f t="shared" si="41"/>
        <v>48.726631375042288</v>
      </c>
      <c r="K109" s="122">
        <f t="shared" si="41"/>
        <v>43.97680928513703</v>
      </c>
      <c r="L109" s="122">
        <f t="shared" si="41"/>
        <v>78.311439373536544</v>
      </c>
      <c r="M109" s="122">
        <f t="shared" si="41"/>
        <v>61.184056008975283</v>
      </c>
      <c r="N109" s="122">
        <f t="shared" si="41"/>
        <v>150.667853624972</v>
      </c>
      <c r="O109" s="122">
        <f t="shared" si="41"/>
        <v>84.950218421251222</v>
      </c>
      <c r="P109" s="122">
        <f t="shared" si="41"/>
        <v>85.14883926313621</v>
      </c>
      <c r="Q109" s="122">
        <f t="shared" si="41"/>
        <v>138.39010995681841</v>
      </c>
      <c r="R109" s="122">
        <f t="shared" si="41"/>
        <v>119.17230822752693</v>
      </c>
      <c r="S109" s="122">
        <f t="shared" si="41"/>
        <v>85.881028857691987</v>
      </c>
      <c r="T109" s="122">
        <f t="shared" si="41"/>
        <v>52.732729512581344</v>
      </c>
      <c r="U109" s="122">
        <f t="shared" si="41"/>
        <v>29.008517839915651</v>
      </c>
      <c r="V109" s="122">
        <f t="shared" si="41"/>
        <v>22.214158539802909</v>
      </c>
      <c r="W109" s="122">
        <f t="shared" si="41"/>
        <v>20.750287855977714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10.41414475317834</v>
      </c>
      <c r="C110" s="98">
        <f>IF(RES_hhdet_tes!C110=0,0,RES_hhdet_tes!C110*1000*11630/RES_hhdet_num!C105)</f>
        <v>20.29578028585232</v>
      </c>
      <c r="D110" s="98">
        <f>IF(RES_hhdet_tes!D110=0,0,RES_hhdet_tes!D110*1000*11630/RES_hhdet_num!D105)</f>
        <v>27.470122527745733</v>
      </c>
      <c r="E110" s="98">
        <f>IF(RES_hhdet_tes!E110=0,0,RES_hhdet_tes!E110*1000*11630/RES_hhdet_num!E105)</f>
        <v>43.799044799359194</v>
      </c>
      <c r="F110" s="98">
        <f>IF(RES_hhdet_tes!F110=0,0,RES_hhdet_tes!F110*1000*11630/RES_hhdet_num!F105)</f>
        <v>34.18985974835919</v>
      </c>
      <c r="G110" s="98">
        <f>IF(RES_hhdet_tes!G110=0,0,RES_hhdet_tes!G110*1000*11630/RES_hhdet_num!G105)</f>
        <v>36.696506711067926</v>
      </c>
      <c r="H110" s="98">
        <f>IF(RES_hhdet_tes!H110=0,0,RES_hhdet_tes!H110*1000*11630/RES_hhdet_num!H105)</f>
        <v>44.38481984049313</v>
      </c>
      <c r="I110" s="98">
        <f>IF(RES_hhdet_tes!I110=0,0,RES_hhdet_tes!I110*1000*11630/RES_hhdet_num!I105)</f>
        <v>86.414844475310829</v>
      </c>
      <c r="J110" s="98">
        <f>IF(RES_hhdet_tes!J110=0,0,RES_hhdet_tes!J110*1000*11630/RES_hhdet_num!J105)</f>
        <v>48.726631375042288</v>
      </c>
      <c r="K110" s="98">
        <f>IF(RES_hhdet_tes!K110=0,0,RES_hhdet_tes!K110*1000*11630/RES_hhdet_num!K105)</f>
        <v>43.97680928513703</v>
      </c>
      <c r="L110" s="98">
        <f>IF(RES_hhdet_tes!L110=0,0,RES_hhdet_tes!L110*1000*11630/RES_hhdet_num!L105)</f>
        <v>78.311439373536544</v>
      </c>
      <c r="M110" s="98">
        <f>IF(RES_hhdet_tes!M110=0,0,RES_hhdet_tes!M110*1000*11630/RES_hhdet_num!M105)</f>
        <v>61.184056008975283</v>
      </c>
      <c r="N110" s="98">
        <f>IF(RES_hhdet_tes!N110=0,0,RES_hhdet_tes!N110*1000*11630/RES_hhdet_num!N105)</f>
        <v>150.667853624972</v>
      </c>
      <c r="O110" s="98">
        <f>IF(RES_hhdet_tes!O110=0,0,RES_hhdet_tes!O110*1000*11630/RES_hhdet_num!O105)</f>
        <v>84.950218421251222</v>
      </c>
      <c r="P110" s="98">
        <f>IF(RES_hhdet_tes!P110=0,0,RES_hhdet_tes!P110*1000*11630/RES_hhdet_num!P105)</f>
        <v>85.14883926313621</v>
      </c>
      <c r="Q110" s="98">
        <f>IF(RES_hhdet_tes!Q110=0,0,RES_hhdet_tes!Q110*1000*11630/RES_hhdet_num!Q105)</f>
        <v>138.39010995681841</v>
      </c>
      <c r="R110" s="98">
        <f>IF(RES_hhdet_tes!R110=0,0,RES_hhdet_tes!R110*1000*11630/RES_hhdet_num!R105)</f>
        <v>119.17230822752693</v>
      </c>
      <c r="S110" s="98">
        <f>IF(RES_hhdet_tes!S110=0,0,RES_hhdet_tes!S110*1000*11630/RES_hhdet_num!S105)</f>
        <v>85.881028857691987</v>
      </c>
      <c r="T110" s="98">
        <f>IF(RES_hhdet_tes!T110=0,0,RES_hhdet_tes!T110*1000*11630/RES_hhdet_num!T105)</f>
        <v>52.732729512581344</v>
      </c>
      <c r="U110" s="98">
        <f>IF(RES_hhdet_tes!U110=0,0,RES_hhdet_tes!U110*1000*11630/RES_hhdet_num!U105)</f>
        <v>29.008517839915651</v>
      </c>
      <c r="V110" s="98">
        <f>IF(RES_hhdet_tes!V110=0,0,RES_hhdet_tes!V110*1000*11630/RES_hhdet_num!V105)</f>
        <v>22.214158539802909</v>
      </c>
      <c r="W110" s="98">
        <f>IF(RES_hhdet_tes!W110=0,0,RES_hhdet_tes!W110*1000*11630/RES_hhdet_num!W105)</f>
        <v>20.750287855977714</v>
      </c>
      <c r="DA110" s="63" t="s">
        <v>2513</v>
      </c>
    </row>
    <row r="111" spans="1:105" ht="12" customHeight="1" x14ac:dyDescent="0.25">
      <c r="A111" s="121" t="s">
        <v>55</v>
      </c>
      <c r="B111" s="122">
        <v>363.99536710861315</v>
      </c>
      <c r="C111" s="122">
        <v>444.95378393003102</v>
      </c>
      <c r="D111" s="122">
        <v>946.05827545363763</v>
      </c>
      <c r="E111" s="122">
        <v>867.51486863969467</v>
      </c>
      <c r="F111" s="122">
        <v>555.02828526602605</v>
      </c>
      <c r="G111" s="122">
        <v>767.10721767924144</v>
      </c>
      <c r="H111" s="122">
        <v>816.1368227327996</v>
      </c>
      <c r="I111" s="122">
        <v>920.13941919852368</v>
      </c>
      <c r="J111" s="122">
        <v>705.19674073247916</v>
      </c>
      <c r="K111" s="122">
        <v>852.21211519906012</v>
      </c>
      <c r="L111" s="122">
        <v>978.76828137249493</v>
      </c>
      <c r="M111" s="122">
        <v>848.70703788764456</v>
      </c>
      <c r="N111" s="122">
        <v>926.93763483875716</v>
      </c>
      <c r="O111" s="122">
        <v>1063.2957665803149</v>
      </c>
      <c r="P111" s="122">
        <v>664.83765719371058</v>
      </c>
      <c r="Q111" s="122">
        <v>881.72087529156533</v>
      </c>
      <c r="R111" s="122">
        <v>949.59273682398441</v>
      </c>
      <c r="S111" s="122">
        <v>1031.3335737370378</v>
      </c>
      <c r="T111" s="122">
        <v>1173.7589927152651</v>
      </c>
      <c r="U111" s="122">
        <v>1352.7423976402447</v>
      </c>
      <c r="V111" s="122">
        <v>1082.7954712690025</v>
      </c>
      <c r="W111" s="122">
        <v>1795.7937571097948</v>
      </c>
      <c r="DA111" s="130" t="s">
        <v>2514</v>
      </c>
    </row>
    <row r="112" spans="1:105" ht="12" customHeight="1" x14ac:dyDescent="0.25">
      <c r="A112" s="97" t="s">
        <v>130</v>
      </c>
      <c r="B112" s="98">
        <v>362.22988986165518</v>
      </c>
      <c r="C112" s="98">
        <v>444.24459843705455</v>
      </c>
      <c r="D112" s="98">
        <v>954.31698709895181</v>
      </c>
      <c r="E112" s="98">
        <v>868.80199999817808</v>
      </c>
      <c r="F112" s="98">
        <v>558.77476424205292</v>
      </c>
      <c r="G112" s="98">
        <v>770.16722049592249</v>
      </c>
      <c r="H112" s="98">
        <v>811.79173110659997</v>
      </c>
      <c r="I112" s="98">
        <v>919.82690267668545</v>
      </c>
      <c r="J112" s="98">
        <v>705.28991552397281</v>
      </c>
      <c r="K112" s="98">
        <v>850.12968871047622</v>
      </c>
      <c r="L112" s="98">
        <v>983.01354348241239</v>
      </c>
      <c r="M112" s="98">
        <v>849.79975505598657</v>
      </c>
      <c r="N112" s="98">
        <v>926.0712357595919</v>
      </c>
      <c r="O112" s="98">
        <v>1066.1752223130727</v>
      </c>
      <c r="P112" s="98">
        <v>659.07295103851345</v>
      </c>
      <c r="Q112" s="98">
        <v>879.25407129174039</v>
      </c>
      <c r="R112" s="98">
        <v>950.1550687448057</v>
      </c>
      <c r="S112" s="98">
        <v>1028.4783733143208</v>
      </c>
      <c r="T112" s="98">
        <v>1176.4384956335464</v>
      </c>
      <c r="U112" s="98">
        <v>1359.3980249489141</v>
      </c>
      <c r="V112" s="98">
        <v>745.20811950047437</v>
      </c>
      <c r="W112" s="98">
        <v>1806.4357712338365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468.76039192241683</v>
      </c>
      <c r="C116" s="101">
        <v>462.93163617698639</v>
      </c>
      <c r="D116" s="101">
        <v>505.92092266385379</v>
      </c>
      <c r="E116" s="101">
        <v>799.69962872155986</v>
      </c>
      <c r="F116" s="101">
        <v>357.63146784051253</v>
      </c>
      <c r="G116" s="101">
        <v>606.54814131589694</v>
      </c>
      <c r="H116" s="101">
        <v>1043.6747875581209</v>
      </c>
      <c r="I116" s="101">
        <v>936.46764892933027</v>
      </c>
      <c r="J116" s="101">
        <v>700.30065467247948</v>
      </c>
      <c r="K116" s="101">
        <v>961.56090064240402</v>
      </c>
      <c r="L116" s="101">
        <v>756.5529596129586</v>
      </c>
      <c r="M116" s="101">
        <v>791.11005084768908</v>
      </c>
      <c r="N116" s="101">
        <v>972.42805246957289</v>
      </c>
      <c r="O116" s="101">
        <v>911.81931352020558</v>
      </c>
      <c r="P116" s="101">
        <v>968.03290792073176</v>
      </c>
      <c r="Q116" s="101">
        <v>1011.6856376371836</v>
      </c>
      <c r="R116" s="101">
        <v>919.76665174361813</v>
      </c>
      <c r="S116" s="101">
        <v>1183.4489324281785</v>
      </c>
      <c r="T116" s="101">
        <v>1031.8421875494307</v>
      </c>
      <c r="U116" s="101">
        <v>1009.3849668943637</v>
      </c>
      <c r="V116" s="101">
        <v>1104.9987680487857</v>
      </c>
      <c r="W116" s="101">
        <v>1214.1845504175949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315.73861987426403</v>
      </c>
      <c r="C120" s="122">
        <v>343.16902627507983</v>
      </c>
      <c r="D120" s="122">
        <v>379.12793178501317</v>
      </c>
      <c r="E120" s="122">
        <v>457.95416609811514</v>
      </c>
      <c r="F120" s="122">
        <v>300.65542188793091</v>
      </c>
      <c r="G120" s="122">
        <v>651.08455862092285</v>
      </c>
      <c r="H120" s="122">
        <v>377.73905750349905</v>
      </c>
      <c r="I120" s="122">
        <v>535.70592100009083</v>
      </c>
      <c r="J120" s="122">
        <v>264.29209850261293</v>
      </c>
      <c r="K120" s="122">
        <v>377.99083983773193</v>
      </c>
      <c r="L120" s="122">
        <v>300.63979087207179</v>
      </c>
      <c r="M120" s="122">
        <v>304.68175531552077</v>
      </c>
      <c r="N120" s="122">
        <v>272.73646016116476</v>
      </c>
      <c r="O120" s="122">
        <v>281.35398380617664</v>
      </c>
      <c r="P120" s="122">
        <v>288.87424488275121</v>
      </c>
      <c r="Q120" s="122">
        <v>332.13698824092495</v>
      </c>
      <c r="R120" s="122">
        <v>336.37662705087797</v>
      </c>
      <c r="S120" s="122">
        <v>380.10795883811045</v>
      </c>
      <c r="T120" s="122">
        <v>389.94540771163554</v>
      </c>
      <c r="U120" s="122">
        <v>412.77615871789851</v>
      </c>
      <c r="V120" s="122">
        <v>371.91817485692047</v>
      </c>
      <c r="W120" s="122">
        <v>393.11404835927658</v>
      </c>
      <c r="DA120" s="130" t="s">
        <v>2523</v>
      </c>
    </row>
    <row r="121" spans="1:105" ht="12" customHeight="1" x14ac:dyDescent="0.25">
      <c r="A121" s="97" t="s">
        <v>50</v>
      </c>
      <c r="B121" s="98">
        <v>316.25541657472002</v>
      </c>
      <c r="C121" s="98">
        <v>342.13720872478547</v>
      </c>
      <c r="D121" s="98">
        <v>382.2330156177818</v>
      </c>
      <c r="E121" s="98">
        <v>452.71711667438723</v>
      </c>
      <c r="F121" s="98">
        <v>301.56311860378639</v>
      </c>
      <c r="G121" s="98">
        <v>667.43667238318278</v>
      </c>
      <c r="H121" s="98">
        <v>363.65881032978132</v>
      </c>
      <c r="I121" s="98">
        <v>540.0186683044675</v>
      </c>
      <c r="J121" s="98">
        <v>264.45089395141883</v>
      </c>
      <c r="K121" s="98">
        <v>379.51531325262772</v>
      </c>
      <c r="L121" s="98">
        <v>301.10026995074952</v>
      </c>
      <c r="M121" s="98">
        <v>304.5903208751601</v>
      </c>
      <c r="N121" s="98">
        <v>269.08502001229522</v>
      </c>
      <c r="O121" s="98">
        <v>285.16091778029755</v>
      </c>
      <c r="P121" s="98">
        <v>289.98491304353348</v>
      </c>
      <c r="Q121" s="98">
        <v>330.66567370647448</v>
      </c>
      <c r="R121" s="98">
        <v>336.0385790339277</v>
      </c>
      <c r="S121" s="98">
        <v>380.49205980885694</v>
      </c>
      <c r="T121" s="98">
        <v>390.33860124451837</v>
      </c>
      <c r="U121" s="98">
        <v>413.36695977558855</v>
      </c>
      <c r="V121" s="98">
        <v>371.8630291401409</v>
      </c>
      <c r="W121" s="98">
        <v>393.20409574185578</v>
      </c>
      <c r="DA121" s="63" t="s">
        <v>2524</v>
      </c>
    </row>
    <row r="122" spans="1:105" ht="12" customHeight="1" x14ac:dyDescent="0.25">
      <c r="A122" s="109" t="s">
        <v>120</v>
      </c>
      <c r="B122" s="33">
        <v>283.58648229589801</v>
      </c>
      <c r="C122" s="33">
        <v>369.78642138606256</v>
      </c>
      <c r="D122" s="33">
        <v>309.83700697629274</v>
      </c>
      <c r="E122" s="33">
        <v>562.09520619000182</v>
      </c>
      <c r="F122" s="33">
        <v>282.18595490292978</v>
      </c>
      <c r="G122" s="33">
        <v>319.35364412161795</v>
      </c>
      <c r="H122" s="33">
        <v>625.78062108701579</v>
      </c>
      <c r="I122" s="33">
        <v>419.33875712664309</v>
      </c>
      <c r="J122" s="33">
        <v>258.28299431003745</v>
      </c>
      <c r="K122" s="33">
        <v>270.24973018956706</v>
      </c>
      <c r="L122" s="33">
        <v>277.98940869779074</v>
      </c>
      <c r="M122" s="33">
        <v>309.27015067267723</v>
      </c>
      <c r="N122" s="33">
        <v>447.30734953548961</v>
      </c>
      <c r="O122" s="33">
        <v>30.338051607793464</v>
      </c>
      <c r="P122" s="33">
        <v>212.97858722929661</v>
      </c>
      <c r="Q122" s="33">
        <v>418.90478051581533</v>
      </c>
      <c r="R122" s="33">
        <v>352.79831741557058</v>
      </c>
      <c r="S122" s="33">
        <v>364.68816341572341</v>
      </c>
      <c r="T122" s="33">
        <v>364.81521234912219</v>
      </c>
      <c r="U122" s="33">
        <v>370.57289825725087</v>
      </c>
      <c r="V122" s="33">
        <v>375.94381218182656</v>
      </c>
      <c r="W122" s="33">
        <v>385.76792479338167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6078.7057478947872</v>
      </c>
      <c r="C124" s="117">
        <f t="shared" si="42"/>
        <v>5907.6551008332926</v>
      </c>
      <c r="D124" s="117">
        <f t="shared" si="42"/>
        <v>5694.2289785956837</v>
      </c>
      <c r="E124" s="117">
        <f t="shared" si="42"/>
        <v>5960.4174022354628</v>
      </c>
      <c r="F124" s="117">
        <f t="shared" si="42"/>
        <v>5579.6775309132208</v>
      </c>
      <c r="G124" s="117">
        <f t="shared" si="42"/>
        <v>5993.0187581190567</v>
      </c>
      <c r="H124" s="117">
        <f t="shared" si="42"/>
        <v>5869.6356497264114</v>
      </c>
      <c r="I124" s="117">
        <f t="shared" si="42"/>
        <v>5852.9587765736869</v>
      </c>
      <c r="J124" s="117">
        <f t="shared" si="42"/>
        <v>5840.3960738960968</v>
      </c>
      <c r="K124" s="117">
        <f t="shared" si="42"/>
        <v>6194.7662506425049</v>
      </c>
      <c r="L124" s="117">
        <f t="shared" si="42"/>
        <v>6305.3061725315474</v>
      </c>
      <c r="M124" s="117">
        <f t="shared" si="42"/>
        <v>6584.2528190975381</v>
      </c>
      <c r="N124" s="117">
        <f t="shared" si="42"/>
        <v>6321.6876503316935</v>
      </c>
      <c r="O124" s="117">
        <f t="shared" si="42"/>
        <v>6384.1913257865226</v>
      </c>
      <c r="P124" s="117">
        <f t="shared" si="42"/>
        <v>5969.0166676609697</v>
      </c>
      <c r="Q124" s="117">
        <f t="shared" si="42"/>
        <v>6212.5746625227857</v>
      </c>
      <c r="R124" s="117">
        <f t="shared" ref="R124:V124" si="43">R125+R128+R130+R139</f>
        <v>6397.9040975693633</v>
      </c>
      <c r="S124" s="117">
        <f t="shared" si="43"/>
        <v>6745.6332420041872</v>
      </c>
      <c r="T124" s="117">
        <f t="shared" si="43"/>
        <v>6915.3507498004547</v>
      </c>
      <c r="U124" s="117">
        <f t="shared" si="43"/>
        <v>6750.6096073731314</v>
      </c>
      <c r="V124" s="117">
        <f t="shared" si="43"/>
        <v>7234.4698482636468</v>
      </c>
      <c r="W124" s="117">
        <f t="shared" ref="W124" si="44">W125+W128+W130+W139</f>
        <v>7741.6726741780312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5368.6533296927928</v>
      </c>
      <c r="C125" s="122">
        <f t="shared" si="45"/>
        <v>4849.7911968349808</v>
      </c>
      <c r="D125" s="122">
        <f t="shared" si="45"/>
        <v>4563.3507405958571</v>
      </c>
      <c r="E125" s="122">
        <f t="shared" si="45"/>
        <v>4689.8325001599169</v>
      </c>
      <c r="F125" s="122">
        <f t="shared" si="45"/>
        <v>4723.825094520289</v>
      </c>
      <c r="G125" s="122">
        <f t="shared" si="45"/>
        <v>4511.6472571491186</v>
      </c>
      <c r="H125" s="122">
        <f t="shared" si="45"/>
        <v>4632.6950335089914</v>
      </c>
      <c r="I125" s="122">
        <f t="shared" si="45"/>
        <v>4343.840180687982</v>
      </c>
      <c r="J125" s="122">
        <f t="shared" si="45"/>
        <v>4814.5831599934781</v>
      </c>
      <c r="K125" s="122">
        <f t="shared" si="45"/>
        <v>4946.9510104527371</v>
      </c>
      <c r="L125" s="122">
        <f t="shared" si="45"/>
        <v>5143.9058279450746</v>
      </c>
      <c r="M125" s="122">
        <f t="shared" si="45"/>
        <v>5342.6009322557074</v>
      </c>
      <c r="N125" s="122">
        <f t="shared" si="45"/>
        <v>5071.4325410696956</v>
      </c>
      <c r="O125" s="122">
        <f t="shared" si="45"/>
        <v>5107.495645221954</v>
      </c>
      <c r="P125" s="122">
        <f t="shared" si="45"/>
        <v>4692.5207171588672</v>
      </c>
      <c r="Q125" s="122">
        <f t="shared" si="45"/>
        <v>4784.4444646736965</v>
      </c>
      <c r="R125" s="122">
        <f t="shared" ref="R125:V125" si="46">SUM(R126:R127)</f>
        <v>4953.1396023904517</v>
      </c>
      <c r="S125" s="122">
        <f t="shared" si="46"/>
        <v>5178.3292455674009</v>
      </c>
      <c r="T125" s="122">
        <f t="shared" si="46"/>
        <v>5351.6793523643964</v>
      </c>
      <c r="U125" s="122">
        <f t="shared" si="46"/>
        <v>5218.8008353518544</v>
      </c>
      <c r="V125" s="122">
        <f t="shared" si="46"/>
        <v>5686.911432119502</v>
      </c>
      <c r="W125" s="122">
        <f t="shared" ref="W125" si="47">SUM(W126:W127)</f>
        <v>6109.7683853770131</v>
      </c>
      <c r="DA125" s="130" t="s">
        <v>2527</v>
      </c>
    </row>
    <row r="126" spans="1:105" ht="12" customHeight="1" x14ac:dyDescent="0.25">
      <c r="A126" s="97" t="s">
        <v>203</v>
      </c>
      <c r="B126" s="98">
        <v>5363.9516760205997</v>
      </c>
      <c r="C126" s="98">
        <v>4845.5404218273961</v>
      </c>
      <c r="D126" s="98">
        <v>4559.5111070785215</v>
      </c>
      <c r="E126" s="98">
        <v>4685.9783675070712</v>
      </c>
      <c r="F126" s="98">
        <v>4719.6476311570023</v>
      </c>
      <c r="G126" s="98">
        <v>4507.9008940840822</v>
      </c>
      <c r="H126" s="98">
        <v>4629.0993966330279</v>
      </c>
      <c r="I126" s="98">
        <v>4340.8125884848123</v>
      </c>
      <c r="J126" s="98">
        <v>4810.6978929166489</v>
      </c>
      <c r="K126" s="98">
        <v>4942.9659574723773</v>
      </c>
      <c r="L126" s="98">
        <v>5140.1361373308637</v>
      </c>
      <c r="M126" s="98">
        <v>5338.4662299978627</v>
      </c>
      <c r="N126" s="98">
        <v>5068.142860680281</v>
      </c>
      <c r="O126" s="98">
        <v>5103.604954804865</v>
      </c>
      <c r="P126" s="98">
        <v>4688.8739600061745</v>
      </c>
      <c r="Q126" s="98">
        <v>4781.1674341126927</v>
      </c>
      <c r="R126" s="98">
        <v>4949.7798387726534</v>
      </c>
      <c r="S126" s="98">
        <v>5174.794705055856</v>
      </c>
      <c r="T126" s="98">
        <v>5348.0821354935342</v>
      </c>
      <c r="U126" s="98">
        <v>5215.3095149381179</v>
      </c>
      <c r="V126" s="98">
        <v>5683.1659318361617</v>
      </c>
      <c r="W126" s="98">
        <v>6105.7838010242913</v>
      </c>
      <c r="DA126" s="63" t="s">
        <v>2528</v>
      </c>
    </row>
    <row r="127" spans="1:105" ht="12" customHeight="1" x14ac:dyDescent="0.25">
      <c r="A127" s="97" t="s">
        <v>53</v>
      </c>
      <c r="B127" s="98">
        <v>4.7016536721929185</v>
      </c>
      <c r="C127" s="98">
        <v>4.2507750075844974</v>
      </c>
      <c r="D127" s="98">
        <v>3.8396335173356482</v>
      </c>
      <c r="E127" s="98">
        <v>3.8541326528452613</v>
      </c>
      <c r="F127" s="98">
        <v>4.1774633632871767</v>
      </c>
      <c r="G127" s="98">
        <v>3.7463630650366082</v>
      </c>
      <c r="H127" s="98">
        <v>3.5956368759638253</v>
      </c>
      <c r="I127" s="98">
        <v>3.0275922031699976</v>
      </c>
      <c r="J127" s="98">
        <v>3.8852670768292854</v>
      </c>
      <c r="K127" s="98">
        <v>3.9850529803595003</v>
      </c>
      <c r="L127" s="98">
        <v>3.769690614210683</v>
      </c>
      <c r="M127" s="98">
        <v>4.1347022578445367</v>
      </c>
      <c r="N127" s="98">
        <v>3.2896803894143889</v>
      </c>
      <c r="O127" s="98">
        <v>3.89069041708894</v>
      </c>
      <c r="P127" s="98">
        <v>3.6467571526924858</v>
      </c>
      <c r="Q127" s="98">
        <v>3.2770305610035115</v>
      </c>
      <c r="R127" s="98">
        <v>3.3597636177979981</v>
      </c>
      <c r="S127" s="98">
        <v>3.5345405115445794</v>
      </c>
      <c r="T127" s="98">
        <v>3.5972168708624532</v>
      </c>
      <c r="U127" s="98">
        <v>3.4913204137367591</v>
      </c>
      <c r="V127" s="98">
        <v>3.7455002833403128</v>
      </c>
      <c r="W127" s="98">
        <v>3.9845843527217242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10.504861310438377</v>
      </c>
      <c r="C128" s="122">
        <f t="shared" si="48"/>
        <v>14.370338240338555</v>
      </c>
      <c r="D128" s="122">
        <f t="shared" si="48"/>
        <v>17.808661925241449</v>
      </c>
      <c r="E128" s="122">
        <f t="shared" si="48"/>
        <v>20.698897601163264</v>
      </c>
      <c r="F128" s="122">
        <f t="shared" si="48"/>
        <v>14.450608564682693</v>
      </c>
      <c r="G128" s="122">
        <f t="shared" si="48"/>
        <v>13.761662688364369</v>
      </c>
      <c r="H128" s="122">
        <f t="shared" si="48"/>
        <v>14.384828786253813</v>
      </c>
      <c r="I128" s="122">
        <f t="shared" si="48"/>
        <v>26.700874445565461</v>
      </c>
      <c r="J128" s="122">
        <f t="shared" si="48"/>
        <v>16.077261041043204</v>
      </c>
      <c r="K128" s="122">
        <f t="shared" si="48"/>
        <v>16.624597282726157</v>
      </c>
      <c r="L128" s="122">
        <f t="shared" si="48"/>
        <v>41.51584226440243</v>
      </c>
      <c r="M128" s="122">
        <f t="shared" si="48"/>
        <v>39.591929089874519</v>
      </c>
      <c r="N128" s="122">
        <f t="shared" si="48"/>
        <v>123.0788823817655</v>
      </c>
      <c r="O128" s="122">
        <f t="shared" si="48"/>
        <v>74.428062726895504</v>
      </c>
      <c r="P128" s="122">
        <f t="shared" si="48"/>
        <v>71.828546973315142</v>
      </c>
      <c r="Q128" s="122">
        <f t="shared" si="48"/>
        <v>126.60205805635415</v>
      </c>
      <c r="R128" s="122">
        <f t="shared" si="48"/>
        <v>114.72219728426947</v>
      </c>
      <c r="S128" s="122">
        <f t="shared" si="48"/>
        <v>108.20346563148183</v>
      </c>
      <c r="T128" s="122">
        <f t="shared" si="48"/>
        <v>94.782608456784843</v>
      </c>
      <c r="U128" s="122">
        <f t="shared" si="48"/>
        <v>78.71808409428381</v>
      </c>
      <c r="V128" s="122">
        <f t="shared" si="48"/>
        <v>65.124144876984104</v>
      </c>
      <c r="W128" s="122">
        <f t="shared" si="48"/>
        <v>51.939646463923083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10.504861310438377</v>
      </c>
      <c r="C129" s="98">
        <f>IF(RES_hhdet_tes!C129=0,0,RES_hhdet_tes!C129*1000*11630/RES_hhdet_num!C124)</f>
        <v>14.370338240338555</v>
      </c>
      <c r="D129" s="98">
        <f>IF(RES_hhdet_tes!D129=0,0,RES_hhdet_tes!D129*1000*11630/RES_hhdet_num!D124)</f>
        <v>17.808661925241449</v>
      </c>
      <c r="E129" s="98">
        <f>IF(RES_hhdet_tes!E129=0,0,RES_hhdet_tes!E129*1000*11630/RES_hhdet_num!E124)</f>
        <v>20.698897601163264</v>
      </c>
      <c r="F129" s="98">
        <f>IF(RES_hhdet_tes!F129=0,0,RES_hhdet_tes!F129*1000*11630/RES_hhdet_num!F124)</f>
        <v>14.450608564682693</v>
      </c>
      <c r="G129" s="98">
        <f>IF(RES_hhdet_tes!G129=0,0,RES_hhdet_tes!G129*1000*11630/RES_hhdet_num!G124)</f>
        <v>13.761662688364369</v>
      </c>
      <c r="H129" s="98">
        <f>IF(RES_hhdet_tes!H129=0,0,RES_hhdet_tes!H129*1000*11630/RES_hhdet_num!H124)</f>
        <v>14.384828786253813</v>
      </c>
      <c r="I129" s="98">
        <f>IF(RES_hhdet_tes!I129=0,0,RES_hhdet_tes!I129*1000*11630/RES_hhdet_num!I124)</f>
        <v>26.700874445565461</v>
      </c>
      <c r="J129" s="98">
        <f>IF(RES_hhdet_tes!J129=0,0,RES_hhdet_tes!J129*1000*11630/RES_hhdet_num!J124)</f>
        <v>16.077261041043204</v>
      </c>
      <c r="K129" s="98">
        <f>IF(RES_hhdet_tes!K129=0,0,RES_hhdet_tes!K129*1000*11630/RES_hhdet_num!K124)</f>
        <v>16.624597282726157</v>
      </c>
      <c r="L129" s="98">
        <f>IF(RES_hhdet_tes!L129=0,0,RES_hhdet_tes!L129*1000*11630/RES_hhdet_num!L124)</f>
        <v>41.51584226440243</v>
      </c>
      <c r="M129" s="98">
        <f>IF(RES_hhdet_tes!M129=0,0,RES_hhdet_tes!M129*1000*11630/RES_hhdet_num!M124)</f>
        <v>39.591929089874519</v>
      </c>
      <c r="N129" s="98">
        <f>IF(RES_hhdet_tes!N129=0,0,RES_hhdet_tes!N129*1000*11630/RES_hhdet_num!N124)</f>
        <v>123.0788823817655</v>
      </c>
      <c r="O129" s="98">
        <f>IF(RES_hhdet_tes!O129=0,0,RES_hhdet_tes!O129*1000*11630/RES_hhdet_num!O124)</f>
        <v>74.428062726895504</v>
      </c>
      <c r="P129" s="98">
        <f>IF(RES_hhdet_tes!P129=0,0,RES_hhdet_tes!P129*1000*11630/RES_hhdet_num!P124)</f>
        <v>71.828546973315142</v>
      </c>
      <c r="Q129" s="98">
        <f>IF(RES_hhdet_tes!Q129=0,0,RES_hhdet_tes!Q129*1000*11630/RES_hhdet_num!Q124)</f>
        <v>126.60205805635415</v>
      </c>
      <c r="R129" s="98">
        <f>IF(RES_hhdet_tes!R129=0,0,RES_hhdet_tes!R129*1000*11630/RES_hhdet_num!R124)</f>
        <v>114.72219728426947</v>
      </c>
      <c r="S129" s="98">
        <f>IF(RES_hhdet_tes!S129=0,0,RES_hhdet_tes!S129*1000*11630/RES_hhdet_num!S124)</f>
        <v>108.20346563148183</v>
      </c>
      <c r="T129" s="98">
        <f>IF(RES_hhdet_tes!T129=0,0,RES_hhdet_tes!T129*1000*11630/RES_hhdet_num!T124)</f>
        <v>94.782608456784843</v>
      </c>
      <c r="U129" s="98">
        <f>IF(RES_hhdet_tes!U129=0,0,RES_hhdet_tes!U129*1000*11630/RES_hhdet_num!U124)</f>
        <v>78.71808409428381</v>
      </c>
      <c r="V129" s="98">
        <f>IF(RES_hhdet_tes!V129=0,0,RES_hhdet_tes!V129*1000*11630/RES_hhdet_num!V124)</f>
        <v>65.124144876984104</v>
      </c>
      <c r="W129" s="98">
        <f>IF(RES_hhdet_tes!W129=0,0,RES_hhdet_tes!W129*1000*11630/RES_hhdet_num!W124)</f>
        <v>51.939646463923083</v>
      </c>
      <c r="DA129" s="63" t="s">
        <v>2531</v>
      </c>
    </row>
    <row r="130" spans="1:105" ht="12" customHeight="1" x14ac:dyDescent="0.25">
      <c r="A130" s="121" t="s">
        <v>55</v>
      </c>
      <c r="B130" s="122">
        <v>383.80861814359127</v>
      </c>
      <c r="C130" s="122">
        <v>700.73607638420378</v>
      </c>
      <c r="D130" s="122">
        <v>732.59002953800245</v>
      </c>
      <c r="E130" s="122">
        <v>793.98623764499564</v>
      </c>
      <c r="F130" s="122">
        <v>540.43949551673109</v>
      </c>
      <c r="G130" s="122">
        <v>812.23798297837084</v>
      </c>
      <c r="H130" s="122">
        <v>845.91072856695916</v>
      </c>
      <c r="I130" s="122">
        <v>947.19150137459462</v>
      </c>
      <c r="J130" s="122">
        <v>745.48653471496243</v>
      </c>
      <c r="K130" s="122">
        <v>853.9407440906092</v>
      </c>
      <c r="L130" s="122">
        <v>819.30833646344547</v>
      </c>
      <c r="M130" s="122">
        <v>897.37089841111265</v>
      </c>
      <c r="N130" s="122">
        <v>854.36414513914826</v>
      </c>
      <c r="O130" s="122">
        <v>919.97084420395197</v>
      </c>
      <c r="P130" s="122">
        <v>915.56851083021593</v>
      </c>
      <c r="Q130" s="122">
        <v>969.6950966935093</v>
      </c>
      <c r="R130" s="122">
        <v>993.74218655121297</v>
      </c>
      <c r="S130" s="122">
        <v>1078.8794285126382</v>
      </c>
      <c r="T130" s="122">
        <v>1078.9261222988293</v>
      </c>
      <c r="U130" s="122">
        <v>1040.3035570917827</v>
      </c>
      <c r="V130" s="122">
        <v>1110.5170714880278</v>
      </c>
      <c r="W130" s="122">
        <v>1186.8598444935283</v>
      </c>
      <c r="DA130" s="130" t="s">
        <v>2532</v>
      </c>
    </row>
    <row r="131" spans="1:105" ht="12" customHeight="1" x14ac:dyDescent="0.25">
      <c r="A131" s="97" t="s">
        <v>128</v>
      </c>
      <c r="B131" s="98">
        <v>382.37026672734311</v>
      </c>
      <c r="C131" s="98">
        <v>705.0575227552572</v>
      </c>
      <c r="D131" s="98">
        <v>736.89164498794082</v>
      </c>
      <c r="E131" s="98">
        <v>793.86432998105556</v>
      </c>
      <c r="F131" s="98">
        <v>543.44178060172158</v>
      </c>
      <c r="G131" s="98">
        <v>816.11744070939267</v>
      </c>
      <c r="H131" s="98">
        <v>842.11393124529798</v>
      </c>
      <c r="I131" s="98">
        <v>947.3520629550743</v>
      </c>
      <c r="J131" s="98">
        <v>746.30288012803862</v>
      </c>
      <c r="K131" s="98">
        <v>851.8394528679155</v>
      </c>
      <c r="L131" s="98">
        <v>820.48042240717325</v>
      </c>
      <c r="M131" s="98">
        <v>899.37697235188955</v>
      </c>
      <c r="N131" s="98">
        <v>852.09793154634826</v>
      </c>
      <c r="O131" s="98">
        <v>920.13678818728613</v>
      </c>
      <c r="P131" s="98">
        <v>914.58934151024607</v>
      </c>
      <c r="Q131" s="98">
        <v>968.98725757381726</v>
      </c>
      <c r="R131" s="98">
        <v>995.30363003286573</v>
      </c>
      <c r="S131" s="98">
        <v>1076.9665438208619</v>
      </c>
      <c r="T131" s="98">
        <v>1079.8485850918958</v>
      </c>
      <c r="U131" s="98">
        <v>1040.8897258464856</v>
      </c>
      <c r="V131" s="98">
        <v>1110.9126022651906</v>
      </c>
      <c r="W131" s="98">
        <v>1186.6745358644018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468.76039192241706</v>
      </c>
      <c r="C135" s="101">
        <v>463.07129212585852</v>
      </c>
      <c r="D135" s="101">
        <v>506.11204770672708</v>
      </c>
      <c r="E135" s="101">
        <v>800.3330497849937</v>
      </c>
      <c r="F135" s="101">
        <v>358.04947033524866</v>
      </c>
      <c r="G135" s="101">
        <v>607.56927999246261</v>
      </c>
      <c r="H135" s="101">
        <v>1045.8843030206551</v>
      </c>
      <c r="I135" s="101">
        <v>938.77090581382129</v>
      </c>
      <c r="J135" s="101">
        <v>702.65986025678512</v>
      </c>
      <c r="K135" s="101">
        <v>964.11014505005915</v>
      </c>
      <c r="L135" s="101">
        <v>757.89945781653853</v>
      </c>
      <c r="M135" s="101">
        <v>792.13788347944444</v>
      </c>
      <c r="N135" s="101">
        <v>973.24322037996012</v>
      </c>
      <c r="O135" s="101">
        <v>911.23896831048091</v>
      </c>
      <c r="P135" s="101">
        <v>967.08814746831104</v>
      </c>
      <c r="Q135" s="101">
        <v>1006.8794563107444</v>
      </c>
      <c r="R135" s="101">
        <v>911.80506636659197</v>
      </c>
      <c r="S135" s="101">
        <v>1179.3001365299399</v>
      </c>
      <c r="T135" s="101">
        <v>1030.4557352033603</v>
      </c>
      <c r="U135" s="101">
        <v>1009.4609092062145</v>
      </c>
      <c r="V135" s="101">
        <v>1089.5661478994109</v>
      </c>
      <c r="W135" s="101">
        <v>1196.6312393497076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315.73893874796562</v>
      </c>
      <c r="C139" s="122">
        <v>342.75748937377028</v>
      </c>
      <c r="D139" s="122">
        <v>380.47954653658195</v>
      </c>
      <c r="E139" s="122">
        <v>455.89976682938686</v>
      </c>
      <c r="F139" s="122">
        <v>300.96233231151831</v>
      </c>
      <c r="G139" s="122">
        <v>655.37185530320266</v>
      </c>
      <c r="H139" s="122">
        <v>376.64505886420699</v>
      </c>
      <c r="I139" s="122">
        <v>535.22622006554525</v>
      </c>
      <c r="J139" s="122">
        <v>264.2491181466134</v>
      </c>
      <c r="K139" s="122">
        <v>377.24989881643211</v>
      </c>
      <c r="L139" s="122">
        <v>300.57616585862456</v>
      </c>
      <c r="M139" s="122">
        <v>304.68905934084364</v>
      </c>
      <c r="N139" s="122">
        <v>272.81208174108355</v>
      </c>
      <c r="O139" s="122">
        <v>282.29677363372178</v>
      </c>
      <c r="P139" s="122">
        <v>289.09889269857058</v>
      </c>
      <c r="Q139" s="122">
        <v>331.83304309922596</v>
      </c>
      <c r="R139" s="122">
        <v>336.30011134342857</v>
      </c>
      <c r="S139" s="122">
        <v>380.22110229266588</v>
      </c>
      <c r="T139" s="122">
        <v>389.96266668044353</v>
      </c>
      <c r="U139" s="122">
        <v>412.78713083521023</v>
      </c>
      <c r="V139" s="122">
        <v>371.91719977913289</v>
      </c>
      <c r="W139" s="122">
        <v>393.10479784356738</v>
      </c>
      <c r="DA139" s="130" t="s">
        <v>2541</v>
      </c>
    </row>
    <row r="140" spans="1:105" ht="12" customHeight="1" x14ac:dyDescent="0.25">
      <c r="A140" s="97" t="s">
        <v>50</v>
      </c>
      <c r="B140" s="98">
        <v>316.25541657472002</v>
      </c>
      <c r="C140" s="98">
        <v>342.13720872478541</v>
      </c>
      <c r="D140" s="98">
        <v>382.23301561778192</v>
      </c>
      <c r="E140" s="98">
        <v>452.71711667438728</v>
      </c>
      <c r="F140" s="98">
        <v>301.56311860378639</v>
      </c>
      <c r="G140" s="98">
        <v>667.43667238318255</v>
      </c>
      <c r="H140" s="98">
        <v>363.65881032978155</v>
      </c>
      <c r="I140" s="98">
        <v>540.01866830446761</v>
      </c>
      <c r="J140" s="98">
        <v>264.45089395141883</v>
      </c>
      <c r="K140" s="98">
        <v>379.51531325262766</v>
      </c>
      <c r="L140" s="98">
        <v>301.10026995074918</v>
      </c>
      <c r="M140" s="98">
        <v>304.59032087515982</v>
      </c>
      <c r="N140" s="98">
        <v>269.08502001229493</v>
      </c>
      <c r="O140" s="98">
        <v>285.16091778029789</v>
      </c>
      <c r="P140" s="98">
        <v>289.9849130435332</v>
      </c>
      <c r="Q140" s="98">
        <v>330.66567370647448</v>
      </c>
      <c r="R140" s="98">
        <v>336.03857903392708</v>
      </c>
      <c r="S140" s="98">
        <v>380.49205980885819</v>
      </c>
      <c r="T140" s="98">
        <v>390.3386012445194</v>
      </c>
      <c r="U140" s="98">
        <v>413.36695977558776</v>
      </c>
      <c r="V140" s="98">
        <v>371.86302914013919</v>
      </c>
      <c r="W140" s="98">
        <v>393.20409574185464</v>
      </c>
      <c r="DA140" s="63" t="s">
        <v>2542</v>
      </c>
    </row>
    <row r="141" spans="1:105" ht="12" customHeight="1" x14ac:dyDescent="0.25">
      <c r="A141" s="109" t="s">
        <v>120</v>
      </c>
      <c r="B141" s="33">
        <v>283.58648229589807</v>
      </c>
      <c r="C141" s="33">
        <v>369.7864213860625</v>
      </c>
      <c r="D141" s="33">
        <v>309.83700697629274</v>
      </c>
      <c r="E141" s="33">
        <v>562.09520619000182</v>
      </c>
      <c r="F141" s="33">
        <v>282.18595490292967</v>
      </c>
      <c r="G141" s="33">
        <v>319.353644121618</v>
      </c>
      <c r="H141" s="33">
        <v>625.78062108701579</v>
      </c>
      <c r="I141" s="33">
        <v>419.33875712664303</v>
      </c>
      <c r="J141" s="33">
        <v>258.28299431003745</v>
      </c>
      <c r="K141" s="33">
        <v>270.24973018956712</v>
      </c>
      <c r="L141" s="33">
        <v>277.98940869779085</v>
      </c>
      <c r="M141" s="33">
        <v>309.27015067267729</v>
      </c>
      <c r="N141" s="33">
        <v>447.30734953548961</v>
      </c>
      <c r="O141" s="33">
        <v>30.338051607793435</v>
      </c>
      <c r="P141" s="33">
        <v>212.97858722929703</v>
      </c>
      <c r="Q141" s="33">
        <v>418.90478051581664</v>
      </c>
      <c r="R141" s="33">
        <v>352.7983174155716</v>
      </c>
      <c r="S141" s="33">
        <v>364.68816341572295</v>
      </c>
      <c r="T141" s="33">
        <v>364.81521234912117</v>
      </c>
      <c r="U141" s="33">
        <v>370.57289825725013</v>
      </c>
      <c r="V141" s="33">
        <v>375.94381218182781</v>
      </c>
      <c r="W141" s="33">
        <v>385.7679247933803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0</v>
      </c>
      <c r="V147" s="98">
        <f>IF(RES_hhdet_tes!V147=0,0,RES_hhdet_tes!V147*1000*11630/RES_hhdet_num!V143)</f>
        <v>0</v>
      </c>
      <c r="W147" s="98">
        <f>IF(RES_hhdet_tes!W147=0,0,RES_hhdet_tes!W147*1000*11630/RES_hhdet_num!W143)</f>
        <v>0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7218.5386097633027</v>
      </c>
      <c r="C161" s="117">
        <f t="shared" si="54"/>
        <v>4548.6981858259078</v>
      </c>
      <c r="D161" s="117">
        <f t="shared" si="54"/>
        <v>5812.2124785076776</v>
      </c>
      <c r="E161" s="117">
        <f t="shared" si="54"/>
        <v>6245.3630861468564</v>
      </c>
      <c r="F161" s="117">
        <f t="shared" si="54"/>
        <v>5183.79201122636</v>
      </c>
      <c r="G161" s="117">
        <f t="shared" si="54"/>
        <v>6832.4926106808871</v>
      </c>
      <c r="H161" s="117">
        <f t="shared" si="54"/>
        <v>4775.8261455970805</v>
      </c>
      <c r="I161" s="117">
        <f t="shared" si="54"/>
        <v>5944.3867009909081</v>
      </c>
      <c r="J161" s="117">
        <f t="shared" si="54"/>
        <v>5553.6981638850784</v>
      </c>
      <c r="K161" s="117">
        <f t="shared" si="54"/>
        <v>7084.4928230445303</v>
      </c>
      <c r="L161" s="117">
        <f t="shared" si="54"/>
        <v>6663.9095070820367</v>
      </c>
      <c r="M161" s="117">
        <f t="shared" si="54"/>
        <v>6606.0183141688431</v>
      </c>
      <c r="N161" s="117">
        <f t="shared" si="54"/>
        <v>6360.7076959457172</v>
      </c>
      <c r="O161" s="117">
        <f t="shared" si="54"/>
        <v>6624.2398273349527</v>
      </c>
      <c r="P161" s="117">
        <f t="shared" si="54"/>
        <v>6228.4493022952765</v>
      </c>
      <c r="Q161" s="117">
        <f t="shared" si="54"/>
        <v>6470.7321962070409</v>
      </c>
      <c r="R161" s="117">
        <f t="shared" ref="R161:V161" si="55">R162+R164+R166+R175</f>
        <v>5379.130897353607</v>
      </c>
      <c r="S161" s="117">
        <f t="shared" si="55"/>
        <v>5738.5985124627568</v>
      </c>
      <c r="T161" s="117">
        <f t="shared" si="55"/>
        <v>7241.5674849146872</v>
      </c>
      <c r="U161" s="117">
        <f t="shared" si="55"/>
        <v>7619.670483939919</v>
      </c>
      <c r="V161" s="117">
        <f t="shared" si="55"/>
        <v>7692.7881580866315</v>
      </c>
      <c r="W161" s="117">
        <f t="shared" ref="W161" si="56">W162+W164+W166+W175</f>
        <v>8593.5621464842516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6412.4414710429919</v>
      </c>
      <c r="C162" s="122">
        <f t="shared" si="57"/>
        <v>3502.2655715955498</v>
      </c>
      <c r="D162" s="122">
        <f t="shared" si="57"/>
        <v>4644.9329949267785</v>
      </c>
      <c r="E162" s="122">
        <f t="shared" si="57"/>
        <v>4845.6149061746055</v>
      </c>
      <c r="F162" s="122">
        <f t="shared" si="57"/>
        <v>4223.809694903839</v>
      </c>
      <c r="G162" s="122">
        <f t="shared" si="57"/>
        <v>4984.2582321607351</v>
      </c>
      <c r="H162" s="122">
        <f t="shared" si="57"/>
        <v>3601.0343766069568</v>
      </c>
      <c r="I162" s="122">
        <f t="shared" si="57"/>
        <v>4152.7155483936504</v>
      </c>
      <c r="J162" s="122">
        <f t="shared" si="57"/>
        <v>4485.9593101791643</v>
      </c>
      <c r="K162" s="122">
        <f t="shared" si="57"/>
        <v>5625.8523108168902</v>
      </c>
      <c r="L162" s="122">
        <f t="shared" si="57"/>
        <v>5370.4316799429471</v>
      </c>
      <c r="M162" s="122">
        <f t="shared" si="57"/>
        <v>5336.5896327455002</v>
      </c>
      <c r="N162" s="122">
        <f t="shared" si="57"/>
        <v>4853.0903485943445</v>
      </c>
      <c r="O162" s="122">
        <f t="shared" si="57"/>
        <v>5288.709710628993</v>
      </c>
      <c r="P162" s="122">
        <f t="shared" si="57"/>
        <v>4879.4882233837598</v>
      </c>
      <c r="Q162" s="122">
        <f t="shared" si="57"/>
        <v>4943.5962987991043</v>
      </c>
      <c r="R162" s="122">
        <f t="shared" si="57"/>
        <v>3920.1912355587874</v>
      </c>
      <c r="S162" s="122">
        <f t="shared" si="57"/>
        <v>4072.8445282031971</v>
      </c>
      <c r="T162" s="122">
        <f t="shared" si="57"/>
        <v>5586.5087785282658</v>
      </c>
      <c r="U162" s="122">
        <f t="shared" si="57"/>
        <v>5863.4850764861949</v>
      </c>
      <c r="V162" s="122">
        <f t="shared" si="57"/>
        <v>6024.2332669263724</v>
      </c>
      <c r="W162" s="122">
        <f t="shared" si="57"/>
        <v>6755.4797059684215</v>
      </c>
      <c r="DA162" s="130" t="s">
        <v>2562</v>
      </c>
    </row>
    <row r="163" spans="1:105" ht="12" customHeight="1" x14ac:dyDescent="0.25">
      <c r="A163" s="97" t="s">
        <v>53</v>
      </c>
      <c r="B163" s="33">
        <v>6412.4414710429919</v>
      </c>
      <c r="C163" s="33">
        <v>3502.2655715955498</v>
      </c>
      <c r="D163" s="33">
        <v>4644.9329949267785</v>
      </c>
      <c r="E163" s="33">
        <v>4845.6149061746055</v>
      </c>
      <c r="F163" s="33">
        <v>4223.809694903839</v>
      </c>
      <c r="G163" s="33">
        <v>4984.2582321607351</v>
      </c>
      <c r="H163" s="33">
        <v>3601.0343766069568</v>
      </c>
      <c r="I163" s="33">
        <v>4152.7155483936504</v>
      </c>
      <c r="J163" s="33">
        <v>4485.9593101791643</v>
      </c>
      <c r="K163" s="33">
        <v>5625.8523108168902</v>
      </c>
      <c r="L163" s="33">
        <v>5370.4316799429471</v>
      </c>
      <c r="M163" s="33">
        <v>5336.5896327455002</v>
      </c>
      <c r="N163" s="33">
        <v>4853.0903485943445</v>
      </c>
      <c r="O163" s="33">
        <v>5288.709710628993</v>
      </c>
      <c r="P163" s="33">
        <v>4879.4882233837598</v>
      </c>
      <c r="Q163" s="33">
        <v>4943.5962987991043</v>
      </c>
      <c r="R163" s="33">
        <v>3920.1912355587874</v>
      </c>
      <c r="S163" s="33">
        <v>4072.8445282031971</v>
      </c>
      <c r="T163" s="33">
        <v>5586.5087785282658</v>
      </c>
      <c r="U163" s="33">
        <v>5863.4850764861949</v>
      </c>
      <c r="V163" s="33">
        <v>6024.2332669263724</v>
      </c>
      <c r="W163" s="33">
        <v>6755.4797059684215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52.547260937442722</v>
      </c>
      <c r="C164" s="122">
        <f t="shared" si="58"/>
        <v>65.261773314184765</v>
      </c>
      <c r="D164" s="122">
        <f t="shared" si="58"/>
        <v>69.982007655882711</v>
      </c>
      <c r="E164" s="122">
        <f t="shared" si="58"/>
        <v>73.276990346811573</v>
      </c>
      <c r="F164" s="122">
        <f t="shared" si="58"/>
        <v>56.910168448789079</v>
      </c>
      <c r="G164" s="122">
        <f t="shared" si="58"/>
        <v>67.857626106110899</v>
      </c>
      <c r="H164" s="122">
        <f t="shared" si="58"/>
        <v>102.45140112082802</v>
      </c>
      <c r="I164" s="122">
        <f t="shared" si="58"/>
        <v>223.49032354454582</v>
      </c>
      <c r="J164" s="122">
        <f t="shared" si="58"/>
        <v>145.84120059119033</v>
      </c>
      <c r="K164" s="122">
        <f t="shared" si="58"/>
        <v>132.10280625814244</v>
      </c>
      <c r="L164" s="122">
        <f t="shared" si="58"/>
        <v>217.18962533307885</v>
      </c>
      <c r="M164" s="122">
        <f t="shared" si="58"/>
        <v>147.69606206495268</v>
      </c>
      <c r="N164" s="122">
        <f t="shared" si="58"/>
        <v>323.75714901325529</v>
      </c>
      <c r="O164" s="122">
        <f t="shared" si="58"/>
        <v>143.16020394212691</v>
      </c>
      <c r="P164" s="122">
        <f t="shared" si="58"/>
        <v>112.97310053626227</v>
      </c>
      <c r="Q164" s="122">
        <f t="shared" si="58"/>
        <v>188.49771463677118</v>
      </c>
      <c r="R164" s="122">
        <f t="shared" si="58"/>
        <v>169.2809376007103</v>
      </c>
      <c r="S164" s="122">
        <f t="shared" si="58"/>
        <v>174.31728641873872</v>
      </c>
      <c r="T164" s="122">
        <f t="shared" si="58"/>
        <v>201.28226409050822</v>
      </c>
      <c r="U164" s="122">
        <f t="shared" si="58"/>
        <v>228.42977762158341</v>
      </c>
      <c r="V164" s="122">
        <f t="shared" si="58"/>
        <v>219.35184756965032</v>
      </c>
      <c r="W164" s="122">
        <f t="shared" si="58"/>
        <v>238.81301300756741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52.547260937442722</v>
      </c>
      <c r="C165" s="98">
        <f>IF(RES_hhdet_tes!C165=0,0,RES_hhdet_tes!C165*1000*11630/RES_hhdet_num!C161)</f>
        <v>65.261773314184765</v>
      </c>
      <c r="D165" s="98">
        <f>IF(RES_hhdet_tes!D165=0,0,RES_hhdet_tes!D165*1000*11630/RES_hhdet_num!D161)</f>
        <v>69.982007655882711</v>
      </c>
      <c r="E165" s="98">
        <f>IF(RES_hhdet_tes!E165=0,0,RES_hhdet_tes!E165*1000*11630/RES_hhdet_num!E161)</f>
        <v>73.276990346811573</v>
      </c>
      <c r="F165" s="98">
        <f>IF(RES_hhdet_tes!F165=0,0,RES_hhdet_tes!F165*1000*11630/RES_hhdet_num!F161)</f>
        <v>56.910168448789079</v>
      </c>
      <c r="G165" s="98">
        <f>IF(RES_hhdet_tes!G165=0,0,RES_hhdet_tes!G165*1000*11630/RES_hhdet_num!G161)</f>
        <v>67.857626106110899</v>
      </c>
      <c r="H165" s="98">
        <f>IF(RES_hhdet_tes!H165=0,0,RES_hhdet_tes!H165*1000*11630/RES_hhdet_num!H161)</f>
        <v>102.45140112082802</v>
      </c>
      <c r="I165" s="98">
        <f>IF(RES_hhdet_tes!I165=0,0,RES_hhdet_tes!I165*1000*11630/RES_hhdet_num!I161)</f>
        <v>223.49032354454582</v>
      </c>
      <c r="J165" s="98">
        <f>IF(RES_hhdet_tes!J165=0,0,RES_hhdet_tes!J165*1000*11630/RES_hhdet_num!J161)</f>
        <v>145.84120059119033</v>
      </c>
      <c r="K165" s="98">
        <f>IF(RES_hhdet_tes!K165=0,0,RES_hhdet_tes!K165*1000*11630/RES_hhdet_num!K161)</f>
        <v>132.10280625814244</v>
      </c>
      <c r="L165" s="98">
        <f>IF(RES_hhdet_tes!L165=0,0,RES_hhdet_tes!L165*1000*11630/RES_hhdet_num!L161)</f>
        <v>217.18962533307885</v>
      </c>
      <c r="M165" s="98">
        <f>IF(RES_hhdet_tes!M165=0,0,RES_hhdet_tes!M165*1000*11630/RES_hhdet_num!M161)</f>
        <v>147.69606206495268</v>
      </c>
      <c r="N165" s="98">
        <f>IF(RES_hhdet_tes!N165=0,0,RES_hhdet_tes!N165*1000*11630/RES_hhdet_num!N161)</f>
        <v>323.75714901325529</v>
      </c>
      <c r="O165" s="98">
        <f>IF(RES_hhdet_tes!O165=0,0,RES_hhdet_tes!O165*1000*11630/RES_hhdet_num!O161)</f>
        <v>143.16020394212691</v>
      </c>
      <c r="P165" s="98">
        <f>IF(RES_hhdet_tes!P165=0,0,RES_hhdet_tes!P165*1000*11630/RES_hhdet_num!P161)</f>
        <v>112.97310053626227</v>
      </c>
      <c r="Q165" s="98">
        <f>IF(RES_hhdet_tes!Q165=0,0,RES_hhdet_tes!Q165*1000*11630/RES_hhdet_num!Q161)</f>
        <v>188.49771463677118</v>
      </c>
      <c r="R165" s="98">
        <f>IF(RES_hhdet_tes!R165=0,0,RES_hhdet_tes!R165*1000*11630/RES_hhdet_num!R161)</f>
        <v>169.2809376007103</v>
      </c>
      <c r="S165" s="98">
        <f>IF(RES_hhdet_tes!S165=0,0,RES_hhdet_tes!S165*1000*11630/RES_hhdet_num!S161)</f>
        <v>174.31728641873872</v>
      </c>
      <c r="T165" s="98">
        <f>IF(RES_hhdet_tes!T165=0,0,RES_hhdet_tes!T165*1000*11630/RES_hhdet_num!T161)</f>
        <v>201.28226409050822</v>
      </c>
      <c r="U165" s="98">
        <f>IF(RES_hhdet_tes!U165=0,0,RES_hhdet_tes!U165*1000*11630/RES_hhdet_num!U161)</f>
        <v>228.42977762158341</v>
      </c>
      <c r="V165" s="98">
        <f>IF(RES_hhdet_tes!V165=0,0,RES_hhdet_tes!V165*1000*11630/RES_hhdet_num!V161)</f>
        <v>219.35184756965032</v>
      </c>
      <c r="W165" s="98">
        <f>IF(RES_hhdet_tes!W165=0,0,RES_hhdet_tes!W165*1000*11630/RES_hhdet_num!W161)</f>
        <v>238.81301300756741</v>
      </c>
      <c r="DA165" s="63" t="s">
        <v>2565</v>
      </c>
    </row>
    <row r="166" spans="1:105" ht="12" customHeight="1" x14ac:dyDescent="0.25">
      <c r="A166" s="121" t="s">
        <v>55</v>
      </c>
      <c r="B166" s="122">
        <v>437.80856460881586</v>
      </c>
      <c r="C166" s="122">
        <v>638.52852346127656</v>
      </c>
      <c r="D166" s="122">
        <v>716.97561368221182</v>
      </c>
      <c r="E166" s="122">
        <v>869.66070923925622</v>
      </c>
      <c r="F166" s="122">
        <v>602.21227641710163</v>
      </c>
      <c r="G166" s="122">
        <v>1125.780139506448</v>
      </c>
      <c r="H166" s="122">
        <v>695.47067479449561</v>
      </c>
      <c r="I166" s="122">
        <v>1031.5457796212902</v>
      </c>
      <c r="J166" s="122">
        <v>657.57097400853695</v>
      </c>
      <c r="K166" s="122">
        <v>948.32466939948233</v>
      </c>
      <c r="L166" s="122">
        <v>775.58754951408878</v>
      </c>
      <c r="M166" s="122">
        <v>817.05731697287445</v>
      </c>
      <c r="N166" s="122">
        <v>911.35582059237618</v>
      </c>
      <c r="O166" s="122">
        <v>910.01930824821261</v>
      </c>
      <c r="P166" s="122">
        <v>946.73319252603733</v>
      </c>
      <c r="Q166" s="122">
        <v>1006.9606247874808</v>
      </c>
      <c r="R166" s="122">
        <v>953.38069177221166</v>
      </c>
      <c r="S166" s="122">
        <v>1111.215727075863</v>
      </c>
      <c r="T166" s="122">
        <v>1063.7907940372502</v>
      </c>
      <c r="U166" s="122">
        <v>1114.9196471679179</v>
      </c>
      <c r="V166" s="122">
        <v>1077.2919043705297</v>
      </c>
      <c r="W166" s="122">
        <v>1206.1471704546873</v>
      </c>
      <c r="DA166" s="130" t="s">
        <v>2566</v>
      </c>
    </row>
    <row r="167" spans="1:105" ht="12" customHeight="1" x14ac:dyDescent="0.25">
      <c r="A167" s="97" t="s">
        <v>124</v>
      </c>
      <c r="B167" s="98">
        <v>436.51097542574149</v>
      </c>
      <c r="C167" s="98">
        <v>644.05983813438411</v>
      </c>
      <c r="D167" s="98">
        <v>720.95479243019565</v>
      </c>
      <c r="E167" s="98">
        <v>870.63351097181612</v>
      </c>
      <c r="F167" s="98">
        <v>604.65528647192116</v>
      </c>
      <c r="G167" s="98">
        <v>1128.3293728110266</v>
      </c>
      <c r="H167" s="98">
        <v>666.46329005423308</v>
      </c>
      <c r="I167" s="98">
        <v>1061.4801204630635</v>
      </c>
      <c r="J167" s="98">
        <v>627.81213852021153</v>
      </c>
      <c r="K167" s="98">
        <v>931.27682742659806</v>
      </c>
      <c r="L167" s="98">
        <v>806.49038904221743</v>
      </c>
      <c r="M167" s="98">
        <v>856.25963912211432</v>
      </c>
      <c r="N167" s="98">
        <v>814.10902913156951</v>
      </c>
      <c r="O167" s="98">
        <v>906.84695462568106</v>
      </c>
      <c r="P167" s="98">
        <v>919.20229690020335</v>
      </c>
      <c r="Q167" s="98">
        <v>1003.4486711508056</v>
      </c>
      <c r="R167" s="98">
        <v>984.94498499116287</v>
      </c>
      <c r="S167" s="98">
        <v>1060.7663921049166</v>
      </c>
      <c r="T167" s="98">
        <v>1073.3424066822085</v>
      </c>
      <c r="U167" s="98">
        <v>1139.2181381929813</v>
      </c>
      <c r="V167" s="98">
        <v>1075.1257167804908</v>
      </c>
      <c r="W167" s="98">
        <v>1210.2835307095286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468.760391922417</v>
      </c>
      <c r="C171" s="101">
        <v>463.17866479821203</v>
      </c>
      <c r="D171" s="101">
        <v>506.22929772766554</v>
      </c>
      <c r="E171" s="101">
        <v>800.53713444477751</v>
      </c>
      <c r="F171" s="101">
        <v>358.15213108141228</v>
      </c>
      <c r="G171" s="101">
        <v>607.71928238708074</v>
      </c>
      <c r="H171" s="101">
        <v>1041.0354472976931</v>
      </c>
      <c r="I171" s="101">
        <v>933.57884595730411</v>
      </c>
      <c r="J171" s="101">
        <v>698.96995593856752</v>
      </c>
      <c r="K171" s="101">
        <v>961.00926682439274</v>
      </c>
      <c r="L171" s="101">
        <v>756.54132869704949</v>
      </c>
      <c r="M171" s="101">
        <v>791.41604417149222</v>
      </c>
      <c r="N171" s="101">
        <v>973.05560302185324</v>
      </c>
      <c r="O171" s="101">
        <v>912.33295346462637</v>
      </c>
      <c r="P171" s="101">
        <v>968.28051015467338</v>
      </c>
      <c r="Q171" s="101">
        <v>1010.2459196592238</v>
      </c>
      <c r="R171" s="101">
        <v>915.9495213204367</v>
      </c>
      <c r="S171" s="101">
        <v>1184.6983566755675</v>
      </c>
      <c r="T171" s="101">
        <v>1035.1164659257731</v>
      </c>
      <c r="U171" s="101">
        <v>1012.436988812906</v>
      </c>
      <c r="V171" s="101">
        <v>1086.7858926396411</v>
      </c>
      <c r="W171" s="101">
        <v>1191.2933461678899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2574</v>
      </c>
    </row>
    <row r="175" spans="1:105" ht="12" customHeight="1" x14ac:dyDescent="0.25">
      <c r="A175" s="121" t="s">
        <v>54</v>
      </c>
      <c r="B175" s="122">
        <v>315.74131317405198</v>
      </c>
      <c r="C175" s="122">
        <v>342.64231745489622</v>
      </c>
      <c r="D175" s="122">
        <v>380.32186224280531</v>
      </c>
      <c r="E175" s="122">
        <v>456.81048038618331</v>
      </c>
      <c r="F175" s="122">
        <v>300.85987145663086</v>
      </c>
      <c r="G175" s="122">
        <v>654.59661290759288</v>
      </c>
      <c r="H175" s="122">
        <v>376.86969307480058</v>
      </c>
      <c r="I175" s="122">
        <v>536.63504943142152</v>
      </c>
      <c r="J175" s="122">
        <v>264.32667910618676</v>
      </c>
      <c r="K175" s="122">
        <v>378.21303657001494</v>
      </c>
      <c r="L175" s="122">
        <v>300.70065229192164</v>
      </c>
      <c r="M175" s="122">
        <v>304.6753023855166</v>
      </c>
      <c r="N175" s="122">
        <v>272.50437774574118</v>
      </c>
      <c r="O175" s="122">
        <v>282.35060451561986</v>
      </c>
      <c r="P175" s="122">
        <v>289.25478584921728</v>
      </c>
      <c r="Q175" s="122">
        <v>331.67755798368495</v>
      </c>
      <c r="R175" s="122">
        <v>336.27803242189702</v>
      </c>
      <c r="S175" s="122">
        <v>380.22097076495851</v>
      </c>
      <c r="T175" s="122">
        <v>389.98564825866367</v>
      </c>
      <c r="U175" s="122">
        <v>412.83598266422263</v>
      </c>
      <c r="V175" s="122">
        <v>371.91113922007963</v>
      </c>
      <c r="W175" s="122">
        <v>393.12225705357622</v>
      </c>
      <c r="DA175" s="130" t="s">
        <v>2575</v>
      </c>
    </row>
    <row r="176" spans="1:105" ht="12" customHeight="1" x14ac:dyDescent="0.25">
      <c r="A176" s="97" t="s">
        <v>50</v>
      </c>
      <c r="B176" s="98">
        <v>316.25541657472013</v>
      </c>
      <c r="C176" s="98">
        <v>342.13720872478547</v>
      </c>
      <c r="D176" s="98">
        <v>382.2330156177818</v>
      </c>
      <c r="E176" s="98">
        <v>452.71711667438728</v>
      </c>
      <c r="F176" s="98">
        <v>301.56311860378651</v>
      </c>
      <c r="G176" s="98">
        <v>667.43667238318278</v>
      </c>
      <c r="H176" s="98">
        <v>363.65881032978143</v>
      </c>
      <c r="I176" s="98">
        <v>540.01866830446761</v>
      </c>
      <c r="J176" s="98">
        <v>264.45089395141895</v>
      </c>
      <c r="K176" s="98">
        <v>379.51531325262749</v>
      </c>
      <c r="L176" s="98">
        <v>301.10026995074941</v>
      </c>
      <c r="M176" s="98">
        <v>304.59032087516016</v>
      </c>
      <c r="N176" s="98">
        <v>269.08502001229533</v>
      </c>
      <c r="O176" s="98">
        <v>285.16091778029909</v>
      </c>
      <c r="P176" s="98">
        <v>289.98491304353223</v>
      </c>
      <c r="Q176" s="98">
        <v>330.66567370647579</v>
      </c>
      <c r="R176" s="98">
        <v>336.03857903392787</v>
      </c>
      <c r="S176" s="98">
        <v>380.49205980885864</v>
      </c>
      <c r="T176" s="98">
        <v>390.33860124452013</v>
      </c>
      <c r="U176" s="98">
        <v>413.36695977559043</v>
      </c>
      <c r="V176" s="98">
        <v>371.86302914013845</v>
      </c>
      <c r="W176" s="98">
        <v>393.20409574185669</v>
      </c>
      <c r="DA176" s="63" t="s">
        <v>2576</v>
      </c>
    </row>
    <row r="177" spans="1:105" ht="12" customHeight="1" x14ac:dyDescent="0.25">
      <c r="A177" s="109" t="s">
        <v>120</v>
      </c>
      <c r="B177" s="33">
        <v>283.58648229589812</v>
      </c>
      <c r="C177" s="33">
        <v>369.78642138606244</v>
      </c>
      <c r="D177" s="33">
        <v>309.83700697629274</v>
      </c>
      <c r="E177" s="33">
        <v>562.09520619000182</v>
      </c>
      <c r="F177" s="33">
        <v>282.18595490292967</v>
      </c>
      <c r="G177" s="33">
        <v>319.353644121618</v>
      </c>
      <c r="H177" s="33">
        <v>625.78062108701579</v>
      </c>
      <c r="I177" s="33">
        <v>419.33875712664315</v>
      </c>
      <c r="J177" s="33">
        <v>258.28299431003751</v>
      </c>
      <c r="K177" s="33">
        <v>270.249730189567</v>
      </c>
      <c r="L177" s="33">
        <v>277.98940869779091</v>
      </c>
      <c r="M177" s="33">
        <v>309.27015067267723</v>
      </c>
      <c r="N177" s="33">
        <v>447.30734953548932</v>
      </c>
      <c r="O177" s="33">
        <v>30.338051607793432</v>
      </c>
      <c r="P177" s="33">
        <v>212.97858722929658</v>
      </c>
      <c r="Q177" s="33">
        <v>418.90478051581619</v>
      </c>
      <c r="R177" s="33">
        <v>352.79831741557109</v>
      </c>
      <c r="S177" s="33">
        <v>364.68816341572261</v>
      </c>
      <c r="T177" s="33">
        <v>364.81521234912196</v>
      </c>
      <c r="U177" s="33">
        <v>370.5728982572507</v>
      </c>
      <c r="V177" s="33">
        <v>375.94381218182741</v>
      </c>
      <c r="W177" s="33">
        <v>385.7679247933811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5554.712577775409</v>
      </c>
      <c r="C3" s="117">
        <f t="shared" si="0"/>
        <v>1433.392542965596</v>
      </c>
      <c r="D3" s="117">
        <f t="shared" si="0"/>
        <v>4104.1027170430034</v>
      </c>
      <c r="E3" s="117">
        <f t="shared" si="0"/>
        <v>2989.9488406789069</v>
      </c>
      <c r="F3" s="117">
        <f t="shared" si="0"/>
        <v>5909.5407656363741</v>
      </c>
      <c r="G3" s="117">
        <f t="shared" si="0"/>
        <v>3069.0862674772598</v>
      </c>
      <c r="H3" s="117">
        <f t="shared" si="0"/>
        <v>2245.3903997950456</v>
      </c>
      <c r="I3" s="117">
        <f t="shared" si="0"/>
        <v>2198.654657224823</v>
      </c>
      <c r="J3" s="117">
        <f t="shared" si="0"/>
        <v>6445.1757526166866</v>
      </c>
      <c r="K3" s="117">
        <f t="shared" si="0"/>
        <v>2618.2138281233811</v>
      </c>
      <c r="L3" s="117">
        <f t="shared" si="0"/>
        <v>2088.785441025092</v>
      </c>
      <c r="M3" s="117">
        <f t="shared" si="0"/>
        <v>3601.6093599763185</v>
      </c>
      <c r="N3" s="117">
        <f t="shared" si="0"/>
        <v>3573.6044606431851</v>
      </c>
      <c r="O3" s="117">
        <f t="shared" si="0"/>
        <v>2232.6361589974949</v>
      </c>
      <c r="P3" s="117">
        <f t="shared" si="0"/>
        <v>4044.8972952577474</v>
      </c>
      <c r="Q3" s="117">
        <f t="shared" si="0"/>
        <v>4185.0412009052625</v>
      </c>
      <c r="R3" s="117">
        <f t="shared" ref="R3:V3" si="1">R4+R7+R9+R19</f>
        <v>3389.7052962745424</v>
      </c>
      <c r="S3" s="117">
        <f t="shared" si="1"/>
        <v>2771.926707542968</v>
      </c>
      <c r="T3" s="117">
        <f t="shared" si="1"/>
        <v>3178.5475981848122</v>
      </c>
      <c r="U3" s="117">
        <f t="shared" si="1"/>
        <v>3812.6186394115007</v>
      </c>
      <c r="V3" s="117">
        <f t="shared" si="1"/>
        <v>3920.2477461728563</v>
      </c>
      <c r="W3" s="117">
        <f t="shared" ref="W3" si="2">W4+W7+W9+W19</f>
        <v>4078.771677394172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5023.645235314666</v>
      </c>
      <c r="C4" s="122">
        <f t="shared" si="3"/>
        <v>1179.9266030579174</v>
      </c>
      <c r="D4" s="122">
        <f t="shared" si="3"/>
        <v>3394.8037920491397</v>
      </c>
      <c r="E4" s="122">
        <f t="shared" si="3"/>
        <v>2436.1297843924217</v>
      </c>
      <c r="F4" s="122">
        <f t="shared" si="3"/>
        <v>5157.3493325849868</v>
      </c>
      <c r="G4" s="122">
        <f t="shared" si="3"/>
        <v>2400.5094071693193</v>
      </c>
      <c r="H4" s="122">
        <f t="shared" si="3"/>
        <v>1807.0382255611271</v>
      </c>
      <c r="I4" s="122">
        <f t="shared" si="3"/>
        <v>1702.4808246655239</v>
      </c>
      <c r="J4" s="122">
        <f t="shared" si="3"/>
        <v>5427.1584352772361</v>
      </c>
      <c r="K4" s="122">
        <f t="shared" si="3"/>
        <v>2151.1840839265783</v>
      </c>
      <c r="L4" s="122">
        <f t="shared" si="3"/>
        <v>1739.1111189091664</v>
      </c>
      <c r="M4" s="122">
        <f t="shared" si="3"/>
        <v>2981.6944154591638</v>
      </c>
      <c r="N4" s="122">
        <f t="shared" si="3"/>
        <v>2960.5568799618677</v>
      </c>
      <c r="O4" s="122">
        <f t="shared" si="3"/>
        <v>1818.1319984782135</v>
      </c>
      <c r="P4" s="122">
        <f t="shared" si="3"/>
        <v>3251.6753487711376</v>
      </c>
      <c r="Q4" s="122">
        <f t="shared" si="3"/>
        <v>3334.8531919163202</v>
      </c>
      <c r="R4" s="122">
        <f t="shared" ref="R4:V4" si="4">SUM(R5:R6)</f>
        <v>2718.9670720845488</v>
      </c>
      <c r="S4" s="122">
        <f t="shared" si="4"/>
        <v>2177.8631424484447</v>
      </c>
      <c r="T4" s="122">
        <f t="shared" si="4"/>
        <v>2513.8128047422474</v>
      </c>
      <c r="U4" s="122">
        <f t="shared" si="4"/>
        <v>3022.487013755439</v>
      </c>
      <c r="V4" s="122">
        <f t="shared" si="4"/>
        <v>3140.0898643263349</v>
      </c>
      <c r="W4" s="122">
        <f t="shared" ref="W4" si="5">SUM(W5:W6)</f>
        <v>3276.3872560927539</v>
      </c>
      <c r="DA4" s="130" t="s">
        <v>2580</v>
      </c>
    </row>
    <row r="5" spans="1:105" ht="12" customHeight="1" x14ac:dyDescent="0.25">
      <c r="A5" s="97" t="s">
        <v>51</v>
      </c>
      <c r="B5" s="98">
        <v>5023.645235314666</v>
      </c>
      <c r="C5" s="98">
        <v>1179.9266030579174</v>
      </c>
      <c r="D5" s="98">
        <v>3394.8037920491397</v>
      </c>
      <c r="E5" s="98">
        <v>2436.1297843924217</v>
      </c>
      <c r="F5" s="98">
        <v>5157.3493325849868</v>
      </c>
      <c r="G5" s="98">
        <v>2400.5094071693193</v>
      </c>
      <c r="H5" s="98">
        <v>1807.0382255611271</v>
      </c>
      <c r="I5" s="98">
        <v>1702.4808246655239</v>
      </c>
      <c r="J5" s="98">
        <v>5427.1584352772361</v>
      </c>
      <c r="K5" s="98">
        <v>2151.1840839265783</v>
      </c>
      <c r="L5" s="98">
        <v>1739.1111189091664</v>
      </c>
      <c r="M5" s="98">
        <v>2981.6944154591638</v>
      </c>
      <c r="N5" s="98">
        <v>2960.5568799618677</v>
      </c>
      <c r="O5" s="98">
        <v>1818.1319984782135</v>
      </c>
      <c r="P5" s="98">
        <v>3251.6753487711376</v>
      </c>
      <c r="Q5" s="98">
        <v>3334.8531919163202</v>
      </c>
      <c r="R5" s="98">
        <v>2718.9670720845488</v>
      </c>
      <c r="S5" s="98">
        <v>2177.8631424484447</v>
      </c>
      <c r="T5" s="98">
        <v>2513.8128047422474</v>
      </c>
      <c r="U5" s="98">
        <v>3022.487013755439</v>
      </c>
      <c r="V5" s="98">
        <v>3140.0898643263349</v>
      </c>
      <c r="W5" s="98">
        <v>3276.3872560927539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321.35152314739008</v>
      </c>
      <c r="C9" s="122">
        <v>155.34837018001434</v>
      </c>
      <c r="D9" s="122">
        <v>486.87707664384271</v>
      </c>
      <c r="E9" s="122">
        <v>367.92387256531487</v>
      </c>
      <c r="F9" s="122">
        <v>526.96246418115697</v>
      </c>
      <c r="G9" s="122">
        <v>385.48443114024127</v>
      </c>
      <c r="H9" s="122">
        <v>289.77091336783087</v>
      </c>
      <c r="I9" s="122">
        <v>330.43453750328769</v>
      </c>
      <c r="J9" s="122">
        <v>746.82881804869237</v>
      </c>
      <c r="K9" s="122">
        <v>330.43671711228177</v>
      </c>
      <c r="L9" s="122">
        <v>247.65185874165729</v>
      </c>
      <c r="M9" s="122">
        <v>450.4118303604024</v>
      </c>
      <c r="N9" s="122">
        <v>453.38845841373023</v>
      </c>
      <c r="O9" s="122">
        <v>302.97594916320639</v>
      </c>
      <c r="P9" s="122">
        <v>584.88191404070972</v>
      </c>
      <c r="Q9" s="122">
        <v>624.34656974910069</v>
      </c>
      <c r="R9" s="122">
        <v>503.27314230680042</v>
      </c>
      <c r="S9" s="122">
        <v>412.33545546857135</v>
      </c>
      <c r="T9" s="122">
        <v>456.75311857400601</v>
      </c>
      <c r="U9" s="122">
        <v>543.15204474417499</v>
      </c>
      <c r="V9" s="122">
        <v>555.24148604423328</v>
      </c>
      <c r="W9" s="122">
        <v>574.95259062899822</v>
      </c>
      <c r="DA9" s="130" t="s">
        <v>2585</v>
      </c>
    </row>
    <row r="10" spans="1:105" ht="12" customHeight="1" x14ac:dyDescent="0.25">
      <c r="A10" s="97" t="s">
        <v>143</v>
      </c>
      <c r="B10" s="98">
        <v>323.50797806480199</v>
      </c>
      <c r="C10" s="98">
        <v>152.92460618183523</v>
      </c>
      <c r="D10" s="98">
        <v>490.04265715729713</v>
      </c>
      <c r="E10" s="98">
        <v>367.50254685488244</v>
      </c>
      <c r="F10" s="98">
        <v>532.09753490645221</v>
      </c>
      <c r="G10" s="98">
        <v>383.30365941769378</v>
      </c>
      <c r="H10" s="98">
        <v>289.88090419513543</v>
      </c>
      <c r="I10" s="98">
        <v>329.06160288260156</v>
      </c>
      <c r="J10" s="98">
        <v>758.33453522353398</v>
      </c>
      <c r="K10" s="98">
        <v>332.98017068261947</v>
      </c>
      <c r="L10" s="98">
        <v>249.36956803538544</v>
      </c>
      <c r="M10" s="98">
        <v>455.8499741393797</v>
      </c>
      <c r="N10" s="98">
        <v>459.15458401926827</v>
      </c>
      <c r="O10" s="98">
        <v>305.14834811898942</v>
      </c>
      <c r="P10" s="98">
        <v>592.89352453594154</v>
      </c>
      <c r="Q10" s="98">
        <v>632.87313933984422</v>
      </c>
      <c r="R10" s="98">
        <v>509.51410483953788</v>
      </c>
      <c r="S10" s="98">
        <v>416.62193682411186</v>
      </c>
      <c r="T10" s="98">
        <v>461.96957610528858</v>
      </c>
      <c r="U10" s="98">
        <v>549.6307990177479</v>
      </c>
      <c r="V10" s="98">
        <v>562.10096503081672</v>
      </c>
      <c r="W10" s="98">
        <v>582.33479293711503</v>
      </c>
      <c r="DA10" s="63" t="s">
        <v>2586</v>
      </c>
    </row>
    <row r="11" spans="1:105" ht="12" customHeight="1" x14ac:dyDescent="0.25">
      <c r="A11" s="97" t="s">
        <v>124</v>
      </c>
      <c r="B11" s="98">
        <v>201.75890274676266</v>
      </c>
      <c r="C11" s="98">
        <v>297.68966546261998</v>
      </c>
      <c r="D11" s="98">
        <v>329.69195514647737</v>
      </c>
      <c r="E11" s="98">
        <v>395.40548935217163</v>
      </c>
      <c r="F11" s="98">
        <v>270.60423403288041</v>
      </c>
      <c r="G11" s="98">
        <v>499.79986854369866</v>
      </c>
      <c r="H11" s="98">
        <v>293.69453322964398</v>
      </c>
      <c r="I11" s="98">
        <v>463.71769780670445</v>
      </c>
      <c r="J11" s="98">
        <v>270.59836396335987</v>
      </c>
      <c r="K11" s="98">
        <v>396.27007384424797</v>
      </c>
      <c r="L11" s="98">
        <v>341.6472468509715</v>
      </c>
      <c r="M11" s="98">
        <v>358.64793811582405</v>
      </c>
      <c r="N11" s="98">
        <v>321.57909814849484</v>
      </c>
      <c r="O11" s="98">
        <v>336.70521266502107</v>
      </c>
      <c r="P11" s="98">
        <v>320.10455865983346</v>
      </c>
      <c r="Q11" s="98">
        <v>335.8667453573874</v>
      </c>
      <c r="R11" s="98">
        <v>323.12496772611053</v>
      </c>
      <c r="S11" s="98">
        <v>337.73166312078462</v>
      </c>
      <c r="T11" s="98">
        <v>339.38661647375221</v>
      </c>
      <c r="U11" s="98">
        <v>351.7827228546106</v>
      </c>
      <c r="V11" s="98">
        <v>313.117827772922</v>
      </c>
      <c r="W11" s="98">
        <v>326.4452995204997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209.71581931335291</v>
      </c>
      <c r="C19" s="122">
        <v>98.117569727664318</v>
      </c>
      <c r="D19" s="122">
        <v>222.42184835002109</v>
      </c>
      <c r="E19" s="122">
        <v>185.8951837211701</v>
      </c>
      <c r="F19" s="122">
        <v>225.22896887023009</v>
      </c>
      <c r="G19" s="122">
        <v>283.09242916769927</v>
      </c>
      <c r="H19" s="122">
        <v>148.58126086608775</v>
      </c>
      <c r="I19" s="122">
        <v>165.73929505601146</v>
      </c>
      <c r="J19" s="122">
        <v>271.1884992907577</v>
      </c>
      <c r="K19" s="122">
        <v>136.59302708452122</v>
      </c>
      <c r="L19" s="122">
        <v>102.02246337426826</v>
      </c>
      <c r="M19" s="122">
        <v>169.50311415675242</v>
      </c>
      <c r="N19" s="122">
        <v>159.65912226758689</v>
      </c>
      <c r="O19" s="122">
        <v>111.52821135607532</v>
      </c>
      <c r="P19" s="122">
        <v>208.34003244590042</v>
      </c>
      <c r="Q19" s="122">
        <v>225.84143923984175</v>
      </c>
      <c r="R19" s="122">
        <v>167.46508188319314</v>
      </c>
      <c r="S19" s="122">
        <v>181.72810962595193</v>
      </c>
      <c r="T19" s="122">
        <v>207.98167486855891</v>
      </c>
      <c r="U19" s="122">
        <v>246.97958091188704</v>
      </c>
      <c r="V19" s="122">
        <v>224.91639580228826</v>
      </c>
      <c r="W19" s="122">
        <v>227.43183067241984</v>
      </c>
      <c r="DA19" s="130" t="s">
        <v>2595</v>
      </c>
    </row>
    <row r="20" spans="1:105" ht="12" customHeight="1" x14ac:dyDescent="0.25">
      <c r="A20" s="97" t="s">
        <v>51</v>
      </c>
      <c r="B20" s="98">
        <v>263.83611581252103</v>
      </c>
      <c r="C20" s="98">
        <v>79.490576367835445</v>
      </c>
      <c r="D20" s="98">
        <v>275.76964327840341</v>
      </c>
      <c r="E20" s="98">
        <v>199.03072060984871</v>
      </c>
      <c r="F20" s="98">
        <v>294.31883288590893</v>
      </c>
      <c r="G20" s="98">
        <v>300.06024976674507</v>
      </c>
      <c r="H20" s="98">
        <v>154.79349698343117</v>
      </c>
      <c r="I20" s="98">
        <v>153.56179681449447</v>
      </c>
      <c r="J20" s="98">
        <v>299.81312151252934</v>
      </c>
      <c r="K20" s="98">
        <v>134.2010287630491</v>
      </c>
      <c r="L20" s="98">
        <v>100.38857554870866</v>
      </c>
      <c r="M20" s="98">
        <v>176.59615435442581</v>
      </c>
      <c r="N20" s="98">
        <v>164.99212348921401</v>
      </c>
      <c r="O20" s="98">
        <v>111.69622372061008</v>
      </c>
      <c r="P20" s="98">
        <v>222.87702213885339</v>
      </c>
      <c r="Q20" s="98">
        <v>246.4311203575277</v>
      </c>
      <c r="R20" s="98">
        <v>176.8717993474597</v>
      </c>
      <c r="S20" s="98">
        <v>188.09752640087331</v>
      </c>
      <c r="T20" s="98">
        <v>213.23851422221094</v>
      </c>
      <c r="U20" s="98">
        <v>249.79361954114435</v>
      </c>
      <c r="V20" s="98">
        <v>227.22585518645471</v>
      </c>
      <c r="W20" s="98">
        <v>229.44600745199668</v>
      </c>
      <c r="DA20" s="63" t="s">
        <v>2596</v>
      </c>
    </row>
    <row r="21" spans="1:105" ht="12" customHeight="1" x14ac:dyDescent="0.25">
      <c r="A21" s="97" t="s">
        <v>50</v>
      </c>
      <c r="B21" s="98">
        <v>126.03744816882396</v>
      </c>
      <c r="C21" s="98">
        <v>134.82930630579608</v>
      </c>
      <c r="D21" s="98">
        <v>150.60637036392356</v>
      </c>
      <c r="E21" s="98">
        <v>178.01699912704666</v>
      </c>
      <c r="F21" s="98">
        <v>118.56951796660459</v>
      </c>
      <c r="G21" s="98">
        <v>261.82903335742583</v>
      </c>
      <c r="H21" s="98">
        <v>142.48654031622974</v>
      </c>
      <c r="I21" s="98">
        <v>211.35241642618166</v>
      </c>
      <c r="J21" s="98">
        <v>103.49524199036273</v>
      </c>
      <c r="K21" s="98">
        <v>148.51296233153639</v>
      </c>
      <c r="L21" s="98">
        <v>117.50516129855629</v>
      </c>
      <c r="M21" s="98">
        <v>118.86560293596303</v>
      </c>
      <c r="N21" s="98">
        <v>104.99185308365698</v>
      </c>
      <c r="O21" s="98">
        <v>111.22831781564405</v>
      </c>
      <c r="P21" s="98">
        <v>113.09471234477623</v>
      </c>
      <c r="Q21" s="98">
        <v>128.95357062375382</v>
      </c>
      <c r="R21" s="98">
        <v>131.00560433895069</v>
      </c>
      <c r="S21" s="98">
        <v>147.80849361293016</v>
      </c>
      <c r="T21" s="98">
        <v>150.64064953152842</v>
      </c>
      <c r="U21" s="98">
        <v>158.41550148239571</v>
      </c>
      <c r="V21" s="98">
        <v>141.36325742982524</v>
      </c>
      <c r="W21" s="98">
        <v>148.88146058887128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2891.631762568662</v>
      </c>
      <c r="C24" s="117">
        <f t="shared" si="7"/>
        <v>2544.9805477504028</v>
      </c>
      <c r="D24" s="117">
        <f t="shared" si="7"/>
        <v>2487.7227160317129</v>
      </c>
      <c r="E24" s="117">
        <f t="shared" si="7"/>
        <v>2700.5533291722659</v>
      </c>
      <c r="F24" s="117">
        <f t="shared" si="7"/>
        <v>2663.8891129176286</v>
      </c>
      <c r="G24" s="117">
        <f t="shared" si="7"/>
        <v>2755.6604951451177</v>
      </c>
      <c r="H24" s="117">
        <f t="shared" si="7"/>
        <v>2400.2853879303461</v>
      </c>
      <c r="I24" s="117">
        <f t="shared" si="7"/>
        <v>2422.6014512178472</v>
      </c>
      <c r="J24" s="117">
        <f t="shared" si="7"/>
        <v>2416.5249167724678</v>
      </c>
      <c r="K24" s="117">
        <f t="shared" si="7"/>
        <v>2454.6550262263345</v>
      </c>
      <c r="L24" s="117">
        <f t="shared" si="7"/>
        <v>2389.4930387004397</v>
      </c>
      <c r="M24" s="117">
        <f t="shared" si="7"/>
        <v>2292.0310240438703</v>
      </c>
      <c r="N24" s="117">
        <f t="shared" si="7"/>
        <v>2315.1707340648495</v>
      </c>
      <c r="O24" s="117">
        <f t="shared" si="7"/>
        <v>2196.4018417243142</v>
      </c>
      <c r="P24" s="117">
        <f t="shared" si="7"/>
        <v>2074.3355465582827</v>
      </c>
      <c r="Q24" s="117">
        <f t="shared" si="7"/>
        <v>2148.4435475652713</v>
      </c>
      <c r="R24" s="117">
        <f t="shared" ref="R24:V24" si="8">R25+R28+R30+R39</f>
        <v>2286.3257081240008</v>
      </c>
      <c r="S24" s="117">
        <f t="shared" si="8"/>
        <v>2010.7808444252296</v>
      </c>
      <c r="T24" s="117">
        <f t="shared" si="8"/>
        <v>2222.7836915843122</v>
      </c>
      <c r="U24" s="117">
        <f t="shared" si="8"/>
        <v>2443.1572224248243</v>
      </c>
      <c r="V24" s="117">
        <f t="shared" si="8"/>
        <v>2301.4508039290931</v>
      </c>
      <c r="W24" s="117">
        <f t="shared" ref="W24" si="9">W25+W28+W30+W39</f>
        <v>2517.8765518256159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2573.8734423181422</v>
      </c>
      <c r="C25" s="122">
        <f t="shared" si="10"/>
        <v>2124.2125754066215</v>
      </c>
      <c r="D25" s="122">
        <f t="shared" si="10"/>
        <v>2017.7723526490931</v>
      </c>
      <c r="E25" s="122">
        <f t="shared" si="10"/>
        <v>2140.0720554234395</v>
      </c>
      <c r="F25" s="122">
        <f t="shared" si="10"/>
        <v>2280.9911011633712</v>
      </c>
      <c r="G25" s="122">
        <f t="shared" si="10"/>
        <v>2005.301037428944</v>
      </c>
      <c r="H25" s="122">
        <f t="shared" si="10"/>
        <v>1986.8281478215333</v>
      </c>
      <c r="I25" s="122">
        <f t="shared" si="10"/>
        <v>1812.2048974374443</v>
      </c>
      <c r="J25" s="122">
        <f t="shared" si="10"/>
        <v>2120.6131555898628</v>
      </c>
      <c r="K25" s="122">
        <f t="shared" si="10"/>
        <v>2059.6810215051955</v>
      </c>
      <c r="L25" s="122">
        <f t="shared" si="10"/>
        <v>2092.0903027879035</v>
      </c>
      <c r="M25" s="122">
        <f t="shared" si="10"/>
        <v>1997.1639880179471</v>
      </c>
      <c r="N25" s="122">
        <f t="shared" si="10"/>
        <v>2056.3962971264132</v>
      </c>
      <c r="O25" s="122">
        <f t="shared" si="10"/>
        <v>1917.077199150167</v>
      </c>
      <c r="P25" s="122">
        <f t="shared" si="10"/>
        <v>1792.7197031113176</v>
      </c>
      <c r="Q25" s="122">
        <f t="shared" si="10"/>
        <v>1830.741071426557</v>
      </c>
      <c r="R25" s="122">
        <f t="shared" ref="R25:V25" si="11">SUM(R26:R27)</f>
        <v>1963.1467153624274</v>
      </c>
      <c r="S25" s="122">
        <f t="shared" si="11"/>
        <v>1648.5996648481409</v>
      </c>
      <c r="T25" s="122">
        <f t="shared" si="11"/>
        <v>1840.6446757858573</v>
      </c>
      <c r="U25" s="122">
        <f t="shared" si="11"/>
        <v>2040.9166715829538</v>
      </c>
      <c r="V25" s="122">
        <f t="shared" si="11"/>
        <v>1927.6749492988451</v>
      </c>
      <c r="W25" s="122">
        <f t="shared" ref="W25" si="12">SUM(W26:W27)</f>
        <v>2129.9210547563439</v>
      </c>
      <c r="DA25" s="130" t="s">
        <v>2600</v>
      </c>
    </row>
    <row r="26" spans="1:105" ht="12" customHeight="1" x14ac:dyDescent="0.25">
      <c r="A26" s="97" t="s">
        <v>74</v>
      </c>
      <c r="B26" s="98">
        <v>2573.8734423181422</v>
      </c>
      <c r="C26" s="98">
        <v>2124.2125754066215</v>
      </c>
      <c r="D26" s="98">
        <v>2017.7723526490931</v>
      </c>
      <c r="E26" s="98">
        <v>2140.0720554234395</v>
      </c>
      <c r="F26" s="98">
        <v>2280.9911011633712</v>
      </c>
      <c r="G26" s="98">
        <v>2005.301037428944</v>
      </c>
      <c r="H26" s="98">
        <v>1986.8281478215333</v>
      </c>
      <c r="I26" s="98">
        <v>1812.2048974374443</v>
      </c>
      <c r="J26" s="98">
        <v>2120.6131555898628</v>
      </c>
      <c r="K26" s="98">
        <v>2059.6810215051955</v>
      </c>
      <c r="L26" s="98">
        <v>2092.0903027879035</v>
      </c>
      <c r="M26" s="98">
        <v>1997.1639880179471</v>
      </c>
      <c r="N26" s="98">
        <v>2056.3962971264132</v>
      </c>
      <c r="O26" s="98">
        <v>1917.077199150167</v>
      </c>
      <c r="P26" s="98">
        <v>1792.7197031113176</v>
      </c>
      <c r="Q26" s="98">
        <v>1830.741071426557</v>
      </c>
      <c r="R26" s="98">
        <v>1963.1467153624274</v>
      </c>
      <c r="S26" s="98">
        <v>1648.5996648481409</v>
      </c>
      <c r="T26" s="98">
        <v>1840.6446757858573</v>
      </c>
      <c r="U26" s="98">
        <v>2040.9166715829538</v>
      </c>
      <c r="V26" s="98">
        <v>1927.6749492988451</v>
      </c>
      <c r="W26" s="98">
        <v>2129.9210547563439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193.64377351006897</v>
      </c>
      <c r="C30" s="122">
        <v>287.64896211411707</v>
      </c>
      <c r="D30" s="122">
        <v>322.49708587499055</v>
      </c>
      <c r="E30" s="122">
        <v>387.5553167819524</v>
      </c>
      <c r="F30" s="122">
        <v>267.94747429166733</v>
      </c>
      <c r="G30" s="122">
        <v>497.244269845509</v>
      </c>
      <c r="H30" s="122">
        <v>277.44840346627893</v>
      </c>
      <c r="I30" s="122">
        <v>407.6071551166786</v>
      </c>
      <c r="J30" s="122">
        <v>195.87063316791929</v>
      </c>
      <c r="K30" s="122">
        <v>250.18744514364525</v>
      </c>
      <c r="L30" s="122">
        <v>182.51516603446657</v>
      </c>
      <c r="M30" s="122">
        <v>178.14629044047217</v>
      </c>
      <c r="N30" s="122">
        <v>155.3336426001371</v>
      </c>
      <c r="O30" s="122">
        <v>169.04511226423489</v>
      </c>
      <c r="P30" s="122">
        <v>169.21006052240531</v>
      </c>
      <c r="Q30" s="122">
        <v>189.58628448093097</v>
      </c>
      <c r="R30" s="122">
        <v>193.11046265514028</v>
      </c>
      <c r="S30" s="122">
        <v>214.68634451102332</v>
      </c>
      <c r="T30" s="122">
        <v>230.62262954932913</v>
      </c>
      <c r="U30" s="122">
        <v>242.12011483356088</v>
      </c>
      <c r="V30" s="122">
        <v>230.42226486112236</v>
      </c>
      <c r="W30" s="122">
        <v>237.18996792218257</v>
      </c>
      <c r="DA30" s="130" t="s">
        <v>2605</v>
      </c>
    </row>
    <row r="31" spans="1:105" ht="12" customHeight="1" x14ac:dyDescent="0.25">
      <c r="A31" s="97" t="s">
        <v>141</v>
      </c>
      <c r="B31" s="98">
        <v>201.75890274676263</v>
      </c>
      <c r="C31" s="98">
        <v>295.77463900999606</v>
      </c>
      <c r="D31" s="98">
        <v>328.70748367725997</v>
      </c>
      <c r="E31" s="98">
        <v>393.82305775416728</v>
      </c>
      <c r="F31" s="98">
        <v>271.16284398316731</v>
      </c>
      <c r="G31" s="98">
        <v>501.19587993699645</v>
      </c>
      <c r="H31" s="98">
        <v>292.90513903543098</v>
      </c>
      <c r="I31" s="98">
        <v>463.82883168449632</v>
      </c>
      <c r="J31" s="98">
        <v>272.42190814914278</v>
      </c>
      <c r="K31" s="98">
        <v>402.84419133298809</v>
      </c>
      <c r="L31" s="98">
        <v>346.27564082228372</v>
      </c>
      <c r="M31" s="98">
        <v>359.61797830249981</v>
      </c>
      <c r="N31" s="98">
        <v>330.73848621040429</v>
      </c>
      <c r="O31" s="98">
        <v>350.0661725362902</v>
      </c>
      <c r="P31" s="98">
        <v>341.56195240729562</v>
      </c>
      <c r="Q31" s="98">
        <v>359.24170315745636</v>
      </c>
      <c r="R31" s="98">
        <v>339.91382457154799</v>
      </c>
      <c r="S31" s="98">
        <v>358.01046836056128</v>
      </c>
      <c r="T31" s="98">
        <v>344.03320836616956</v>
      </c>
      <c r="U31" s="98">
        <v>340.31327251606058</v>
      </c>
      <c r="V31" s="98">
        <v>303.7679435352261</v>
      </c>
      <c r="W31" s="98">
        <v>328.59119759920196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124.11454674045075</v>
      </c>
      <c r="C39" s="122">
        <v>133.1190102296643</v>
      </c>
      <c r="D39" s="122">
        <v>147.45327750762894</v>
      </c>
      <c r="E39" s="122">
        <v>172.92595696687368</v>
      </c>
      <c r="F39" s="122">
        <v>114.95053746258989</v>
      </c>
      <c r="G39" s="122">
        <v>253.11518787066476</v>
      </c>
      <c r="H39" s="122">
        <v>136.00883664253377</v>
      </c>
      <c r="I39" s="122">
        <v>202.78939866372417</v>
      </c>
      <c r="J39" s="122">
        <v>100.04112801468578</v>
      </c>
      <c r="K39" s="122">
        <v>144.7865595774939</v>
      </c>
      <c r="L39" s="122">
        <v>114.88756987806926</v>
      </c>
      <c r="M39" s="122">
        <v>116.72074558545073</v>
      </c>
      <c r="N39" s="122">
        <v>103.4407943382993</v>
      </c>
      <c r="O39" s="122">
        <v>110.27953030991237</v>
      </c>
      <c r="P39" s="122">
        <v>112.40578292455984</v>
      </c>
      <c r="Q39" s="122">
        <v>128.11619165778313</v>
      </c>
      <c r="R39" s="122">
        <v>130.06853010643314</v>
      </c>
      <c r="S39" s="122">
        <v>147.49483506606515</v>
      </c>
      <c r="T39" s="122">
        <v>151.51638624912582</v>
      </c>
      <c r="U39" s="122">
        <v>160.12043600830987</v>
      </c>
      <c r="V39" s="122">
        <v>143.35358976912516</v>
      </c>
      <c r="W39" s="122">
        <v>150.76552914708958</v>
      </c>
      <c r="DA39" s="130" t="s">
        <v>2614</v>
      </c>
    </row>
    <row r="40" spans="1:105" ht="12" customHeight="1" x14ac:dyDescent="0.25">
      <c r="A40" s="97" t="s">
        <v>50</v>
      </c>
      <c r="B40" s="98">
        <v>126.03744816882393</v>
      </c>
      <c r="C40" s="98">
        <v>136.11044866179159</v>
      </c>
      <c r="D40" s="98">
        <v>151.75399810160144</v>
      </c>
      <c r="E40" s="98">
        <v>179.34824147595978</v>
      </c>
      <c r="F40" s="98">
        <v>119.19051630342312</v>
      </c>
      <c r="G40" s="98">
        <v>263.14297536827303</v>
      </c>
      <c r="H40" s="98">
        <v>142.98848567966795</v>
      </c>
      <c r="I40" s="98">
        <v>212.00709860298437</v>
      </c>
      <c r="J40" s="98">
        <v>103.73621755831986</v>
      </c>
      <c r="K40" s="98">
        <v>148.69970983634508</v>
      </c>
      <c r="L40" s="98">
        <v>117.84537994268079</v>
      </c>
      <c r="M40" s="98">
        <v>119.08032939108654</v>
      </c>
      <c r="N40" s="98">
        <v>105.10472132497435</v>
      </c>
      <c r="O40" s="98">
        <v>111.30470522647198</v>
      </c>
      <c r="P40" s="98">
        <v>113.14920741480164</v>
      </c>
      <c r="Q40" s="98">
        <v>128.98891775899421</v>
      </c>
      <c r="R40" s="98">
        <v>131.01793543567717</v>
      </c>
      <c r="S40" s="98">
        <v>148.23975847548974</v>
      </c>
      <c r="T40" s="98">
        <v>151.79593677726072</v>
      </c>
      <c r="U40" s="98">
        <v>160.12043600830987</v>
      </c>
      <c r="V40" s="98">
        <v>143.35358976912516</v>
      </c>
      <c r="W40" s="98">
        <v>150.76552914708958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4066.4804136450134</v>
      </c>
      <c r="C43" s="117">
        <f t="shared" si="14"/>
        <v>3519.2722178791551</v>
      </c>
      <c r="D43" s="117">
        <f t="shared" si="14"/>
        <v>1791.0702574783131</v>
      </c>
      <c r="E43" s="117">
        <f t="shared" si="14"/>
        <v>2189.2494084374016</v>
      </c>
      <c r="F43" s="117">
        <f t="shared" si="14"/>
        <v>4349.3015491079777</v>
      </c>
      <c r="G43" s="117">
        <f t="shared" si="14"/>
        <v>2982.6003216372724</v>
      </c>
      <c r="H43" s="117">
        <f t="shared" si="14"/>
        <v>2716.177456918826</v>
      </c>
      <c r="I43" s="117">
        <f t="shared" si="14"/>
        <v>3617.0340950072241</v>
      </c>
      <c r="J43" s="117">
        <f t="shared" si="14"/>
        <v>3245.1048048657958</v>
      </c>
      <c r="K43" s="117">
        <f t="shared" si="14"/>
        <v>1378.0046056271508</v>
      </c>
      <c r="L43" s="117">
        <f t="shared" si="14"/>
        <v>1756.0787141531473</v>
      </c>
      <c r="M43" s="117">
        <f t="shared" si="14"/>
        <v>3611.3773057820435</v>
      </c>
      <c r="N43" s="117">
        <f t="shared" si="14"/>
        <v>3478.6738684768329</v>
      </c>
      <c r="O43" s="117">
        <f t="shared" si="14"/>
        <v>2209.8564155427193</v>
      </c>
      <c r="P43" s="117">
        <f t="shared" si="14"/>
        <v>3078.6805471287366</v>
      </c>
      <c r="Q43" s="117">
        <f t="shared" si="14"/>
        <v>3568.6032433008259</v>
      </c>
      <c r="R43" s="117">
        <f t="shared" ref="R43:V43" si="15">R44+R47+R49+R58</f>
        <v>2432.1549810449524</v>
      </c>
      <c r="S43" s="117">
        <f t="shared" si="15"/>
        <v>2801.6380375986105</v>
      </c>
      <c r="T43" s="117">
        <f t="shared" si="15"/>
        <v>3103.0379336632368</v>
      </c>
      <c r="U43" s="117">
        <f t="shared" si="15"/>
        <v>3723.0342546821821</v>
      </c>
      <c r="V43" s="117">
        <f t="shared" si="15"/>
        <v>2955.1818582476967</v>
      </c>
      <c r="W43" s="117">
        <f t="shared" ref="W43" si="16">W44+W47+W49+W58</f>
        <v>3106.9611564385295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3942.4355277876148</v>
      </c>
      <c r="C44" s="122">
        <f t="shared" si="17"/>
        <v>3385.0756183923486</v>
      </c>
      <c r="D44" s="122">
        <f t="shared" si="17"/>
        <v>1641.9348952427197</v>
      </c>
      <c r="E44" s="122">
        <f t="shared" si="17"/>
        <v>2016.5029777782654</v>
      </c>
      <c r="F44" s="122">
        <f t="shared" si="17"/>
        <v>4234.2747203098024</v>
      </c>
      <c r="G44" s="122">
        <f t="shared" si="17"/>
        <v>2728.9760449981436</v>
      </c>
      <c r="H44" s="122">
        <f t="shared" si="17"/>
        <v>2579.3462795252349</v>
      </c>
      <c r="I44" s="122">
        <f t="shared" si="17"/>
        <v>3412.6949328400469</v>
      </c>
      <c r="J44" s="122">
        <f t="shared" si="17"/>
        <v>3144.7176945685901</v>
      </c>
      <c r="K44" s="122">
        <f t="shared" si="17"/>
        <v>1233.0660309817547</v>
      </c>
      <c r="L44" s="122">
        <f t="shared" si="17"/>
        <v>1641.1273708905378</v>
      </c>
      <c r="M44" s="122">
        <f t="shared" si="17"/>
        <v>3494.683671927407</v>
      </c>
      <c r="N44" s="122">
        <f t="shared" si="17"/>
        <v>3376.3882971782828</v>
      </c>
      <c r="O44" s="122">
        <f t="shared" si="17"/>
        <v>2099.8839686962719</v>
      </c>
      <c r="P44" s="122">
        <f t="shared" si="17"/>
        <v>2966.4644424042267</v>
      </c>
      <c r="Q44" s="122">
        <f t="shared" si="17"/>
        <v>3440.7420860503612</v>
      </c>
      <c r="R44" s="122">
        <f t="shared" ref="R44:V44" si="18">SUM(R45:R46)</f>
        <v>2302.3223798705453</v>
      </c>
      <c r="S44" s="122">
        <f t="shared" si="18"/>
        <v>2655.1988157379792</v>
      </c>
      <c r="T44" s="122">
        <f t="shared" si="18"/>
        <v>2953.239558616332</v>
      </c>
      <c r="U44" s="122">
        <f t="shared" si="18"/>
        <v>3565.1916406963874</v>
      </c>
      <c r="V44" s="122">
        <f t="shared" si="18"/>
        <v>2814.0369693743373</v>
      </c>
      <c r="W44" s="122">
        <f t="shared" ref="W44" si="19">SUM(W45:W46)</f>
        <v>2958.3820292469582</v>
      </c>
      <c r="DA44" s="130" t="s">
        <v>2618</v>
      </c>
    </row>
    <row r="45" spans="1:105" ht="12" customHeight="1" x14ac:dyDescent="0.25">
      <c r="A45" s="97" t="s">
        <v>216</v>
      </c>
      <c r="B45" s="98">
        <v>3942.4355277876148</v>
      </c>
      <c r="C45" s="98">
        <v>3385.0756183923486</v>
      </c>
      <c r="D45" s="98">
        <v>1641.9348952427197</v>
      </c>
      <c r="E45" s="98">
        <v>2016.5029777782654</v>
      </c>
      <c r="F45" s="98">
        <v>4234.2747203098024</v>
      </c>
      <c r="G45" s="98">
        <v>2728.9760449981436</v>
      </c>
      <c r="H45" s="98">
        <v>2579.3462795252349</v>
      </c>
      <c r="I45" s="98">
        <v>3412.6949328400469</v>
      </c>
      <c r="J45" s="98">
        <v>3144.7176945685901</v>
      </c>
      <c r="K45" s="98">
        <v>1233.0660309817547</v>
      </c>
      <c r="L45" s="98">
        <v>1641.1273708905378</v>
      </c>
      <c r="M45" s="98">
        <v>3494.683671927407</v>
      </c>
      <c r="N45" s="98">
        <v>3376.3882971782828</v>
      </c>
      <c r="O45" s="98">
        <v>2099.8839686962719</v>
      </c>
      <c r="P45" s="98">
        <v>2966.4644424042267</v>
      </c>
      <c r="Q45" s="98">
        <v>3440.7420860503612</v>
      </c>
      <c r="R45" s="98">
        <v>2302.3223798705453</v>
      </c>
      <c r="S45" s="98">
        <v>2655.1988157379792</v>
      </c>
      <c r="T45" s="98">
        <v>2953.239558616332</v>
      </c>
      <c r="U45" s="98">
        <v>3565.1916406963874</v>
      </c>
      <c r="V45" s="98">
        <v>2814.0369693743373</v>
      </c>
      <c r="W45" s="98">
        <v>2958.3820292469582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124.04488585739855</v>
      </c>
      <c r="C58" s="122">
        <v>134.19659948680638</v>
      </c>
      <c r="D58" s="122">
        <v>149.13536223559348</v>
      </c>
      <c r="E58" s="122">
        <v>172.74643065913639</v>
      </c>
      <c r="F58" s="122">
        <v>115.02682879817532</v>
      </c>
      <c r="G58" s="122">
        <v>253.62427663912862</v>
      </c>
      <c r="H58" s="122">
        <v>136.83117739359119</v>
      </c>
      <c r="I58" s="122">
        <v>204.33916216717697</v>
      </c>
      <c r="J58" s="122">
        <v>100.38711029720577</v>
      </c>
      <c r="K58" s="122">
        <v>144.93857464539619</v>
      </c>
      <c r="L58" s="122">
        <v>114.95134326260944</v>
      </c>
      <c r="M58" s="122">
        <v>116.69363385463637</v>
      </c>
      <c r="N58" s="122">
        <v>102.28557129855011</v>
      </c>
      <c r="O58" s="122">
        <v>109.97244684644717</v>
      </c>
      <c r="P58" s="122">
        <v>112.21610472451002</v>
      </c>
      <c r="Q58" s="122">
        <v>127.86115725046488</v>
      </c>
      <c r="R58" s="122">
        <v>129.83260117440705</v>
      </c>
      <c r="S58" s="122">
        <v>146.43922186063116</v>
      </c>
      <c r="T58" s="122">
        <v>149.79837504690479</v>
      </c>
      <c r="U58" s="122">
        <v>157.84261398579486</v>
      </c>
      <c r="V58" s="122">
        <v>141.14488887335955</v>
      </c>
      <c r="W58" s="122">
        <v>148.57912719157119</v>
      </c>
      <c r="DA58" s="130" t="s">
        <v>2632</v>
      </c>
    </row>
    <row r="59" spans="1:105" ht="12" customHeight="1" x14ac:dyDescent="0.25">
      <c r="A59" s="97" t="s">
        <v>50</v>
      </c>
      <c r="B59" s="98">
        <v>126.03744816882394</v>
      </c>
      <c r="C59" s="98">
        <v>136.3521332798675</v>
      </c>
      <c r="D59" s="98">
        <v>152.11239546196796</v>
      </c>
      <c r="E59" s="98">
        <v>179.35898663486901</v>
      </c>
      <c r="F59" s="98">
        <v>118.95012985042408</v>
      </c>
      <c r="G59" s="98">
        <v>262.71016129707829</v>
      </c>
      <c r="H59" s="98">
        <v>142.87714236609497</v>
      </c>
      <c r="I59" s="98">
        <v>212.02503236155889</v>
      </c>
      <c r="J59" s="98">
        <v>103.82463582792005</v>
      </c>
      <c r="K59" s="98">
        <v>148.99625025297095</v>
      </c>
      <c r="L59" s="98">
        <v>118.20009229174214</v>
      </c>
      <c r="M59" s="98">
        <v>119.41206723121725</v>
      </c>
      <c r="N59" s="98">
        <v>105.17463064681711</v>
      </c>
      <c r="O59" s="98">
        <v>111.24868098569587</v>
      </c>
      <c r="P59" s="98">
        <v>113.08639542097808</v>
      </c>
      <c r="Q59" s="98">
        <v>128.94640143188198</v>
      </c>
      <c r="R59" s="98">
        <v>131.03394723670002</v>
      </c>
      <c r="S59" s="98">
        <v>148.15850379579797</v>
      </c>
      <c r="T59" s="98">
        <v>151.47398870662238</v>
      </c>
      <c r="U59" s="98">
        <v>159.38094216476793</v>
      </c>
      <c r="V59" s="98">
        <v>142.39580369350747</v>
      </c>
      <c r="W59" s="98">
        <v>149.92517214221232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2778.0993140361429</v>
      </c>
      <c r="C62" s="117">
        <f t="shared" si="21"/>
        <v>2333.7700818165608</v>
      </c>
      <c r="D62" s="117">
        <f t="shared" si="21"/>
        <v>2477.2807070257704</v>
      </c>
      <c r="E62" s="117">
        <f t="shared" si="21"/>
        <v>2579.9662648122185</v>
      </c>
      <c r="F62" s="117">
        <f t="shared" si="21"/>
        <v>2510.0431324602637</v>
      </c>
      <c r="G62" s="117">
        <f t="shared" si="21"/>
        <v>2310.1426281229169</v>
      </c>
      <c r="H62" s="117">
        <f t="shared" si="21"/>
        <v>2546.0042122999171</v>
      </c>
      <c r="I62" s="117">
        <f t="shared" si="21"/>
        <v>2170.4818315831076</v>
      </c>
      <c r="J62" s="117">
        <f t="shared" si="21"/>
        <v>2351.9656163998116</v>
      </c>
      <c r="K62" s="117">
        <f t="shared" si="21"/>
        <v>2317.0543789779281</v>
      </c>
      <c r="L62" s="117">
        <f t="shared" si="21"/>
        <v>2289.5616017606817</v>
      </c>
      <c r="M62" s="117">
        <f t="shared" si="21"/>
        <v>2271.8279123456173</v>
      </c>
      <c r="N62" s="117">
        <f t="shared" si="21"/>
        <v>2358.5768279217355</v>
      </c>
      <c r="O62" s="117">
        <f t="shared" si="21"/>
        <v>2216.3437208700907</v>
      </c>
      <c r="P62" s="117">
        <f t="shared" si="21"/>
        <v>1977.9346405026126</v>
      </c>
      <c r="Q62" s="117">
        <f t="shared" si="21"/>
        <v>2012.3003580784609</v>
      </c>
      <c r="R62" s="117">
        <f t="shared" ref="R62:V62" si="22">R63+R66+R68+R77</f>
        <v>2007.6809155770279</v>
      </c>
      <c r="S62" s="117">
        <f t="shared" si="22"/>
        <v>2105.9326227077026</v>
      </c>
      <c r="T62" s="117">
        <f t="shared" si="22"/>
        <v>2102.4297474471705</v>
      </c>
      <c r="U62" s="117">
        <f t="shared" si="22"/>
        <v>2033.2210323453419</v>
      </c>
      <c r="V62" s="117">
        <f t="shared" si="22"/>
        <v>2119.3019737569753</v>
      </c>
      <c r="W62" s="117">
        <f t="shared" ref="W62" si="23">W63+W66+W68+W77</f>
        <v>2390.6456722055605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2503.1231794768491</v>
      </c>
      <c r="C63" s="122">
        <f t="shared" si="24"/>
        <v>1952.2469187598567</v>
      </c>
      <c r="D63" s="122">
        <f t="shared" si="24"/>
        <v>2021.7212193052153</v>
      </c>
      <c r="E63" s="122">
        <f t="shared" si="24"/>
        <v>2072.1118751968575</v>
      </c>
      <c r="F63" s="122">
        <f t="shared" si="24"/>
        <v>2159.1703702813147</v>
      </c>
      <c r="G63" s="122">
        <f t="shared" si="24"/>
        <v>1783.683036706356</v>
      </c>
      <c r="H63" s="122">
        <f t="shared" si="24"/>
        <v>2032.8674627611797</v>
      </c>
      <c r="I63" s="122">
        <f t="shared" si="24"/>
        <v>1644.3527155847023</v>
      </c>
      <c r="J63" s="122">
        <f t="shared" si="24"/>
        <v>1958.3920577317006</v>
      </c>
      <c r="K63" s="122">
        <f t="shared" si="24"/>
        <v>1871.062766541208</v>
      </c>
      <c r="L63" s="122">
        <f t="shared" si="24"/>
        <v>1886.960509408945</v>
      </c>
      <c r="M63" s="122">
        <f t="shared" si="24"/>
        <v>1851.7257819117513</v>
      </c>
      <c r="N63" s="122">
        <f t="shared" si="24"/>
        <v>1930.1381374318323</v>
      </c>
      <c r="O63" s="122">
        <f t="shared" si="24"/>
        <v>1789.0811628444112</v>
      </c>
      <c r="P63" s="122">
        <f t="shared" si="24"/>
        <v>1571.9869222467571</v>
      </c>
      <c r="Q63" s="122">
        <f t="shared" si="24"/>
        <v>1577.8072665415223</v>
      </c>
      <c r="R63" s="122">
        <f t="shared" ref="R63:V63" si="25">SUM(R64:R65)</f>
        <v>1576.2387116232705</v>
      </c>
      <c r="S63" s="122">
        <f t="shared" si="25"/>
        <v>1637.8502393496824</v>
      </c>
      <c r="T63" s="122">
        <f t="shared" si="25"/>
        <v>1643.5832311088932</v>
      </c>
      <c r="U63" s="122">
        <f t="shared" si="25"/>
        <v>1590.8146869434163</v>
      </c>
      <c r="V63" s="122">
        <f t="shared" si="25"/>
        <v>1678.7904378076996</v>
      </c>
      <c r="W63" s="122">
        <f t="shared" ref="W63" si="26">SUM(W64:W65)</f>
        <v>1901.6495031896432</v>
      </c>
      <c r="DA63" s="130" t="s">
        <v>2636</v>
      </c>
    </row>
    <row r="64" spans="1:105" ht="12" customHeight="1" x14ac:dyDescent="0.25">
      <c r="A64" s="97" t="s">
        <v>217</v>
      </c>
      <c r="B64" s="98">
        <v>2503.1231794768491</v>
      </c>
      <c r="C64" s="98">
        <v>1952.2469187598567</v>
      </c>
      <c r="D64" s="98">
        <v>2021.7212193052153</v>
      </c>
      <c r="E64" s="98">
        <v>2072.1118751968575</v>
      </c>
      <c r="F64" s="98">
        <v>2159.1703702813147</v>
      </c>
      <c r="G64" s="98">
        <v>1783.683036706356</v>
      </c>
      <c r="H64" s="98">
        <v>2032.8674627611797</v>
      </c>
      <c r="I64" s="98">
        <v>1644.3527155847023</v>
      </c>
      <c r="J64" s="98">
        <v>1958.3920577317006</v>
      </c>
      <c r="K64" s="98">
        <v>1871.062766541208</v>
      </c>
      <c r="L64" s="98">
        <v>1886.960509408945</v>
      </c>
      <c r="M64" s="98">
        <v>1851.7257819117513</v>
      </c>
      <c r="N64" s="98">
        <v>1930.1381374318323</v>
      </c>
      <c r="O64" s="98">
        <v>1789.0811628444112</v>
      </c>
      <c r="P64" s="98">
        <v>1571.9869222467571</v>
      </c>
      <c r="Q64" s="98">
        <v>1577.8072665415223</v>
      </c>
      <c r="R64" s="98">
        <v>1576.2387116232705</v>
      </c>
      <c r="S64" s="98">
        <v>1637.8502393496824</v>
      </c>
      <c r="T64" s="98">
        <v>1643.5832311088932</v>
      </c>
      <c r="U64" s="98">
        <v>1590.8146869434163</v>
      </c>
      <c r="V64" s="98">
        <v>1678.7904378076996</v>
      </c>
      <c r="W64" s="98">
        <v>1901.6495031896432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168.63782223532039</v>
      </c>
      <c r="C68" s="122">
        <v>270.73867658991111</v>
      </c>
      <c r="D68" s="122">
        <v>314.53517254442477</v>
      </c>
      <c r="E68" s="122">
        <v>340.2537555550922</v>
      </c>
      <c r="F68" s="122">
        <v>242.99763743033969</v>
      </c>
      <c r="G68" s="122">
        <v>315.8481541234467</v>
      </c>
      <c r="H68" s="122">
        <v>363.78349304736946</v>
      </c>
      <c r="I68" s="122">
        <v>354.36184886512854</v>
      </c>
      <c r="J68" s="122">
        <v>301.42441547142295</v>
      </c>
      <c r="K68" s="122">
        <v>321.76550378536541</v>
      </c>
      <c r="L68" s="122">
        <v>302.41659701859481</v>
      </c>
      <c r="M68" s="122">
        <v>314.78636296173141</v>
      </c>
      <c r="N68" s="122">
        <v>328.23727524539356</v>
      </c>
      <c r="O68" s="122">
        <v>326.37357419557219</v>
      </c>
      <c r="P68" s="122">
        <v>309.55455871276934</v>
      </c>
      <c r="Q68" s="122">
        <v>321.43670635237959</v>
      </c>
      <c r="R68" s="122">
        <v>316.4822397492016</v>
      </c>
      <c r="S68" s="122">
        <v>337.17460962360758</v>
      </c>
      <c r="T68" s="122">
        <v>324.99891353056643</v>
      </c>
      <c r="U68" s="122">
        <v>308.33940303862647</v>
      </c>
      <c r="V68" s="122">
        <v>315.01660704576335</v>
      </c>
      <c r="W68" s="122">
        <v>350.78784926893138</v>
      </c>
      <c r="DA68" s="130" t="s">
        <v>2641</v>
      </c>
    </row>
    <row r="69" spans="1:105" ht="12" customHeight="1" x14ac:dyDescent="0.25">
      <c r="A69" s="97" t="s">
        <v>134</v>
      </c>
      <c r="B69" s="98">
        <v>172.08653632788307</v>
      </c>
      <c r="C69" s="98">
        <v>276.66270820632957</v>
      </c>
      <c r="D69" s="98">
        <v>321.53177719783309</v>
      </c>
      <c r="E69" s="98">
        <v>347.8886285003025</v>
      </c>
      <c r="F69" s="98">
        <v>248.43231281566784</v>
      </c>
      <c r="G69" s="98">
        <v>319.67939792092756</v>
      </c>
      <c r="H69" s="98">
        <v>370.55153823462439</v>
      </c>
      <c r="I69" s="98">
        <v>362.2164445812744</v>
      </c>
      <c r="J69" s="98">
        <v>308.12233168370193</v>
      </c>
      <c r="K69" s="98">
        <v>328.9235297849911</v>
      </c>
      <c r="L69" s="98">
        <v>309.12014738730159</v>
      </c>
      <c r="M69" s="98">
        <v>321.74050439809542</v>
      </c>
      <c r="N69" s="98">
        <v>335.45527888262251</v>
      </c>
      <c r="O69" s="98">
        <v>333.55709651427497</v>
      </c>
      <c r="P69" s="98">
        <v>316.36474233265398</v>
      </c>
      <c r="Q69" s="98">
        <v>328.48777065462133</v>
      </c>
      <c r="R69" s="98">
        <v>323.4048208731528</v>
      </c>
      <c r="S69" s="98">
        <v>344.5321472960361</v>
      </c>
      <c r="T69" s="98">
        <v>332.07733027309683</v>
      </c>
      <c r="U69" s="98">
        <v>315.04042307458644</v>
      </c>
      <c r="V69" s="98">
        <v>321.90385688193032</v>
      </c>
      <c r="W69" s="98">
        <v>356.13681392921825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106.3383123239732</v>
      </c>
      <c r="C77" s="122">
        <v>110.78448646679337</v>
      </c>
      <c r="D77" s="122">
        <v>141.02431517613053</v>
      </c>
      <c r="E77" s="122">
        <v>167.60063406026882</v>
      </c>
      <c r="F77" s="122">
        <v>107.87512474860931</v>
      </c>
      <c r="G77" s="122">
        <v>210.61143729311431</v>
      </c>
      <c r="H77" s="122">
        <v>149.35325649136814</v>
      </c>
      <c r="I77" s="122">
        <v>171.76726713327659</v>
      </c>
      <c r="J77" s="122">
        <v>92.149143196688016</v>
      </c>
      <c r="K77" s="122">
        <v>124.22610865135461</v>
      </c>
      <c r="L77" s="122">
        <v>100.18449533314178</v>
      </c>
      <c r="M77" s="122">
        <v>105.31576747213487</v>
      </c>
      <c r="N77" s="122">
        <v>100.20141524450966</v>
      </c>
      <c r="O77" s="122">
        <v>100.88898383010735</v>
      </c>
      <c r="P77" s="122">
        <v>96.393159543086426</v>
      </c>
      <c r="Q77" s="122">
        <v>113.05638518455902</v>
      </c>
      <c r="R77" s="122">
        <v>114.95996420455562</v>
      </c>
      <c r="S77" s="122">
        <v>130.90777373441276</v>
      </c>
      <c r="T77" s="122">
        <v>133.8476028077107</v>
      </c>
      <c r="U77" s="122">
        <v>134.06694236329912</v>
      </c>
      <c r="V77" s="122">
        <v>125.49492890351247</v>
      </c>
      <c r="W77" s="122">
        <v>138.20831974698586</v>
      </c>
      <c r="DA77" s="130" t="s">
        <v>2650</v>
      </c>
    </row>
    <row r="78" spans="1:105" ht="12" customHeight="1" x14ac:dyDescent="0.25">
      <c r="A78" s="97" t="s">
        <v>192</v>
      </c>
      <c r="B78" s="98">
        <v>110.83548576690855</v>
      </c>
      <c r="C78" s="98">
        <v>114.40309340382927</v>
      </c>
      <c r="D78" s="98">
        <v>144.3100188000908</v>
      </c>
      <c r="E78" s="98">
        <v>170.40360524231434</v>
      </c>
      <c r="F78" s="98">
        <v>109.40754097878769</v>
      </c>
      <c r="G78" s="98">
        <v>213.47485278455923</v>
      </c>
      <c r="H78" s="98">
        <v>151.37109986131659</v>
      </c>
      <c r="I78" s="98">
        <v>174.11678063548723</v>
      </c>
      <c r="J78" s="98">
        <v>93.351771184083091</v>
      </c>
      <c r="K78" s="98">
        <v>125.79772249457152</v>
      </c>
      <c r="L78" s="98">
        <v>101.39214425741193</v>
      </c>
      <c r="M78" s="98">
        <v>106.56217643696284</v>
      </c>
      <c r="N78" s="98">
        <v>101.37046697171313</v>
      </c>
      <c r="O78" s="98">
        <v>102.06801374886192</v>
      </c>
      <c r="P78" s="98">
        <v>97.518608830699662</v>
      </c>
      <c r="Q78" s="98">
        <v>114.36943119483797</v>
      </c>
      <c r="R78" s="98">
        <v>116.28811086910595</v>
      </c>
      <c r="S78" s="98">
        <v>132.41318889790975</v>
      </c>
      <c r="T78" s="98">
        <v>135.38145505550381</v>
      </c>
      <c r="U78" s="98">
        <v>135.59702445356217</v>
      </c>
      <c r="V78" s="98">
        <v>126.92051666437065</v>
      </c>
      <c r="W78" s="98">
        <v>139.7717491586549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163.86651748255588</v>
      </c>
      <c r="C81" s="117">
        <f t="shared" si="28"/>
        <v>191.07733631050081</v>
      </c>
      <c r="D81" s="117">
        <f t="shared" si="28"/>
        <v>205.0429892185233</v>
      </c>
      <c r="E81" s="117">
        <f t="shared" si="28"/>
        <v>233.04919150536654</v>
      </c>
      <c r="F81" s="117">
        <f t="shared" si="28"/>
        <v>144.75147034455506</v>
      </c>
      <c r="G81" s="117">
        <f t="shared" si="28"/>
        <v>307.51458332202486</v>
      </c>
      <c r="H81" s="117">
        <f t="shared" si="28"/>
        <v>157.82218474386914</v>
      </c>
      <c r="I81" s="117">
        <f t="shared" si="28"/>
        <v>231.42009699502421</v>
      </c>
      <c r="J81" s="117">
        <f t="shared" si="28"/>
        <v>107.54284709337813</v>
      </c>
      <c r="K81" s="117">
        <f t="shared" si="28"/>
        <v>154.28005205297086</v>
      </c>
      <c r="L81" s="117">
        <f t="shared" si="28"/>
        <v>117.91381500952406</v>
      </c>
      <c r="M81" s="117">
        <f t="shared" si="28"/>
        <v>117.94383305595723</v>
      </c>
      <c r="N81" s="117">
        <f t="shared" si="28"/>
        <v>101.2972622621848</v>
      </c>
      <c r="O81" s="117">
        <f t="shared" si="28"/>
        <v>107.83545665725585</v>
      </c>
      <c r="P81" s="117">
        <f t="shared" si="28"/>
        <v>110.16727279300365</v>
      </c>
      <c r="Q81" s="117">
        <f t="shared" si="28"/>
        <v>127.89017905775401</v>
      </c>
      <c r="R81" s="117">
        <f t="shared" ref="R81:V81" si="29">R82+R85+R87+R100</f>
        <v>131.32322641367779</v>
      </c>
      <c r="S81" s="117">
        <f t="shared" si="29"/>
        <v>149.90188831402313</v>
      </c>
      <c r="T81" s="117">
        <f t="shared" si="29"/>
        <v>152.52107116814105</v>
      </c>
      <c r="U81" s="117">
        <f t="shared" si="29"/>
        <v>158.56351189055206</v>
      </c>
      <c r="V81" s="117">
        <f t="shared" si="29"/>
        <v>138.56132986254144</v>
      </c>
      <c r="W81" s="117">
        <f t="shared" ref="W81" si="30">W82+W85+W87+W100</f>
        <v>143.45214246927361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70.198211588737564</v>
      </c>
      <c r="C87" s="122">
        <v>89.740411928764559</v>
      </c>
      <c r="D87" s="122">
        <v>90.98306092960766</v>
      </c>
      <c r="E87" s="122">
        <v>97.95981669833094</v>
      </c>
      <c r="F87" s="122">
        <v>55.874456003837864</v>
      </c>
      <c r="G87" s="122">
        <v>110.99643992122793</v>
      </c>
      <c r="H87" s="122">
        <v>54.878519032864695</v>
      </c>
      <c r="I87" s="122">
        <v>76.224021622127239</v>
      </c>
      <c r="J87" s="122">
        <v>33.67361465847511</v>
      </c>
      <c r="K87" s="122">
        <v>46.413394801881118</v>
      </c>
      <c r="L87" s="122">
        <v>34.834763793928531</v>
      </c>
      <c r="M87" s="122">
        <v>34.529867344009574</v>
      </c>
      <c r="N87" s="122">
        <v>29.138548337622488</v>
      </c>
      <c r="O87" s="122">
        <v>30.382404036973583</v>
      </c>
      <c r="P87" s="122">
        <v>30.426712124752289</v>
      </c>
      <c r="Q87" s="122">
        <v>35.061653374994826</v>
      </c>
      <c r="R87" s="122">
        <v>35.555910915608969</v>
      </c>
      <c r="S87" s="122">
        <v>39.7426104068089</v>
      </c>
      <c r="T87" s="122">
        <v>38.549475575005687</v>
      </c>
      <c r="U87" s="122">
        <v>38.211142442032831</v>
      </c>
      <c r="V87" s="122">
        <v>31.771455487773043</v>
      </c>
      <c r="W87" s="122">
        <v>32.134584811748475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201.75890274676263</v>
      </c>
      <c r="C92" s="101">
        <v>297.68966546261993</v>
      </c>
      <c r="D92" s="101">
        <v>331.16773861591679</v>
      </c>
      <c r="E92" s="101">
        <v>395.72669871485334</v>
      </c>
      <c r="F92" s="101">
        <v>272.27523263743967</v>
      </c>
      <c r="G92" s="101">
        <v>498.76558971055681</v>
      </c>
      <c r="H92" s="101">
        <v>291.38617386206101</v>
      </c>
      <c r="I92" s="101">
        <v>461.10394885322182</v>
      </c>
      <c r="J92" s="101">
        <v>271.55692336238423</v>
      </c>
      <c r="K92" s="101">
        <v>402.50842502050449</v>
      </c>
      <c r="L92" s="101">
        <v>346.82161101977022</v>
      </c>
      <c r="M92" s="101">
        <v>360.7191423797745</v>
      </c>
      <c r="N92" s="101">
        <v>332.47403373895082</v>
      </c>
      <c r="O92" s="101">
        <v>346.25050441619942</v>
      </c>
      <c r="P92" s="101">
        <v>336.24300701154249</v>
      </c>
      <c r="Q92" s="101">
        <v>349.10776812964014</v>
      </c>
      <c r="R92" s="101">
        <v>328.31320040849658</v>
      </c>
      <c r="S92" s="101">
        <v>341.99132266794942</v>
      </c>
      <c r="T92" s="101">
        <v>334.51569583282702</v>
      </c>
      <c r="U92" s="101">
        <v>337.08493640618406</v>
      </c>
      <c r="V92" s="101">
        <v>304.7344830463428</v>
      </c>
      <c r="W92" s="101">
        <v>327.04196952756604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93.668305893818314</v>
      </c>
      <c r="C100" s="122">
        <v>101.33692438173624</v>
      </c>
      <c r="D100" s="122">
        <v>114.05992828891563</v>
      </c>
      <c r="E100" s="122">
        <v>135.0893748070356</v>
      </c>
      <c r="F100" s="122">
        <v>88.87701434071721</v>
      </c>
      <c r="G100" s="122">
        <v>196.51814340079693</v>
      </c>
      <c r="H100" s="122">
        <v>102.94366571100446</v>
      </c>
      <c r="I100" s="122">
        <v>155.19607537289698</v>
      </c>
      <c r="J100" s="122">
        <v>73.869232434903012</v>
      </c>
      <c r="K100" s="122">
        <v>107.86665725108973</v>
      </c>
      <c r="L100" s="122">
        <v>83.079051215595527</v>
      </c>
      <c r="M100" s="122">
        <v>83.413965711947654</v>
      </c>
      <c r="N100" s="122">
        <v>72.158713924562306</v>
      </c>
      <c r="O100" s="122">
        <v>77.453052620282264</v>
      </c>
      <c r="P100" s="122">
        <v>79.740560668251362</v>
      </c>
      <c r="Q100" s="122">
        <v>92.828525682759178</v>
      </c>
      <c r="R100" s="122">
        <v>95.767315498068825</v>
      </c>
      <c r="S100" s="122">
        <v>110.15927790721422</v>
      </c>
      <c r="T100" s="122">
        <v>113.97159559313536</v>
      </c>
      <c r="U100" s="122">
        <v>120.35236944851924</v>
      </c>
      <c r="V100" s="122">
        <v>106.7898743747684</v>
      </c>
      <c r="W100" s="122">
        <v>111.31755765752513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126.03744816882391</v>
      </c>
      <c r="C102" s="98">
        <v>136.19944331112114</v>
      </c>
      <c r="D102" s="98">
        <v>151.72006265121294</v>
      </c>
      <c r="E102" s="98">
        <v>179.16524193576623</v>
      </c>
      <c r="F102" s="98">
        <v>119.02928048217935</v>
      </c>
      <c r="G102" s="98">
        <v>262.81470929019247</v>
      </c>
      <c r="H102" s="98">
        <v>142.91475360258025</v>
      </c>
      <c r="I102" s="98">
        <v>211.93980622060138</v>
      </c>
      <c r="J102" s="98">
        <v>103.71596411146429</v>
      </c>
      <c r="K102" s="98">
        <v>148.6868902318684</v>
      </c>
      <c r="L102" s="98">
        <v>117.84909672878734</v>
      </c>
      <c r="M102" s="98">
        <v>119.09608097880559</v>
      </c>
      <c r="N102" s="98">
        <v>105.12178183324824</v>
      </c>
      <c r="O102" s="98">
        <v>111.32169912234716</v>
      </c>
      <c r="P102" s="98">
        <v>113.15781818177689</v>
      </c>
      <c r="Q102" s="98">
        <v>128.9881280352964</v>
      </c>
      <c r="R102" s="98">
        <v>130.99022144288182</v>
      </c>
      <c r="S102" s="98">
        <v>148.09451473933373</v>
      </c>
      <c r="T102" s="98">
        <v>151.57866337462076</v>
      </c>
      <c r="U102" s="98">
        <v>160.0390039194582</v>
      </c>
      <c r="V102" s="98">
        <v>143.40116151654561</v>
      </c>
      <c r="W102" s="98">
        <v>150.89995463742943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124.04363542943014</v>
      </c>
      <c r="C105" s="117">
        <f t="shared" si="35"/>
        <v>130.50568122919935</v>
      </c>
      <c r="D105" s="117">
        <f t="shared" si="35"/>
        <v>144.48826096214964</v>
      </c>
      <c r="E105" s="117">
        <f t="shared" si="35"/>
        <v>170.04116009556992</v>
      </c>
      <c r="F105" s="117">
        <f t="shared" si="35"/>
        <v>113.29257120283998</v>
      </c>
      <c r="G105" s="117">
        <f t="shared" si="35"/>
        <v>250.48127383195001</v>
      </c>
      <c r="H105" s="117">
        <f t="shared" si="35"/>
        <v>135.325246797917</v>
      </c>
      <c r="I105" s="117">
        <f t="shared" si="35"/>
        <v>204.46693407651279</v>
      </c>
      <c r="J105" s="117">
        <f t="shared" si="35"/>
        <v>101.01293072569948</v>
      </c>
      <c r="K105" s="117">
        <f t="shared" si="35"/>
        <v>146.46783198707925</v>
      </c>
      <c r="L105" s="117">
        <f t="shared" si="35"/>
        <v>115.36292160985212</v>
      </c>
      <c r="M105" s="117">
        <f t="shared" si="35"/>
        <v>116.69901963215776</v>
      </c>
      <c r="N105" s="117">
        <f t="shared" si="35"/>
        <v>102.97296279208392</v>
      </c>
      <c r="O105" s="117">
        <f t="shared" si="35"/>
        <v>109.72136118471724</v>
      </c>
      <c r="P105" s="117">
        <f t="shared" si="35"/>
        <v>111.61154913385278</v>
      </c>
      <c r="Q105" s="117">
        <f t="shared" si="35"/>
        <v>126.9337369784201</v>
      </c>
      <c r="R105" s="117">
        <f t="shared" ref="R105:V105" si="36">R106+R109+R111+R120</f>
        <v>128.40983801597801</v>
      </c>
      <c r="S105" s="117">
        <f t="shared" si="36"/>
        <v>144.30396553998096</v>
      </c>
      <c r="T105" s="117">
        <f t="shared" si="36"/>
        <v>148.7600241355297</v>
      </c>
      <c r="U105" s="117">
        <f t="shared" si="36"/>
        <v>157.61170119713339</v>
      </c>
      <c r="V105" s="117">
        <f t="shared" si="36"/>
        <v>141.77491992285152</v>
      </c>
      <c r="W105" s="117">
        <f t="shared" ref="W105" si="37">W106+W109+W111+W120</f>
        <v>149.49095593636397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124.04363542943014</v>
      </c>
      <c r="C120" s="122">
        <v>130.50568122919935</v>
      </c>
      <c r="D120" s="122">
        <v>144.48826096214964</v>
      </c>
      <c r="E120" s="122">
        <v>170.04116009556992</v>
      </c>
      <c r="F120" s="122">
        <v>113.29257120283998</v>
      </c>
      <c r="G120" s="122">
        <v>250.48127383195001</v>
      </c>
      <c r="H120" s="122">
        <v>135.325246797917</v>
      </c>
      <c r="I120" s="122">
        <v>204.46693407651279</v>
      </c>
      <c r="J120" s="122">
        <v>101.01293072569948</v>
      </c>
      <c r="K120" s="122">
        <v>146.46783198707925</v>
      </c>
      <c r="L120" s="122">
        <v>115.36292160985212</v>
      </c>
      <c r="M120" s="122">
        <v>116.69901963215776</v>
      </c>
      <c r="N120" s="122">
        <v>102.97296279208392</v>
      </c>
      <c r="O120" s="122">
        <v>109.72136118471724</v>
      </c>
      <c r="P120" s="122">
        <v>111.61154913385278</v>
      </c>
      <c r="Q120" s="122">
        <v>126.9337369784201</v>
      </c>
      <c r="R120" s="122">
        <v>128.40983801597801</v>
      </c>
      <c r="S120" s="122">
        <v>144.30396553998096</v>
      </c>
      <c r="T120" s="122">
        <v>148.7600241355297</v>
      </c>
      <c r="U120" s="122">
        <v>157.61170119713339</v>
      </c>
      <c r="V120" s="122">
        <v>141.77491992285152</v>
      </c>
      <c r="W120" s="122">
        <v>149.49095593636397</v>
      </c>
      <c r="DA120" s="130" t="s">
        <v>2691</v>
      </c>
    </row>
    <row r="121" spans="1:105" ht="12" customHeight="1" x14ac:dyDescent="0.25">
      <c r="A121" s="97" t="s">
        <v>50</v>
      </c>
      <c r="B121" s="98">
        <v>126.03744816882396</v>
      </c>
      <c r="C121" s="98">
        <v>135.56470566581089</v>
      </c>
      <c r="D121" s="98">
        <v>150.96310834478936</v>
      </c>
      <c r="E121" s="98">
        <v>178.5921977912065</v>
      </c>
      <c r="F121" s="98">
        <v>118.8604251585143</v>
      </c>
      <c r="G121" s="98">
        <v>262.82832412479934</v>
      </c>
      <c r="H121" s="98">
        <v>143.00707598908591</v>
      </c>
      <c r="I121" s="98">
        <v>212.04479529973233</v>
      </c>
      <c r="J121" s="98">
        <v>103.68227929342916</v>
      </c>
      <c r="K121" s="98">
        <v>148.5402657751745</v>
      </c>
      <c r="L121" s="98">
        <v>117.70823355415962</v>
      </c>
      <c r="M121" s="98">
        <v>119.02451879256883</v>
      </c>
      <c r="N121" s="98">
        <v>105.12681336782812</v>
      </c>
      <c r="O121" s="98">
        <v>111.3854068646973</v>
      </c>
      <c r="P121" s="98">
        <v>113.24488887727502</v>
      </c>
      <c r="Q121" s="98">
        <v>129.08614223424115</v>
      </c>
      <c r="R121" s="98">
        <v>131.05321334057513</v>
      </c>
      <c r="S121" s="98">
        <v>147.8985199246651</v>
      </c>
      <c r="T121" s="98">
        <v>151.08756192812641</v>
      </c>
      <c r="U121" s="98">
        <v>159.81809849334257</v>
      </c>
      <c r="V121" s="98">
        <v>143.7170421135755</v>
      </c>
      <c r="W121" s="98">
        <v>151.32338758287537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124.04486565100028</v>
      </c>
      <c r="C124" s="117">
        <f t="shared" si="42"/>
        <v>133.06179000473182</v>
      </c>
      <c r="D124" s="117">
        <f t="shared" si="42"/>
        <v>148.29532419167296</v>
      </c>
      <c r="E124" s="117">
        <f t="shared" si="42"/>
        <v>174.53633074695637</v>
      </c>
      <c r="F124" s="117">
        <f t="shared" si="42"/>
        <v>115.81915465809666</v>
      </c>
      <c r="G124" s="117">
        <f t="shared" si="42"/>
        <v>254.55682055817917</v>
      </c>
      <c r="H124" s="117">
        <f t="shared" si="42"/>
        <v>135.99228752340954</v>
      </c>
      <c r="I124" s="117">
        <f t="shared" si="42"/>
        <v>203.56956745282511</v>
      </c>
      <c r="J124" s="117">
        <f t="shared" si="42"/>
        <v>100.33779191287775</v>
      </c>
      <c r="K124" s="117">
        <f t="shared" si="42"/>
        <v>145.58139017653031</v>
      </c>
      <c r="L124" s="117">
        <f t="shared" si="42"/>
        <v>115.17740848536768</v>
      </c>
      <c r="M124" s="117">
        <f t="shared" si="42"/>
        <v>116.58252455742499</v>
      </c>
      <c r="N124" s="117">
        <f t="shared" si="42"/>
        <v>102.91516637161575</v>
      </c>
      <c r="O124" s="117">
        <f t="shared" si="42"/>
        <v>110.04397261779199</v>
      </c>
      <c r="P124" s="117">
        <f t="shared" si="42"/>
        <v>111.85656941563832</v>
      </c>
      <c r="Q124" s="117">
        <f t="shared" si="42"/>
        <v>127.29186117396554</v>
      </c>
      <c r="R124" s="117">
        <f t="shared" ref="R124:V124" si="43">R125+R128+R130+R139</f>
        <v>128.94999565033922</v>
      </c>
      <c r="S124" s="117">
        <f t="shared" si="43"/>
        <v>145.53218378827211</v>
      </c>
      <c r="T124" s="117">
        <f t="shared" si="43"/>
        <v>149.35513028809027</v>
      </c>
      <c r="U124" s="117">
        <f t="shared" si="43"/>
        <v>157.90421610026911</v>
      </c>
      <c r="V124" s="117">
        <f t="shared" si="43"/>
        <v>141.62310871899444</v>
      </c>
      <c r="W124" s="117">
        <f t="shared" ref="W124" si="44">W125+W128+W130+W139</f>
        <v>149.07632144855035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124.04486565100028</v>
      </c>
      <c r="C139" s="122">
        <v>133.06179000473182</v>
      </c>
      <c r="D139" s="122">
        <v>148.29532419167296</v>
      </c>
      <c r="E139" s="122">
        <v>174.53633074695637</v>
      </c>
      <c r="F139" s="122">
        <v>115.81915465809666</v>
      </c>
      <c r="G139" s="122">
        <v>254.55682055817917</v>
      </c>
      <c r="H139" s="122">
        <v>135.99228752340954</v>
      </c>
      <c r="I139" s="122">
        <v>203.56956745282511</v>
      </c>
      <c r="J139" s="122">
        <v>100.33779191287775</v>
      </c>
      <c r="K139" s="122">
        <v>145.58139017653031</v>
      </c>
      <c r="L139" s="122">
        <v>115.17740848536768</v>
      </c>
      <c r="M139" s="122">
        <v>116.58252455742499</v>
      </c>
      <c r="N139" s="122">
        <v>102.91516637161575</v>
      </c>
      <c r="O139" s="122">
        <v>110.04397261779199</v>
      </c>
      <c r="P139" s="122">
        <v>111.85656941563832</v>
      </c>
      <c r="Q139" s="122">
        <v>127.29186117396554</v>
      </c>
      <c r="R139" s="122">
        <v>128.94999565033922</v>
      </c>
      <c r="S139" s="122">
        <v>145.53218378827211</v>
      </c>
      <c r="T139" s="122">
        <v>149.35513028809027</v>
      </c>
      <c r="U139" s="122">
        <v>157.90421610026911</v>
      </c>
      <c r="V139" s="122">
        <v>141.62310871899444</v>
      </c>
      <c r="W139" s="122">
        <v>149.07632144855035</v>
      </c>
      <c r="DA139" s="130" t="s">
        <v>2709</v>
      </c>
    </row>
    <row r="140" spans="1:105" ht="12" customHeight="1" x14ac:dyDescent="0.25">
      <c r="A140" s="97" t="s">
        <v>50</v>
      </c>
      <c r="B140" s="98">
        <v>126.03744816882396</v>
      </c>
      <c r="C140" s="98">
        <v>136.11539395111407</v>
      </c>
      <c r="D140" s="98">
        <v>151.97626866896914</v>
      </c>
      <c r="E140" s="98">
        <v>179.76713993659155</v>
      </c>
      <c r="F140" s="98">
        <v>119.52501117059111</v>
      </c>
      <c r="G140" s="98">
        <v>263.69674623570745</v>
      </c>
      <c r="H140" s="98">
        <v>143.08091681738662</v>
      </c>
      <c r="I140" s="98">
        <v>211.98805026620605</v>
      </c>
      <c r="J140" s="98">
        <v>103.73124120595097</v>
      </c>
      <c r="K140" s="98">
        <v>148.66364871106981</v>
      </c>
      <c r="L140" s="98">
        <v>117.84999006392934</v>
      </c>
      <c r="M140" s="98">
        <v>119.09528380331885</v>
      </c>
      <c r="N140" s="98">
        <v>105.11334161581487</v>
      </c>
      <c r="O140" s="98">
        <v>111.29489895010923</v>
      </c>
      <c r="P140" s="98">
        <v>113.15855047849651</v>
      </c>
      <c r="Q140" s="98">
        <v>128.99846112349795</v>
      </c>
      <c r="R140" s="98">
        <v>130.99413245073833</v>
      </c>
      <c r="S140" s="98">
        <v>148.07085591965125</v>
      </c>
      <c r="T140" s="98">
        <v>151.58787142592425</v>
      </c>
      <c r="U140" s="98">
        <v>160.07309206250437</v>
      </c>
      <c r="V140" s="98">
        <v>143.52838628939995</v>
      </c>
      <c r="W140" s="98">
        <v>151.09393376144882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317.69494738252547</v>
      </c>
      <c r="C161" s="117">
        <f t="shared" si="54"/>
        <v>421.59441275351969</v>
      </c>
      <c r="D161" s="117">
        <f t="shared" si="54"/>
        <v>470.15495737183426</v>
      </c>
      <c r="E161" s="117">
        <f t="shared" si="54"/>
        <v>559.53745228926118</v>
      </c>
      <c r="F161" s="117">
        <f t="shared" si="54"/>
        <v>381.7957885622219</v>
      </c>
      <c r="G161" s="117">
        <f t="shared" si="54"/>
        <v>747.31512313272287</v>
      </c>
      <c r="H161" s="117">
        <f t="shared" si="54"/>
        <v>403.65608262269416</v>
      </c>
      <c r="I161" s="117">
        <f t="shared" si="54"/>
        <v>557.34063527710248</v>
      </c>
      <c r="J161" s="117">
        <f t="shared" si="54"/>
        <v>257.99818332817597</v>
      </c>
      <c r="K161" s="117">
        <f t="shared" si="54"/>
        <v>316.6238184458839</v>
      </c>
      <c r="L161" s="117">
        <f t="shared" si="54"/>
        <v>246.27245064956747</v>
      </c>
      <c r="M161" s="117">
        <f t="shared" si="54"/>
        <v>258.01191146757719</v>
      </c>
      <c r="N161" s="117">
        <f t="shared" si="54"/>
        <v>232.38554131028019</v>
      </c>
      <c r="O161" s="117">
        <f t="shared" si="54"/>
        <v>258.52128824200827</v>
      </c>
      <c r="P161" s="117">
        <f t="shared" si="54"/>
        <v>261.8272450338219</v>
      </c>
      <c r="Q161" s="117">
        <f t="shared" si="54"/>
        <v>295.99966248278565</v>
      </c>
      <c r="R161" s="117">
        <f t="shared" ref="R161:V161" si="55">R162+R164+R166+R175</f>
        <v>302.42628874400793</v>
      </c>
      <c r="S161" s="117">
        <f t="shared" si="55"/>
        <v>335.90282257354681</v>
      </c>
      <c r="T161" s="117">
        <f t="shared" si="55"/>
        <v>375.30123266179419</v>
      </c>
      <c r="U161" s="117">
        <f t="shared" si="55"/>
        <v>406.39968972836056</v>
      </c>
      <c r="V161" s="117">
        <f t="shared" si="55"/>
        <v>372.65056852274722</v>
      </c>
      <c r="W161" s="117">
        <f t="shared" ref="W161" si="56">W162+W164+W166+W175</f>
        <v>396.28745762021219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193.64092114482744</v>
      </c>
      <c r="C166" s="122">
        <v>287.82394038587796</v>
      </c>
      <c r="D166" s="122">
        <v>322.42179611518605</v>
      </c>
      <c r="E166" s="122">
        <v>387.03311444278296</v>
      </c>
      <c r="F166" s="122">
        <v>267.06189649602447</v>
      </c>
      <c r="G166" s="122">
        <v>494.29659551405371</v>
      </c>
      <c r="H166" s="122">
        <v>268.03244763777394</v>
      </c>
      <c r="I166" s="122">
        <v>351.54475175099878</v>
      </c>
      <c r="J166" s="122">
        <v>156.49749829791418</v>
      </c>
      <c r="K166" s="122">
        <v>169.88986305331989</v>
      </c>
      <c r="L166" s="122">
        <v>130.56876398699421</v>
      </c>
      <c r="M166" s="122">
        <v>141.13980273600532</v>
      </c>
      <c r="N166" s="122">
        <v>129.28950084628048</v>
      </c>
      <c r="O166" s="122">
        <v>148.41708476567916</v>
      </c>
      <c r="P166" s="122">
        <v>149.72855091331533</v>
      </c>
      <c r="Q166" s="122">
        <v>168.48084898948184</v>
      </c>
      <c r="R166" s="122">
        <v>173.34576070266095</v>
      </c>
      <c r="S166" s="122">
        <v>190.62182319861881</v>
      </c>
      <c r="T166" s="122">
        <v>226.42776973194319</v>
      </c>
      <c r="U166" s="122">
        <v>249.18082476241079</v>
      </c>
      <c r="V166" s="122">
        <v>231.67247654201782</v>
      </c>
      <c r="W166" s="122">
        <v>247.5259335783189</v>
      </c>
      <c r="DA166" s="130" t="s">
        <v>2734</v>
      </c>
    </row>
    <row r="167" spans="1:105" ht="12" customHeight="1" x14ac:dyDescent="0.25">
      <c r="A167" s="97" t="s">
        <v>124</v>
      </c>
      <c r="B167" s="98">
        <v>201.75890274676263</v>
      </c>
      <c r="C167" s="98">
        <v>296.9031879932981</v>
      </c>
      <c r="D167" s="98">
        <v>328.50956070161459</v>
      </c>
      <c r="E167" s="98">
        <v>392.47997516153816</v>
      </c>
      <c r="F167" s="98">
        <v>269.73515106408001</v>
      </c>
      <c r="G167" s="98">
        <v>496.72889150072757</v>
      </c>
      <c r="H167" s="98">
        <v>290.53161696913639</v>
      </c>
      <c r="I167" s="98">
        <v>458.96120367491505</v>
      </c>
      <c r="J167" s="98">
        <v>268.99261506318567</v>
      </c>
      <c r="K167" s="98">
        <v>398.21839734643152</v>
      </c>
      <c r="L167" s="98">
        <v>342.418957242467</v>
      </c>
      <c r="M167" s="98">
        <v>356.92503530990678</v>
      </c>
      <c r="N167" s="98">
        <v>333.0663803067705</v>
      </c>
      <c r="O167" s="98">
        <v>351.91910537013416</v>
      </c>
      <c r="P167" s="98">
        <v>341.03594139441839</v>
      </c>
      <c r="Q167" s="98">
        <v>348.58551338595726</v>
      </c>
      <c r="R167" s="98">
        <v>319.52169784388047</v>
      </c>
      <c r="S167" s="98">
        <v>321.49280949438156</v>
      </c>
      <c r="T167" s="98">
        <v>301.85239137027099</v>
      </c>
      <c r="U167" s="98">
        <v>308.26124023263674</v>
      </c>
      <c r="V167" s="98">
        <v>284.53182599704678</v>
      </c>
      <c r="W167" s="98">
        <v>316.4547436899266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124.054026237698</v>
      </c>
      <c r="C175" s="122">
        <v>133.7704723676417</v>
      </c>
      <c r="D175" s="122">
        <v>147.7331612566482</v>
      </c>
      <c r="E175" s="122">
        <v>172.50433784647828</v>
      </c>
      <c r="F175" s="122">
        <v>114.73389206619741</v>
      </c>
      <c r="G175" s="122">
        <v>253.01852761866911</v>
      </c>
      <c r="H175" s="122">
        <v>135.62363498492024</v>
      </c>
      <c r="I175" s="122">
        <v>205.79588352610369</v>
      </c>
      <c r="J175" s="122">
        <v>101.50068503026179</v>
      </c>
      <c r="K175" s="122">
        <v>146.73395539256401</v>
      </c>
      <c r="L175" s="122">
        <v>115.70368666257325</v>
      </c>
      <c r="M175" s="122">
        <v>116.87210873157188</v>
      </c>
      <c r="N175" s="122">
        <v>103.09604046399971</v>
      </c>
      <c r="O175" s="122">
        <v>110.1042034763291</v>
      </c>
      <c r="P175" s="122">
        <v>112.09869412050656</v>
      </c>
      <c r="Q175" s="122">
        <v>127.51881349330381</v>
      </c>
      <c r="R175" s="122">
        <v>129.08052804134698</v>
      </c>
      <c r="S175" s="122">
        <v>145.28099937492797</v>
      </c>
      <c r="T175" s="122">
        <v>148.873462929851</v>
      </c>
      <c r="U175" s="122">
        <v>157.21886496594976</v>
      </c>
      <c r="V175" s="122">
        <v>140.97809198072943</v>
      </c>
      <c r="W175" s="122">
        <v>148.7615240418933</v>
      </c>
      <c r="DA175" s="130" t="s">
        <v>2743</v>
      </c>
    </row>
    <row r="176" spans="1:105" ht="12" customHeight="1" x14ac:dyDescent="0.25">
      <c r="A176" s="97" t="s">
        <v>50</v>
      </c>
      <c r="B176" s="98">
        <v>126.03744816882399</v>
      </c>
      <c r="C176" s="98">
        <v>136.25972873046999</v>
      </c>
      <c r="D176" s="98">
        <v>151.73885480122604</v>
      </c>
      <c r="E176" s="98">
        <v>179.21113212529809</v>
      </c>
      <c r="F176" s="98">
        <v>119.05469333172628</v>
      </c>
      <c r="G176" s="98">
        <v>262.70932875557213</v>
      </c>
      <c r="H176" s="98">
        <v>142.821824126504</v>
      </c>
      <c r="I176" s="98">
        <v>211.73242953119649</v>
      </c>
      <c r="J176" s="98">
        <v>103.58681167439677</v>
      </c>
      <c r="K176" s="98">
        <v>148.5038920040075</v>
      </c>
      <c r="L176" s="98">
        <v>117.73956092855917</v>
      </c>
      <c r="M176" s="98">
        <v>119.0336530738094</v>
      </c>
      <c r="N176" s="98">
        <v>105.11272381691343</v>
      </c>
      <c r="O176" s="98">
        <v>111.33202843963417</v>
      </c>
      <c r="P176" s="98">
        <v>113.17171960559155</v>
      </c>
      <c r="Q176" s="98">
        <v>128.99810262663252</v>
      </c>
      <c r="R176" s="98">
        <v>130.95148667021903</v>
      </c>
      <c r="S176" s="98">
        <v>147.81654149116619</v>
      </c>
      <c r="T176" s="98">
        <v>150.9610443068575</v>
      </c>
      <c r="U176" s="98">
        <v>159.1941022195368</v>
      </c>
      <c r="V176" s="98">
        <v>142.65997080886532</v>
      </c>
      <c r="W176" s="98">
        <v>150.41693578608295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419.00564848084741</v>
      </c>
      <c r="C3" s="118">
        <f t="shared" si="0"/>
        <v>106.45394467779477</v>
      </c>
      <c r="D3" s="118">
        <f t="shared" si="0"/>
        <v>300.62262748296928</v>
      </c>
      <c r="E3" s="118">
        <f t="shared" si="0"/>
        <v>218.28049632780184</v>
      </c>
      <c r="F3" s="118">
        <f t="shared" si="0"/>
        <v>421.39872730873213</v>
      </c>
      <c r="G3" s="118">
        <f t="shared" si="0"/>
        <v>219.56126254251535</v>
      </c>
      <c r="H3" s="118">
        <f t="shared" si="0"/>
        <v>157.71937681537787</v>
      </c>
      <c r="I3" s="118">
        <f t="shared" si="0"/>
        <v>154.37021686117058</v>
      </c>
      <c r="J3" s="118">
        <f t="shared" si="0"/>
        <v>469.7841464206121</v>
      </c>
      <c r="K3" s="118">
        <f t="shared" si="0"/>
        <v>178.2514585753193</v>
      </c>
      <c r="L3" s="118">
        <f t="shared" si="0"/>
        <v>139.22428013539746</v>
      </c>
      <c r="M3" s="118">
        <f t="shared" si="0"/>
        <v>242.82046181147007</v>
      </c>
      <c r="N3" s="118">
        <f t="shared" si="0"/>
        <v>228.19685361927057</v>
      </c>
      <c r="O3" s="118">
        <f t="shared" si="0"/>
        <v>139.06428573171988</v>
      </c>
      <c r="P3" s="118">
        <f t="shared" si="0"/>
        <v>250.54591261972098</v>
      </c>
      <c r="Q3" s="118">
        <f t="shared" si="0"/>
        <v>255.49729873500033</v>
      </c>
      <c r="R3" s="118">
        <f t="shared" ref="R3:V3" si="1">R4+R7+R9+R19</f>
        <v>202.81884179271452</v>
      </c>
      <c r="S3" s="118">
        <f t="shared" si="1"/>
        <v>159.54826336118725</v>
      </c>
      <c r="T3" s="118">
        <f t="shared" si="1"/>
        <v>178.43578538692245</v>
      </c>
      <c r="U3" s="118">
        <f t="shared" si="1"/>
        <v>209.77087586141633</v>
      </c>
      <c r="V3" s="118">
        <f t="shared" si="1"/>
        <v>210.21147540279912</v>
      </c>
      <c r="W3" s="118">
        <f t="shared" ref="W3" si="2">W4+W7+W9+W19</f>
        <v>214.01814481010013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376.87326552941295</v>
      </c>
      <c r="C4" s="123">
        <f t="shared" si="3"/>
        <v>85.244773599705809</v>
      </c>
      <c r="D4" s="123">
        <f t="shared" si="3"/>
        <v>246.07734046408305</v>
      </c>
      <c r="E4" s="123">
        <f t="shared" si="3"/>
        <v>174.62410293899649</v>
      </c>
      <c r="F4" s="123">
        <f t="shared" si="3"/>
        <v>365.72362009831107</v>
      </c>
      <c r="G4" s="123">
        <f t="shared" si="3"/>
        <v>168.1722988057746</v>
      </c>
      <c r="H4" s="123">
        <f t="shared" si="3"/>
        <v>125.05227709928344</v>
      </c>
      <c r="I4" s="123">
        <f t="shared" si="3"/>
        <v>117.49358217454837</v>
      </c>
      <c r="J4" s="123">
        <f t="shared" si="3"/>
        <v>394.7044262406107</v>
      </c>
      <c r="K4" s="123">
        <f t="shared" si="3"/>
        <v>144.91956900608017</v>
      </c>
      <c r="L4" s="123">
        <f t="shared" si="3"/>
        <v>114.40828817511527</v>
      </c>
      <c r="M4" s="123">
        <f t="shared" si="3"/>
        <v>199.91291338913652</v>
      </c>
      <c r="N4" s="123">
        <f t="shared" si="3"/>
        <v>187.65853414342138</v>
      </c>
      <c r="O4" s="123">
        <f t="shared" si="3"/>
        <v>112.28200265999426</v>
      </c>
      <c r="P4" s="123">
        <f t="shared" si="3"/>
        <v>200.34981625150206</v>
      </c>
      <c r="Q4" s="123">
        <f t="shared" si="3"/>
        <v>201.76143019122179</v>
      </c>
      <c r="R4" s="123">
        <f t="shared" ref="R4:V4" si="4">SUM(R5:R6)</f>
        <v>160.52352966712249</v>
      </c>
      <c r="S4" s="123">
        <f t="shared" si="4"/>
        <v>123.09572578479542</v>
      </c>
      <c r="T4" s="123">
        <f t="shared" si="4"/>
        <v>139.2014328979603</v>
      </c>
      <c r="U4" s="123">
        <f t="shared" si="4"/>
        <v>164.6776219951372</v>
      </c>
      <c r="V4" s="123">
        <f t="shared" si="4"/>
        <v>166.98472281418796</v>
      </c>
      <c r="W4" s="123">
        <f t="shared" ref="W4" si="5">SUM(W5:W6)</f>
        <v>170.68919619490941</v>
      </c>
      <c r="DA4" s="130" t="s">
        <v>2748</v>
      </c>
    </row>
    <row r="5" spans="1:105" ht="12" customHeight="1" x14ac:dyDescent="0.25">
      <c r="A5" s="97" t="s">
        <v>51</v>
      </c>
      <c r="B5" s="99">
        <v>376.52421659087366</v>
      </c>
      <c r="C5" s="99">
        <v>85.165756963465711</v>
      </c>
      <c r="D5" s="99">
        <v>245.85667045906845</v>
      </c>
      <c r="E5" s="99">
        <v>174.47115645997152</v>
      </c>
      <c r="F5" s="99">
        <v>365.37515232610724</v>
      </c>
      <c r="G5" s="99">
        <v>168.02170606194701</v>
      </c>
      <c r="H5" s="99">
        <v>124.94761011516529</v>
      </c>
      <c r="I5" s="99">
        <v>117.40438656797588</v>
      </c>
      <c r="J5" s="99">
        <v>394.34353669437286</v>
      </c>
      <c r="K5" s="99">
        <v>144.78645212214812</v>
      </c>
      <c r="L5" s="99">
        <v>114.31232882777431</v>
      </c>
      <c r="M5" s="99">
        <v>199.73190113629215</v>
      </c>
      <c r="N5" s="99">
        <v>187.51060452939717</v>
      </c>
      <c r="O5" s="99">
        <v>112.17567926772587</v>
      </c>
      <c r="P5" s="99">
        <v>200.15386831255356</v>
      </c>
      <c r="Q5" s="99">
        <v>201.58673839643649</v>
      </c>
      <c r="R5" s="99">
        <v>160.38579865734096</v>
      </c>
      <c r="S5" s="99">
        <v>122.98937180848263</v>
      </c>
      <c r="T5" s="99">
        <v>139.08288741579307</v>
      </c>
      <c r="U5" s="99">
        <v>164.53780881911553</v>
      </c>
      <c r="V5" s="99">
        <v>166.84331114491158</v>
      </c>
      <c r="W5" s="99">
        <v>170.54600158612331</v>
      </c>
      <c r="DA5" s="63" t="s">
        <v>2749</v>
      </c>
    </row>
    <row r="6" spans="1:105" ht="12" customHeight="1" x14ac:dyDescent="0.25">
      <c r="A6" s="97" t="s">
        <v>53</v>
      </c>
      <c r="B6" s="99">
        <v>0.34904893853929503</v>
      </c>
      <c r="C6" s="99">
        <v>7.9016636240102356E-2</v>
      </c>
      <c r="D6" s="99">
        <v>0.22067000501460268</v>
      </c>
      <c r="E6" s="99">
        <v>0.1529464790249741</v>
      </c>
      <c r="F6" s="99">
        <v>0.3484677722038419</v>
      </c>
      <c r="G6" s="99">
        <v>0.1505927438275991</v>
      </c>
      <c r="H6" s="99">
        <v>0.1046669841181541</v>
      </c>
      <c r="I6" s="99">
        <v>8.9195606572495201E-2</v>
      </c>
      <c r="J6" s="99">
        <v>0.36088954623785974</v>
      </c>
      <c r="K6" s="99">
        <v>0.13311688393203316</v>
      </c>
      <c r="L6" s="99">
        <v>9.5959347340962606E-2</v>
      </c>
      <c r="M6" s="99">
        <v>0.18101225284437694</v>
      </c>
      <c r="N6" s="99">
        <v>0.14792961402421689</v>
      </c>
      <c r="O6" s="99">
        <v>0.10632339226839213</v>
      </c>
      <c r="P6" s="99">
        <v>0.1959479389484973</v>
      </c>
      <c r="Q6" s="99">
        <v>0.174691794785298</v>
      </c>
      <c r="R6" s="99">
        <v>0.13773100978153427</v>
      </c>
      <c r="S6" s="99">
        <v>0.10635397631279146</v>
      </c>
      <c r="T6" s="99">
        <v>0.11854548216723473</v>
      </c>
      <c r="U6" s="99">
        <v>0.13981317602168739</v>
      </c>
      <c r="V6" s="99">
        <v>0.14141166927639165</v>
      </c>
      <c r="W6" s="99">
        <v>0.1431946087861056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0.16970836547021481</v>
      </c>
      <c r="C7" s="123">
        <f t="shared" si="6"/>
        <v>0.24617322944696701</v>
      </c>
      <c r="D7" s="123">
        <f t="shared" si="6"/>
        <v>0.26270945743988655</v>
      </c>
      <c r="E7" s="123">
        <f t="shared" si="6"/>
        <v>0.28196604329090319</v>
      </c>
      <c r="F7" s="123">
        <f t="shared" si="6"/>
        <v>0.17812989964239556</v>
      </c>
      <c r="G7" s="123">
        <f t="shared" si="6"/>
        <v>0.23667286154843345</v>
      </c>
      <c r="H7" s="123">
        <f t="shared" si="6"/>
        <v>0.26651926596216768</v>
      </c>
      <c r="I7" s="123">
        <f t="shared" si="6"/>
        <v>0.47624936011241287</v>
      </c>
      <c r="J7" s="123">
        <f t="shared" si="6"/>
        <v>0.26591510354267028</v>
      </c>
      <c r="K7" s="123">
        <f t="shared" si="6"/>
        <v>0.42993119891773862</v>
      </c>
      <c r="L7" s="123">
        <f t="shared" si="6"/>
        <v>0.8022229151339435</v>
      </c>
      <c r="M7" s="123">
        <f t="shared" si="6"/>
        <v>0.47979437013059101</v>
      </c>
      <c r="N7" s="123">
        <f t="shared" si="6"/>
        <v>0.90533802502404248</v>
      </c>
      <c r="O7" s="123">
        <f t="shared" si="6"/>
        <v>0.4126824297443682</v>
      </c>
      <c r="P7" s="123">
        <f t="shared" si="6"/>
        <v>0.48547991176281902</v>
      </c>
      <c r="Q7" s="123">
        <f t="shared" si="6"/>
        <v>1.2318330233200119</v>
      </c>
      <c r="R7" s="123">
        <f t="shared" si="6"/>
        <v>1.5597714896451387</v>
      </c>
      <c r="S7" s="123">
        <f t="shared" si="6"/>
        <v>1.7864503141048873</v>
      </c>
      <c r="T7" s="123">
        <f t="shared" si="6"/>
        <v>1.7086312097934684</v>
      </c>
      <c r="U7" s="123">
        <f t="shared" si="6"/>
        <v>1.5925647820026807</v>
      </c>
      <c r="V7" s="123">
        <f t="shared" si="6"/>
        <v>1.3517465950957119</v>
      </c>
      <c r="W7" s="123">
        <f t="shared" si="6"/>
        <v>1.1225348475340156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0.16970836547021481</v>
      </c>
      <c r="C8" s="99">
        <f>RES_hhdet_fech!C8/RES_summary!C$19</f>
        <v>0.24617322944696701</v>
      </c>
      <c r="D8" s="99">
        <f>RES_hhdet_fech!D8/RES_summary!D$19</f>
        <v>0.26270945743988655</v>
      </c>
      <c r="E8" s="99">
        <f>RES_hhdet_fech!E8/RES_summary!E$19</f>
        <v>0.28196604329090319</v>
      </c>
      <c r="F8" s="99">
        <f>RES_hhdet_fech!F8/RES_summary!F$19</f>
        <v>0.17812989964239556</v>
      </c>
      <c r="G8" s="99">
        <f>RES_hhdet_fech!G8/RES_summary!G$19</f>
        <v>0.23667286154843345</v>
      </c>
      <c r="H8" s="99">
        <f>RES_hhdet_fech!H8/RES_summary!H$19</f>
        <v>0.26651926596216768</v>
      </c>
      <c r="I8" s="99">
        <f>RES_hhdet_fech!I8/RES_summary!I$19</f>
        <v>0.47624936011241287</v>
      </c>
      <c r="J8" s="99">
        <f>RES_hhdet_fech!J8/RES_summary!J$19</f>
        <v>0.26591510354267028</v>
      </c>
      <c r="K8" s="99">
        <f>RES_hhdet_fech!K8/RES_summary!K$19</f>
        <v>0.42993119891773862</v>
      </c>
      <c r="L8" s="99">
        <f>RES_hhdet_fech!L8/RES_summary!L$19</f>
        <v>0.8022229151339435</v>
      </c>
      <c r="M8" s="99">
        <f>RES_hhdet_fech!M8/RES_summary!M$19</f>
        <v>0.47979437013059101</v>
      </c>
      <c r="N8" s="99">
        <f>RES_hhdet_fech!N8/RES_summary!N$19</f>
        <v>0.90533802502404248</v>
      </c>
      <c r="O8" s="99">
        <f>RES_hhdet_fech!O8/RES_summary!O$19</f>
        <v>0.4126824297443682</v>
      </c>
      <c r="P8" s="99">
        <f>RES_hhdet_fech!P8/RES_summary!P$19</f>
        <v>0.48547991176281902</v>
      </c>
      <c r="Q8" s="99">
        <f>RES_hhdet_fech!Q8/RES_summary!Q$19</f>
        <v>1.2318330233200119</v>
      </c>
      <c r="R8" s="99">
        <f>RES_hhdet_fech!R8/RES_summary!R$19</f>
        <v>1.5597714896451387</v>
      </c>
      <c r="S8" s="99">
        <f>RES_hhdet_fech!S8/RES_summary!S$19</f>
        <v>1.7864503141048873</v>
      </c>
      <c r="T8" s="99">
        <f>RES_hhdet_fech!T8/RES_summary!T$19</f>
        <v>1.7086312097934684</v>
      </c>
      <c r="U8" s="99">
        <f>RES_hhdet_fech!U8/RES_summary!U$19</f>
        <v>1.5925647820026807</v>
      </c>
      <c r="V8" s="99">
        <f>RES_hhdet_fech!V8/RES_summary!V$19</f>
        <v>1.3517465950957119</v>
      </c>
      <c r="W8" s="99">
        <f>RES_hhdet_fech!W8/RES_summary!W$19</f>
        <v>1.1225348475340156</v>
      </c>
      <c r="DA8" s="63" t="s">
        <v>2752</v>
      </c>
    </row>
    <row r="9" spans="1:105" ht="12" customHeight="1" x14ac:dyDescent="0.25">
      <c r="A9" s="121" t="s">
        <v>55</v>
      </c>
      <c r="B9" s="123">
        <v>24.230981284719054</v>
      </c>
      <c r="C9" s="123">
        <v>11.44899634541248</v>
      </c>
      <c r="D9" s="123">
        <v>35.528864722315291</v>
      </c>
      <c r="E9" s="123">
        <v>26.682615789391598</v>
      </c>
      <c r="F9" s="123">
        <v>37.554327497250306</v>
      </c>
      <c r="G9" s="123">
        <v>27.384319443993945</v>
      </c>
      <c r="H9" s="123">
        <v>20.290680380238161</v>
      </c>
      <c r="I9" s="123">
        <v>23.19947336636702</v>
      </c>
      <c r="J9" s="123">
        <v>54.592418157604634</v>
      </c>
      <c r="K9" s="123">
        <v>22.762309827156077</v>
      </c>
      <c r="L9" s="123">
        <v>16.707086549300808</v>
      </c>
      <c r="M9" s="123">
        <v>30.593776881274433</v>
      </c>
      <c r="N9" s="123">
        <v>29.18207451322505</v>
      </c>
      <c r="O9" s="123">
        <v>19.098028844007629</v>
      </c>
      <c r="P9" s="123">
        <v>36.399473896865658</v>
      </c>
      <c r="Q9" s="123">
        <v>38.135121061723609</v>
      </c>
      <c r="R9" s="123">
        <v>30.038732133269182</v>
      </c>
      <c r="S9" s="123">
        <v>23.70512339950017</v>
      </c>
      <c r="T9" s="123">
        <v>25.645986933527698</v>
      </c>
      <c r="U9" s="123">
        <v>29.914512217649264</v>
      </c>
      <c r="V9" s="123">
        <v>29.81796500466098</v>
      </c>
      <c r="W9" s="123">
        <v>30.268058757810294</v>
      </c>
      <c r="DA9" s="130" t="s">
        <v>2753</v>
      </c>
    </row>
    <row r="10" spans="1:105" ht="12" customHeight="1" x14ac:dyDescent="0.25">
      <c r="A10" s="97" t="s">
        <v>143</v>
      </c>
      <c r="B10" s="99">
        <v>24.247052149596581</v>
      </c>
      <c r="C10" s="99">
        <v>11.037923723444173</v>
      </c>
      <c r="D10" s="99">
        <v>35.48960807507661</v>
      </c>
      <c r="E10" s="99">
        <v>26.319859788483154</v>
      </c>
      <c r="F10" s="99">
        <v>37.696732435874303</v>
      </c>
      <c r="G10" s="99">
        <v>26.829028289913186</v>
      </c>
      <c r="H10" s="99">
        <v>20.043807421925589</v>
      </c>
      <c r="I10" s="99">
        <v>22.692341123487697</v>
      </c>
      <c r="J10" s="99">
        <v>55.101454321603164</v>
      </c>
      <c r="K10" s="99">
        <v>22.411386315281639</v>
      </c>
      <c r="L10" s="99">
        <v>16.391141285314205</v>
      </c>
      <c r="M10" s="99">
        <v>30.535584564177107</v>
      </c>
      <c r="N10" s="99">
        <v>29.081134770498249</v>
      </c>
      <c r="O10" s="99">
        <v>18.827138654576785</v>
      </c>
      <c r="P10" s="99">
        <v>36.495012479699099</v>
      </c>
      <c r="Q10" s="99">
        <v>38.256206386381145</v>
      </c>
      <c r="R10" s="99">
        <v>30.055099773318741</v>
      </c>
      <c r="S10" s="99">
        <v>23.527681465798917</v>
      </c>
      <c r="T10" s="99">
        <v>25.559605083466646</v>
      </c>
      <c r="U10" s="99">
        <v>29.920739747865575</v>
      </c>
      <c r="V10" s="99">
        <v>29.866274614918222</v>
      </c>
      <c r="W10" s="99">
        <v>30.312311322546677</v>
      </c>
      <c r="DA10" s="63" t="s">
        <v>2754</v>
      </c>
    </row>
    <row r="11" spans="1:105" ht="12" customHeight="1" x14ac:dyDescent="0.25">
      <c r="A11" s="97" t="s">
        <v>124</v>
      </c>
      <c r="B11" s="99">
        <v>23.317960509070769</v>
      </c>
      <c r="C11" s="99">
        <v>34.31687739573367</v>
      </c>
      <c r="D11" s="99">
        <v>37.826353356156282</v>
      </c>
      <c r="E11" s="99">
        <v>45.081876651190129</v>
      </c>
      <c r="F11" s="99">
        <v>30.519901075137014</v>
      </c>
      <c r="G11" s="99">
        <v>55.69217631627513</v>
      </c>
      <c r="H11" s="99">
        <v>32.329020812112617</v>
      </c>
      <c r="I11" s="99">
        <v>50.350047592615084</v>
      </c>
      <c r="J11" s="99">
        <v>28.913032675793204</v>
      </c>
      <c r="K11" s="99">
        <v>41.556493030681963</v>
      </c>
      <c r="L11" s="99">
        <v>35.159199264581112</v>
      </c>
      <c r="M11" s="99">
        <v>36.120215891862387</v>
      </c>
      <c r="N11" s="99">
        <v>31.741035747752793</v>
      </c>
      <c r="O11" s="99">
        <v>32.451688695234964</v>
      </c>
      <c r="P11" s="99">
        <v>30.135588402304133</v>
      </c>
      <c r="Q11" s="99">
        <v>30.898321827690836</v>
      </c>
      <c r="R11" s="99">
        <v>29.047042200451898</v>
      </c>
      <c r="S11" s="99">
        <v>29.649375487293749</v>
      </c>
      <c r="T11" s="99">
        <v>29.044663660358776</v>
      </c>
      <c r="U11" s="99">
        <v>29.38795179716605</v>
      </c>
      <c r="V11" s="99">
        <v>25.442932873045308</v>
      </c>
      <c r="W11" s="99">
        <v>25.791511908535984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22.351187983578715</v>
      </c>
      <c r="C15" s="102">
        <v>22.028473292150942</v>
      </c>
      <c r="D15" s="102">
        <v>23.962120549434026</v>
      </c>
      <c r="E15" s="102">
        <v>37.655864437628118</v>
      </c>
      <c r="F15" s="102">
        <v>16.665099887799606</v>
      </c>
      <c r="G15" s="102">
        <v>27.937845773846931</v>
      </c>
      <c r="H15" s="102">
        <v>45.332065210961417</v>
      </c>
      <c r="I15" s="102">
        <v>39.654300120278279</v>
      </c>
      <c r="J15" s="102">
        <v>29.080850769559429</v>
      </c>
      <c r="K15" s="102">
        <v>39.281046322784391</v>
      </c>
      <c r="L15" s="102">
        <v>30.353260802617321</v>
      </c>
      <c r="M15" s="102">
        <v>31.019088784958441</v>
      </c>
      <c r="N15" s="102">
        <v>36.864132173280211</v>
      </c>
      <c r="O15" s="102">
        <v>33.285154075469272</v>
      </c>
      <c r="P15" s="102">
        <v>33.391155483165157</v>
      </c>
      <c r="Q15" s="102">
        <v>33.504770812425576</v>
      </c>
      <c r="R15" s="102">
        <v>29.439521433164508</v>
      </c>
      <c r="S15" s="102">
        <v>36.854744067352236</v>
      </c>
      <c r="T15" s="102">
        <v>31.302699959084912</v>
      </c>
      <c r="U15" s="102">
        <v>29.924096703427395</v>
      </c>
      <c r="V15" s="102">
        <v>30.986273291725521</v>
      </c>
      <c r="W15" s="102">
        <v>31.586488827367255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17.731693301245176</v>
      </c>
      <c r="C19" s="123">
        <v>9.5140015032295153</v>
      </c>
      <c r="D19" s="123">
        <v>18.753712839131037</v>
      </c>
      <c r="E19" s="123">
        <v>16.69181155612285</v>
      </c>
      <c r="F19" s="123">
        <v>17.94264981352838</v>
      </c>
      <c r="G19" s="123">
        <v>23.767971431198347</v>
      </c>
      <c r="H19" s="123">
        <v>12.109900069894067</v>
      </c>
      <c r="I19" s="123">
        <v>13.20091196014277</v>
      </c>
      <c r="J19" s="123">
        <v>20.221386918854083</v>
      </c>
      <c r="K19" s="123">
        <v>10.139648543165325</v>
      </c>
      <c r="L19" s="123">
        <v>7.3066824958474408</v>
      </c>
      <c r="M19" s="123">
        <v>11.83397717092852</v>
      </c>
      <c r="N19" s="123">
        <v>10.450906937600122</v>
      </c>
      <c r="O19" s="123">
        <v>7.2715717979736336</v>
      </c>
      <c r="P19" s="123">
        <v>13.311142559590454</v>
      </c>
      <c r="Q19" s="123">
        <v>14.368914458734915</v>
      </c>
      <c r="R19" s="123">
        <v>10.696808502677726</v>
      </c>
      <c r="S19" s="123">
        <v>10.960963862786759</v>
      </c>
      <c r="T19" s="123">
        <v>11.879734345640976</v>
      </c>
      <c r="U19" s="123">
        <v>13.586176866627181</v>
      </c>
      <c r="V19" s="123">
        <v>12.05704098885448</v>
      </c>
      <c r="W19" s="123">
        <v>11.938355009846404</v>
      </c>
      <c r="DA19" s="130" t="s">
        <v>2763</v>
      </c>
    </row>
    <row r="20" spans="1:105" ht="12" customHeight="1" x14ac:dyDescent="0.25">
      <c r="A20" s="97" t="s">
        <v>51</v>
      </c>
      <c r="B20" s="99">
        <v>19.774622243695536</v>
      </c>
      <c r="C20" s="99">
        <v>5.7375391742875905</v>
      </c>
      <c r="D20" s="99">
        <v>19.971642092808132</v>
      </c>
      <c r="E20" s="99">
        <v>14.254215936415044</v>
      </c>
      <c r="F20" s="99">
        <v>20.851174016601096</v>
      </c>
      <c r="G20" s="99">
        <v>21.00247344859762</v>
      </c>
      <c r="H20" s="99">
        <v>10.703192237918996</v>
      </c>
      <c r="I20" s="99">
        <v>10.589739569503752</v>
      </c>
      <c r="J20" s="99">
        <v>21.784764180850942</v>
      </c>
      <c r="K20" s="99">
        <v>9.0324630843667961</v>
      </c>
      <c r="L20" s="99">
        <v>6.5985731066303535</v>
      </c>
      <c r="M20" s="99">
        <v>11.829477044895595</v>
      </c>
      <c r="N20" s="99">
        <v>10.449984267301071</v>
      </c>
      <c r="O20" s="99">
        <v>6.8914687041351526</v>
      </c>
      <c r="P20" s="99">
        <v>13.718988937789526</v>
      </c>
      <c r="Q20" s="99">
        <v>14.89638161963809</v>
      </c>
      <c r="R20" s="99">
        <v>10.433272653263366</v>
      </c>
      <c r="S20" s="99">
        <v>10.622337170720781</v>
      </c>
      <c r="T20" s="99">
        <v>11.797946215537598</v>
      </c>
      <c r="U20" s="99">
        <v>13.598237024425902</v>
      </c>
      <c r="V20" s="99">
        <v>12.073257675756237</v>
      </c>
      <c r="W20" s="99">
        <v>11.943368134542059</v>
      </c>
      <c r="DA20" s="63" t="s">
        <v>2764</v>
      </c>
    </row>
    <row r="21" spans="1:105" ht="12" customHeight="1" x14ac:dyDescent="0.25">
      <c r="A21" s="97" t="s">
        <v>50</v>
      </c>
      <c r="B21" s="99">
        <v>14.566575249239392</v>
      </c>
      <c r="C21" s="99">
        <v>15.542765875521518</v>
      </c>
      <c r="D21" s="99">
        <v>17.279432191613132</v>
      </c>
      <c r="E21" s="99">
        <v>20.29648199778201</v>
      </c>
      <c r="F21" s="99">
        <v>13.37277656353208</v>
      </c>
      <c r="G21" s="99">
        <v>29.175335185560812</v>
      </c>
      <c r="H21" s="99">
        <v>15.684494623287605</v>
      </c>
      <c r="I21" s="99">
        <v>22.948453932651677</v>
      </c>
      <c r="J21" s="99">
        <v>11.058312658023533</v>
      </c>
      <c r="K21" s="99">
        <v>15.57442333261374</v>
      </c>
      <c r="L21" s="99">
        <v>12.092552826906932</v>
      </c>
      <c r="M21" s="99">
        <v>11.971214062233981</v>
      </c>
      <c r="N21" s="99">
        <v>10.363080751014177</v>
      </c>
      <c r="O21" s="99">
        <v>10.720198583438561</v>
      </c>
      <c r="P21" s="99">
        <v>10.647070182217986</v>
      </c>
      <c r="Q21" s="99">
        <v>11.863183780587901</v>
      </c>
      <c r="R21" s="99">
        <v>11.776636588958056</v>
      </c>
      <c r="S21" s="99">
        <v>12.976069483226734</v>
      </c>
      <c r="T21" s="99">
        <v>12.891807710866548</v>
      </c>
      <c r="U21" s="99">
        <v>13.23404140973865</v>
      </c>
      <c r="V21" s="99">
        <v>11.486716981539768</v>
      </c>
      <c r="W21" s="99">
        <v>11.762699507017933</v>
      </c>
      <c r="DA21" s="63" t="s">
        <v>2765</v>
      </c>
    </row>
    <row r="22" spans="1:105" ht="12" customHeight="1" x14ac:dyDescent="0.25">
      <c r="A22" s="109" t="s">
        <v>120</v>
      </c>
      <c r="B22" s="110">
        <v>10.215892213311767</v>
      </c>
      <c r="C22" s="110">
        <v>13.036721827052059</v>
      </c>
      <c r="D22" s="110">
        <v>10.869355923005672</v>
      </c>
      <c r="E22" s="110">
        <v>19.530265535889221</v>
      </c>
      <c r="F22" s="110">
        <v>9.6984421812739381</v>
      </c>
      <c r="G22" s="110">
        <v>10.801866806295447</v>
      </c>
      <c r="H22" s="110">
        <v>20.865784330918508</v>
      </c>
      <c r="I22" s="110">
        <v>13.763480128125034</v>
      </c>
      <c r="J22" s="110">
        <v>8.3361416844297604</v>
      </c>
      <c r="K22" s="110">
        <v>8.5595395016816127</v>
      </c>
      <c r="L22" s="110">
        <v>8.587838852394853</v>
      </c>
      <c r="M22" s="110">
        <v>9.3491651490204095</v>
      </c>
      <c r="N22" s="110">
        <v>13.235269367002264</v>
      </c>
      <c r="O22" s="110">
        <v>0.87622402254849741</v>
      </c>
      <c r="P22" s="110">
        <v>6.0084681993054092</v>
      </c>
      <c r="Q22" s="110">
        <v>11.350394196990276</v>
      </c>
      <c r="R22" s="110">
        <v>9.2912669284844522</v>
      </c>
      <c r="S22" s="110">
        <v>9.1629205935264135</v>
      </c>
      <c r="T22" s="110">
        <v>8.7921303362902457</v>
      </c>
      <c r="U22" s="110">
        <v>8.5328378160335738</v>
      </c>
      <c r="V22" s="110">
        <v>8.2526740863968691</v>
      </c>
      <c r="W22" s="110">
        <v>8.1849401006406808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336.05154460252055</v>
      </c>
      <c r="C24" s="118">
        <f t="shared" si="7"/>
        <v>295.01225053136255</v>
      </c>
      <c r="D24" s="118">
        <f t="shared" si="7"/>
        <v>286.92102780212036</v>
      </c>
      <c r="E24" s="118">
        <f t="shared" si="7"/>
        <v>310.01991450241678</v>
      </c>
      <c r="F24" s="118">
        <f t="shared" si="7"/>
        <v>301.79789484266934</v>
      </c>
      <c r="G24" s="118">
        <f t="shared" si="7"/>
        <v>308.43206817766497</v>
      </c>
      <c r="H24" s="118">
        <f t="shared" si="7"/>
        <v>268.41334571451404</v>
      </c>
      <c r="I24" s="118">
        <f t="shared" si="7"/>
        <v>269.56564734086771</v>
      </c>
      <c r="J24" s="118">
        <f t="shared" si="7"/>
        <v>267.65675318461348</v>
      </c>
      <c r="K24" s="118">
        <f t="shared" si="7"/>
        <v>273.42386767035163</v>
      </c>
      <c r="L24" s="118">
        <f t="shared" si="7"/>
        <v>261.53577432968075</v>
      </c>
      <c r="M24" s="118">
        <f t="shared" si="7"/>
        <v>247.52387612756706</v>
      </c>
      <c r="N24" s="118">
        <f t="shared" si="7"/>
        <v>249.75711112855618</v>
      </c>
      <c r="O24" s="118">
        <f t="shared" si="7"/>
        <v>230.06809275398041</v>
      </c>
      <c r="P24" s="118">
        <f t="shared" si="7"/>
        <v>213.64354735590001</v>
      </c>
      <c r="Q24" s="118">
        <f t="shared" si="7"/>
        <v>215.33387194975197</v>
      </c>
      <c r="R24" s="118">
        <f t="shared" ref="R24:V24" si="8">R25+R28+R30+R39</f>
        <v>219.8823152147456</v>
      </c>
      <c r="S24" s="118">
        <f t="shared" si="8"/>
        <v>192.85753315670195</v>
      </c>
      <c r="T24" s="118">
        <f t="shared" si="8"/>
        <v>201.77337120069035</v>
      </c>
      <c r="U24" s="118">
        <f t="shared" si="8"/>
        <v>213.73482043785239</v>
      </c>
      <c r="V24" s="118">
        <f t="shared" si="8"/>
        <v>195.29330241907724</v>
      </c>
      <c r="W24" s="118">
        <f t="shared" ref="W24" si="9">W25+W28+W30+W39</f>
        <v>208.59348044805543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298.10227654255249</v>
      </c>
      <c r="C25" s="123">
        <f t="shared" si="10"/>
        <v>245.39918959267945</v>
      </c>
      <c r="D25" s="123">
        <f t="shared" si="10"/>
        <v>231.98707038036017</v>
      </c>
      <c r="E25" s="123">
        <f t="shared" si="10"/>
        <v>244.50288547080359</v>
      </c>
      <c r="F25" s="123">
        <f t="shared" si="10"/>
        <v>257.83934337879487</v>
      </c>
      <c r="G25" s="123">
        <f t="shared" si="10"/>
        <v>223.92766967613122</v>
      </c>
      <c r="H25" s="123">
        <f t="shared" si="10"/>
        <v>219.14843507353166</v>
      </c>
      <c r="I25" s="123">
        <f t="shared" si="10"/>
        <v>197.13202718065384</v>
      </c>
      <c r="J25" s="123">
        <f t="shared" si="10"/>
        <v>227.07834425188304</v>
      </c>
      <c r="K25" s="123">
        <f t="shared" si="10"/>
        <v>216.47527562917099</v>
      </c>
      <c r="L25" s="123">
        <f t="shared" si="10"/>
        <v>215.74061270467374</v>
      </c>
      <c r="M25" s="123">
        <f t="shared" si="10"/>
        <v>201.58439332085175</v>
      </c>
      <c r="N25" s="123">
        <f t="shared" si="10"/>
        <v>203.36025150271715</v>
      </c>
      <c r="O25" s="123">
        <f t="shared" si="10"/>
        <v>185.19206132176174</v>
      </c>
      <c r="P25" s="123">
        <f t="shared" si="10"/>
        <v>169.17099861730648</v>
      </c>
      <c r="Q25" s="123">
        <f t="shared" si="10"/>
        <v>168.77431442169976</v>
      </c>
      <c r="R25" s="123">
        <f t="shared" ref="R25:V25" si="11">SUM(R26:R27)</f>
        <v>176.84486557694879</v>
      </c>
      <c r="S25" s="123">
        <f t="shared" si="11"/>
        <v>145.03733075235345</v>
      </c>
      <c r="T25" s="123">
        <f t="shared" si="11"/>
        <v>157.85350850731106</v>
      </c>
      <c r="U25" s="123">
        <f t="shared" si="11"/>
        <v>170.85956484443741</v>
      </c>
      <c r="V25" s="123">
        <f t="shared" si="11"/>
        <v>156.96795765051448</v>
      </c>
      <c r="W25" s="123">
        <f t="shared" ref="W25" si="12">SUM(W26:W27)</f>
        <v>168.63760652988682</v>
      </c>
      <c r="DA25" s="130" t="s">
        <v>2768</v>
      </c>
    </row>
    <row r="26" spans="1:105" ht="12" customHeight="1" x14ac:dyDescent="0.25">
      <c r="A26" s="97" t="s">
        <v>74</v>
      </c>
      <c r="B26" s="99">
        <v>297.47128114912141</v>
      </c>
      <c r="C26" s="99">
        <v>244.87360822358843</v>
      </c>
      <c r="D26" s="99">
        <v>231.50388965262221</v>
      </c>
      <c r="E26" s="99">
        <v>243.99879876561093</v>
      </c>
      <c r="F26" s="99">
        <v>257.25991690253869</v>
      </c>
      <c r="G26" s="99">
        <v>223.44859607328564</v>
      </c>
      <c r="H26" s="99">
        <v>218.70413396761941</v>
      </c>
      <c r="I26" s="99">
        <v>196.76756626955344</v>
      </c>
      <c r="J26" s="99">
        <v>226.58436127348025</v>
      </c>
      <c r="K26" s="99">
        <v>215.99693155040148</v>
      </c>
      <c r="L26" s="99">
        <v>215.29873433255958</v>
      </c>
      <c r="M26" s="99">
        <v>201.13874011835091</v>
      </c>
      <c r="N26" s="99">
        <v>202.97385232573603</v>
      </c>
      <c r="O26" s="99">
        <v>184.76812989957361</v>
      </c>
      <c r="P26" s="99">
        <v>168.77192664748674</v>
      </c>
      <c r="Q26" s="99">
        <v>168.42044528081499</v>
      </c>
      <c r="R26" s="99">
        <v>176.47539244056716</v>
      </c>
      <c r="S26" s="99">
        <v>144.73013883163208</v>
      </c>
      <c r="T26" s="99">
        <v>157.52213826783287</v>
      </c>
      <c r="U26" s="99">
        <v>170.49831293534297</v>
      </c>
      <c r="V26" s="99">
        <v>156.6365757098643</v>
      </c>
      <c r="W26" s="99">
        <v>168.27898679711296</v>
      </c>
      <c r="DA26" s="63" t="s">
        <v>2769</v>
      </c>
    </row>
    <row r="27" spans="1:105" ht="12" customHeight="1" x14ac:dyDescent="0.25">
      <c r="A27" s="97" t="s">
        <v>53</v>
      </c>
      <c r="B27" s="99">
        <v>0.63099539343106004</v>
      </c>
      <c r="C27" s="99">
        <v>0.52558136909101383</v>
      </c>
      <c r="D27" s="99">
        <v>0.48318072773795884</v>
      </c>
      <c r="E27" s="99">
        <v>0.50408670519265031</v>
      </c>
      <c r="F27" s="99">
        <v>0.57942647625617294</v>
      </c>
      <c r="G27" s="99">
        <v>0.47907360284556844</v>
      </c>
      <c r="H27" s="99">
        <v>0.44430110591224947</v>
      </c>
      <c r="I27" s="99">
        <v>0.36446091110038797</v>
      </c>
      <c r="J27" s="99">
        <v>0.49398297840277372</v>
      </c>
      <c r="K27" s="99">
        <v>0.47834407876949997</v>
      </c>
      <c r="L27" s="99">
        <v>0.44187837211415404</v>
      </c>
      <c r="M27" s="99">
        <v>0.44565320250083917</v>
      </c>
      <c r="N27" s="99">
        <v>0.38639917698110149</v>
      </c>
      <c r="O27" s="99">
        <v>0.42393142218813268</v>
      </c>
      <c r="P27" s="99">
        <v>0.39907196981973908</v>
      </c>
      <c r="Q27" s="99">
        <v>0.35386914088478133</v>
      </c>
      <c r="R27" s="99">
        <v>0.36947313638163054</v>
      </c>
      <c r="S27" s="99">
        <v>0.30719192072137286</v>
      </c>
      <c r="T27" s="99">
        <v>0.33137023947819955</v>
      </c>
      <c r="U27" s="99">
        <v>0.36125190909444266</v>
      </c>
      <c r="V27" s="99">
        <v>0.33138194065016652</v>
      </c>
      <c r="W27" s="99">
        <v>0.35861973277384818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0.16999432195540096</v>
      </c>
      <c r="C28" s="123">
        <f t="shared" si="13"/>
        <v>0.21324815100250513</v>
      </c>
      <c r="D28" s="123">
        <f t="shared" si="13"/>
        <v>0.2524983934808423</v>
      </c>
      <c r="E28" s="123">
        <f t="shared" si="13"/>
        <v>0.31108281527761328</v>
      </c>
      <c r="F28" s="123">
        <f t="shared" si="13"/>
        <v>0.22950674928689585</v>
      </c>
      <c r="G28" s="123">
        <f t="shared" si="13"/>
        <v>0.25825882416663304</v>
      </c>
      <c r="H28" s="123">
        <f t="shared" si="13"/>
        <v>0.34588817803235944</v>
      </c>
      <c r="I28" s="123">
        <f t="shared" si="13"/>
        <v>0.73511046352889042</v>
      </c>
      <c r="J28" s="123">
        <f t="shared" si="13"/>
        <v>0.45438277258968929</v>
      </c>
      <c r="K28" s="123">
        <f t="shared" si="13"/>
        <v>0.39093316475236622</v>
      </c>
      <c r="L28" s="123">
        <f t="shared" si="13"/>
        <v>0.63455419825994541</v>
      </c>
      <c r="M28" s="123">
        <f t="shared" si="13"/>
        <v>0.42579237939440401</v>
      </c>
      <c r="N28" s="123">
        <f t="shared" si="13"/>
        <v>0.94877798763963939</v>
      </c>
      <c r="O28" s="123">
        <f t="shared" si="13"/>
        <v>0.47126080529812253</v>
      </c>
      <c r="P28" s="123">
        <f t="shared" si="13"/>
        <v>0.40574546353604407</v>
      </c>
      <c r="Q28" s="123">
        <f t="shared" si="13"/>
        <v>0.71913574102391276</v>
      </c>
      <c r="R28" s="123">
        <f t="shared" si="13"/>
        <v>0.69760892937862806</v>
      </c>
      <c r="S28" s="123">
        <f t="shared" si="13"/>
        <v>0.67298133458928322</v>
      </c>
      <c r="T28" s="123">
        <f t="shared" si="13"/>
        <v>0.60255637874751189</v>
      </c>
      <c r="U28" s="123">
        <f t="shared" si="13"/>
        <v>0.49658228849918545</v>
      </c>
      <c r="V28" s="123">
        <f t="shared" si="13"/>
        <v>0.43591938210695075</v>
      </c>
      <c r="W28" s="123">
        <f t="shared" si="13"/>
        <v>0.37906674038098509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0.16999432195540096</v>
      </c>
      <c r="C29" s="99">
        <f>RES_hhdet_fech!C29/RES_summary!C$19</f>
        <v>0.21324815100250513</v>
      </c>
      <c r="D29" s="99">
        <f>RES_hhdet_fech!D29/RES_summary!D$19</f>
        <v>0.2524983934808423</v>
      </c>
      <c r="E29" s="99">
        <f>RES_hhdet_fech!E29/RES_summary!E$19</f>
        <v>0.31108281527761328</v>
      </c>
      <c r="F29" s="99">
        <f>RES_hhdet_fech!F29/RES_summary!F$19</f>
        <v>0.22950674928689585</v>
      </c>
      <c r="G29" s="99">
        <f>RES_hhdet_fech!G29/RES_summary!G$19</f>
        <v>0.25825882416663304</v>
      </c>
      <c r="H29" s="99">
        <f>RES_hhdet_fech!H29/RES_summary!H$19</f>
        <v>0.34588817803235944</v>
      </c>
      <c r="I29" s="99">
        <f>RES_hhdet_fech!I29/RES_summary!I$19</f>
        <v>0.73511046352889042</v>
      </c>
      <c r="J29" s="99">
        <f>RES_hhdet_fech!J29/RES_summary!J$19</f>
        <v>0.45438277258968929</v>
      </c>
      <c r="K29" s="99">
        <f>RES_hhdet_fech!K29/RES_summary!K$19</f>
        <v>0.39093316475236622</v>
      </c>
      <c r="L29" s="99">
        <f>RES_hhdet_fech!L29/RES_summary!L$19</f>
        <v>0.63455419825994541</v>
      </c>
      <c r="M29" s="99">
        <f>RES_hhdet_fech!M29/RES_summary!M$19</f>
        <v>0.42579237939440401</v>
      </c>
      <c r="N29" s="99">
        <f>RES_hhdet_fech!N29/RES_summary!N$19</f>
        <v>0.94877798763963939</v>
      </c>
      <c r="O29" s="99">
        <f>RES_hhdet_fech!O29/RES_summary!O$19</f>
        <v>0.47126080529812253</v>
      </c>
      <c r="P29" s="99">
        <f>RES_hhdet_fech!P29/RES_summary!P$19</f>
        <v>0.40574546353604407</v>
      </c>
      <c r="Q29" s="99">
        <f>RES_hhdet_fech!Q29/RES_summary!Q$19</f>
        <v>0.71913574102391276</v>
      </c>
      <c r="R29" s="99">
        <f>RES_hhdet_fech!R29/RES_summary!R$19</f>
        <v>0.69760892937862806</v>
      </c>
      <c r="S29" s="99">
        <f>RES_hhdet_fech!S29/RES_summary!S$19</f>
        <v>0.67298133458928322</v>
      </c>
      <c r="T29" s="99">
        <f>RES_hhdet_fech!T29/RES_summary!T$19</f>
        <v>0.60255637874751189</v>
      </c>
      <c r="U29" s="99">
        <f>RES_hhdet_fech!U29/RES_summary!U$19</f>
        <v>0.49658228849918545</v>
      </c>
      <c r="V29" s="99">
        <f>RES_hhdet_fech!V29/RES_summary!V$19</f>
        <v>0.43591938210695075</v>
      </c>
      <c r="W29" s="99">
        <f>RES_hhdet_fech!W29/RES_summary!W$19</f>
        <v>0.37906674038098509</v>
      </c>
      <c r="DA29" s="63" t="s">
        <v>2772</v>
      </c>
    </row>
    <row r="30" spans="1:105" ht="12" customHeight="1" x14ac:dyDescent="0.25">
      <c r="A30" s="121" t="s">
        <v>55</v>
      </c>
      <c r="B30" s="123">
        <v>23.279075067684815</v>
      </c>
      <c r="C30" s="123">
        <v>33.764589504003347</v>
      </c>
      <c r="D30" s="123">
        <v>37.453594272297323</v>
      </c>
      <c r="E30" s="123">
        <v>44.786142366140076</v>
      </c>
      <c r="F30" s="123">
        <v>30.41787024645782</v>
      </c>
      <c r="G30" s="123">
        <v>55.627680736342256</v>
      </c>
      <c r="H30" s="123">
        <v>32.923919970968669</v>
      </c>
      <c r="I30" s="123">
        <v>49.077550747581803</v>
      </c>
      <c r="J30" s="123">
        <v>29.135894735921841</v>
      </c>
      <c r="K30" s="123">
        <v>41.147417286837573</v>
      </c>
      <c r="L30" s="123">
        <v>33.120029720742366</v>
      </c>
      <c r="M30" s="123">
        <v>33.572069928853431</v>
      </c>
      <c r="N30" s="123">
        <v>35.027496738323428</v>
      </c>
      <c r="O30" s="123">
        <v>33.76792440663349</v>
      </c>
      <c r="P30" s="123">
        <v>33.445137834208154</v>
      </c>
      <c r="Q30" s="123">
        <v>33.976185946988963</v>
      </c>
      <c r="R30" s="123">
        <v>30.578615857000646</v>
      </c>
      <c r="S30" s="123">
        <v>34.150578405163955</v>
      </c>
      <c r="T30" s="123">
        <v>30.333431024561747</v>
      </c>
      <c r="U30" s="123">
        <v>29.002201552781965</v>
      </c>
      <c r="V30" s="123">
        <v>26.24098049416742</v>
      </c>
      <c r="W30" s="123">
        <v>27.665252788413717</v>
      </c>
      <c r="DA30" s="130" t="s">
        <v>2773</v>
      </c>
    </row>
    <row r="31" spans="1:105" ht="12" customHeight="1" x14ac:dyDescent="0.25">
      <c r="A31" s="97" t="s">
        <v>141</v>
      </c>
      <c r="B31" s="99">
        <v>23.317960509070769</v>
      </c>
      <c r="C31" s="99">
        <v>34.096118210552845</v>
      </c>
      <c r="D31" s="99">
        <v>37.713402569573915</v>
      </c>
      <c r="E31" s="99">
        <v>44.901456833986629</v>
      </c>
      <c r="F31" s="99">
        <v>30.582903490761719</v>
      </c>
      <c r="G31" s="99">
        <v>55.847732404918382</v>
      </c>
      <c r="H31" s="99">
        <v>32.242126646759807</v>
      </c>
      <c r="I31" s="99">
        <v>50.362114408400714</v>
      </c>
      <c r="J31" s="99">
        <v>29.107875659531391</v>
      </c>
      <c r="K31" s="99">
        <v>42.245914931643114</v>
      </c>
      <c r="L31" s="99">
        <v>35.635511096191841</v>
      </c>
      <c r="M31" s="99">
        <v>36.217910754268651</v>
      </c>
      <c r="N31" s="99">
        <v>32.645100923550878</v>
      </c>
      <c r="O31" s="99">
        <v>33.739419606735041</v>
      </c>
      <c r="P31" s="99">
        <v>32.155650812120832</v>
      </c>
      <c r="Q31" s="99">
        <v>33.048719206409288</v>
      </c>
      <c r="R31" s="99">
        <v>30.556262106046209</v>
      </c>
      <c r="S31" s="99">
        <v>31.429646562359654</v>
      </c>
      <c r="T31" s="99">
        <v>29.442318406101087</v>
      </c>
      <c r="U31" s="99">
        <v>28.429793161761427</v>
      </c>
      <c r="V31" s="99">
        <v>24.683191791796624</v>
      </c>
      <c r="W31" s="99">
        <v>25.961053194419556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22.351187983578722</v>
      </c>
      <c r="C35" s="102">
        <v>22.028473292150938</v>
      </c>
      <c r="D35" s="102">
        <v>23.962120549434029</v>
      </c>
      <c r="E35" s="102">
        <v>37.655864437628118</v>
      </c>
      <c r="F35" s="102">
        <v>16.665099887799602</v>
      </c>
      <c r="G35" s="102">
        <v>27.937845773846931</v>
      </c>
      <c r="H35" s="102">
        <v>45.162110140517889</v>
      </c>
      <c r="I35" s="102">
        <v>39.764464206644732</v>
      </c>
      <c r="J35" s="102">
        <v>29.207586738892722</v>
      </c>
      <c r="K35" s="102">
        <v>39.347101702295149</v>
      </c>
      <c r="L35" s="102">
        <v>30.316462489445321</v>
      </c>
      <c r="M35" s="102">
        <v>30.97471309762123</v>
      </c>
      <c r="N35" s="102">
        <v>37.137280096679227</v>
      </c>
      <c r="O35" s="102">
        <v>33.794543392798218</v>
      </c>
      <c r="P35" s="102">
        <v>34.711118582455356</v>
      </c>
      <c r="Q35" s="102">
        <v>35.012610098353065</v>
      </c>
      <c r="R35" s="102">
        <v>30.608020791142057</v>
      </c>
      <c r="S35" s="102">
        <v>38.226283843339431</v>
      </c>
      <c r="T35" s="102">
        <v>32.14552595819125</v>
      </c>
      <c r="U35" s="102">
        <v>30.413619503243584</v>
      </c>
      <c r="V35" s="102">
        <v>31.134918452942941</v>
      </c>
      <c r="W35" s="102">
        <v>32.087721156299395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14.500198670327874</v>
      </c>
      <c r="C39" s="123">
        <v>15.635223283677233</v>
      </c>
      <c r="D39" s="123">
        <v>17.227864755982001</v>
      </c>
      <c r="E39" s="123">
        <v>20.419803850195454</v>
      </c>
      <c r="F39" s="123">
        <v>13.311174468129771</v>
      </c>
      <c r="G39" s="123">
        <v>28.618458941024876</v>
      </c>
      <c r="H39" s="123">
        <v>15.995102491981356</v>
      </c>
      <c r="I39" s="123">
        <v>22.620958949103194</v>
      </c>
      <c r="J39" s="123">
        <v>10.988131424218912</v>
      </c>
      <c r="K39" s="123">
        <v>15.410241589590649</v>
      </c>
      <c r="L39" s="123">
        <v>12.040577706004719</v>
      </c>
      <c r="M39" s="123">
        <v>11.941620498467483</v>
      </c>
      <c r="N39" s="123">
        <v>10.420584899875948</v>
      </c>
      <c r="O39" s="123">
        <v>10.636846220287044</v>
      </c>
      <c r="P39" s="123">
        <v>10.621665440849304</v>
      </c>
      <c r="Q39" s="123">
        <v>11.864235840039346</v>
      </c>
      <c r="R39" s="123">
        <v>11.761224851417557</v>
      </c>
      <c r="S39" s="123">
        <v>12.996642664595257</v>
      </c>
      <c r="T39" s="123">
        <v>12.983875290070005</v>
      </c>
      <c r="U39" s="123">
        <v>13.376471752133828</v>
      </c>
      <c r="V39" s="123">
        <v>11.648444892288383</v>
      </c>
      <c r="W39" s="123">
        <v>11.911554389373912</v>
      </c>
      <c r="DA39" s="130" t="s">
        <v>2782</v>
      </c>
    </row>
    <row r="40" spans="1:105" ht="12" customHeight="1" x14ac:dyDescent="0.25">
      <c r="A40" s="97" t="s">
        <v>50</v>
      </c>
      <c r="B40" s="99">
        <v>14.566575249239389</v>
      </c>
      <c r="C40" s="99">
        <v>15.690452578346273</v>
      </c>
      <c r="D40" s="99">
        <v>17.411102290470851</v>
      </c>
      <c r="E40" s="99">
        <v>20.448262650764015</v>
      </c>
      <c r="F40" s="99">
        <v>13.442815407806862</v>
      </c>
      <c r="G40" s="99">
        <v>29.321746368802383</v>
      </c>
      <c r="H40" s="99">
        <v>15.739747276180701</v>
      </c>
      <c r="I40" s="99">
        <v>23.019538730398168</v>
      </c>
      <c r="J40" s="99">
        <v>11.084060539009821</v>
      </c>
      <c r="K40" s="99">
        <v>15.594007378683113</v>
      </c>
      <c r="L40" s="99">
        <v>12.127565007489542</v>
      </c>
      <c r="M40" s="99">
        <v>11.992839631747925</v>
      </c>
      <c r="N40" s="99">
        <v>10.374221260155061</v>
      </c>
      <c r="O40" s="99">
        <v>10.727560811236588</v>
      </c>
      <c r="P40" s="99">
        <v>10.652200509030937</v>
      </c>
      <c r="Q40" s="99">
        <v>11.86643556771908</v>
      </c>
      <c r="R40" s="99">
        <v>11.777745082336063</v>
      </c>
      <c r="S40" s="99">
        <v>13.01393011413812</v>
      </c>
      <c r="T40" s="99">
        <v>12.990677047059101</v>
      </c>
      <c r="U40" s="99">
        <v>13.376471752133828</v>
      </c>
      <c r="V40" s="99">
        <v>11.648444892288383</v>
      </c>
      <c r="W40" s="99">
        <v>11.911554389373912</v>
      </c>
      <c r="DA40" s="63" t="s">
        <v>2783</v>
      </c>
    </row>
    <row r="41" spans="1:105" ht="12" customHeight="1" x14ac:dyDescent="0.25">
      <c r="A41" s="109" t="s">
        <v>120</v>
      </c>
      <c r="B41" s="110">
        <v>10.215892213311767</v>
      </c>
      <c r="C41" s="110">
        <v>13.177519670904966</v>
      </c>
      <c r="D41" s="110">
        <v>10.945435002078611</v>
      </c>
      <c r="E41" s="110">
        <v>19.653524294145566</v>
      </c>
      <c r="F41" s="110">
        <v>9.74224232577299</v>
      </c>
      <c r="G41" s="110">
        <v>10.866514212296249</v>
      </c>
      <c r="H41" s="110">
        <v>20.971078453934645</v>
      </c>
      <c r="I41" s="110">
        <v>13.8522037606139</v>
      </c>
      <c r="J41" s="110">
        <v>8.3909394645094739</v>
      </c>
      <c r="K41" s="110">
        <v>8.6109073931693274</v>
      </c>
      <c r="L41" s="110">
        <v>8.6618077851730213</v>
      </c>
      <c r="M41" s="110">
        <v>9.4079807055282263</v>
      </c>
      <c r="N41" s="110">
        <v>13.302857835857719</v>
      </c>
      <c r="O41" s="110">
        <v>0.87854807957178149</v>
      </c>
      <c r="P41" s="110">
        <v>6.0047631317863468</v>
      </c>
      <c r="Q41" s="110">
        <v>11.541315816654269</v>
      </c>
      <c r="R41" s="110">
        <v>9.4979532155823385</v>
      </c>
      <c r="S41" s="110">
        <v>9.5737276551081205</v>
      </c>
      <c r="T41" s="110">
        <v>9.2973230019772899</v>
      </c>
      <c r="U41" s="110">
        <v>0</v>
      </c>
      <c r="V41" s="110">
        <v>0</v>
      </c>
      <c r="W41" s="110">
        <v>0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426.75744280869679</v>
      </c>
      <c r="C43" s="118">
        <f t="shared" si="14"/>
        <v>370.80898720815554</v>
      </c>
      <c r="D43" s="118">
        <f t="shared" si="14"/>
        <v>201.53355033644149</v>
      </c>
      <c r="E43" s="118">
        <f t="shared" si="14"/>
        <v>252.47734969223038</v>
      </c>
      <c r="F43" s="118">
        <f t="shared" si="14"/>
        <v>460.7231243406676</v>
      </c>
      <c r="G43" s="118">
        <f t="shared" si="14"/>
        <v>311.95963019138821</v>
      </c>
      <c r="H43" s="118">
        <f t="shared" si="14"/>
        <v>306.60395605102656</v>
      </c>
      <c r="I43" s="118">
        <f t="shared" si="14"/>
        <v>374.93794602591663</v>
      </c>
      <c r="J43" s="118">
        <f t="shared" si="14"/>
        <v>327.21801174060192</v>
      </c>
      <c r="K43" s="118">
        <f t="shared" si="14"/>
        <v>167.9766832339578</v>
      </c>
      <c r="L43" s="118">
        <f t="shared" si="14"/>
        <v>188.08674265689791</v>
      </c>
      <c r="M43" s="118">
        <f t="shared" si="14"/>
        <v>342.9775182000339</v>
      </c>
      <c r="N43" s="118">
        <f t="shared" si="14"/>
        <v>333.97889060697014</v>
      </c>
      <c r="O43" s="118">
        <f t="shared" si="14"/>
        <v>216.77086926445733</v>
      </c>
      <c r="P43" s="118">
        <f t="shared" si="14"/>
        <v>261.9801344125076</v>
      </c>
      <c r="Q43" s="118">
        <f t="shared" si="14"/>
        <v>282.32924129975834</v>
      </c>
      <c r="R43" s="118">
        <f t="shared" ref="R43:V43" si="15">R44+R47+R49+R58</f>
        <v>202.77117183441479</v>
      </c>
      <c r="S43" s="118">
        <f t="shared" si="15"/>
        <v>230.78209389066313</v>
      </c>
      <c r="T43" s="118">
        <f t="shared" si="15"/>
        <v>232.15489037921594</v>
      </c>
      <c r="U43" s="118">
        <f t="shared" si="15"/>
        <v>253.7220948628113</v>
      </c>
      <c r="V43" s="118">
        <f t="shared" si="15"/>
        <v>204.72456218668967</v>
      </c>
      <c r="W43" s="118">
        <f t="shared" ref="W43" si="16">W44+W47+W49+W58</f>
        <v>219.68782361509778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389.73884810382521</v>
      </c>
      <c r="C44" s="123">
        <f t="shared" si="17"/>
        <v>333.00926926441008</v>
      </c>
      <c r="D44" s="123">
        <f t="shared" si="17"/>
        <v>160.36999669893032</v>
      </c>
      <c r="E44" s="123">
        <f t="shared" si="17"/>
        <v>195.00657229548213</v>
      </c>
      <c r="F44" s="123">
        <f t="shared" si="17"/>
        <v>431.12080348302356</v>
      </c>
      <c r="G44" s="123">
        <f t="shared" si="17"/>
        <v>256.18837100267768</v>
      </c>
      <c r="H44" s="123">
        <f t="shared" si="17"/>
        <v>244.78529500432626</v>
      </c>
      <c r="I44" s="123">
        <f t="shared" si="17"/>
        <v>311.07455062592499</v>
      </c>
      <c r="J44" s="123">
        <f t="shared" si="17"/>
        <v>285.8318038960648</v>
      </c>
      <c r="K44" s="123">
        <f t="shared" si="17"/>
        <v>111.49742391948399</v>
      </c>
      <c r="L44" s="123">
        <f t="shared" si="17"/>
        <v>143.26748896730652</v>
      </c>
      <c r="M44" s="123">
        <f t="shared" si="17"/>
        <v>298.42761874579492</v>
      </c>
      <c r="N44" s="123">
        <f t="shared" si="17"/>
        <v>284.45751711930433</v>
      </c>
      <c r="O44" s="123">
        <f t="shared" si="17"/>
        <v>172.66796016910573</v>
      </c>
      <c r="P44" s="123">
        <f t="shared" si="17"/>
        <v>217.24336454890036</v>
      </c>
      <c r="Q44" s="123">
        <f t="shared" si="17"/>
        <v>235.6026980249776</v>
      </c>
      <c r="R44" s="123">
        <f t="shared" ref="R44:V44" si="18">SUM(R45:R46)</f>
        <v>159.99714675439697</v>
      </c>
      <c r="S44" s="123">
        <f t="shared" si="18"/>
        <v>179.24358400955816</v>
      </c>
      <c r="T44" s="123">
        <f t="shared" si="18"/>
        <v>187.09198128749591</v>
      </c>
      <c r="U44" s="123">
        <f t="shared" si="18"/>
        <v>210.81063950607077</v>
      </c>
      <c r="V44" s="123">
        <f t="shared" si="18"/>
        <v>163.08037909769448</v>
      </c>
      <c r="W44" s="123">
        <f t="shared" ref="W44" si="19">SUM(W45:W46)</f>
        <v>176.03460306577244</v>
      </c>
      <c r="DA44" s="130" t="s">
        <v>2786</v>
      </c>
    </row>
    <row r="45" spans="1:105" ht="12" customHeight="1" x14ac:dyDescent="0.25">
      <c r="A45" s="97" t="s">
        <v>216</v>
      </c>
      <c r="B45" s="99">
        <v>389.06919408297563</v>
      </c>
      <c r="C45" s="99">
        <v>332.43661485964151</v>
      </c>
      <c r="D45" s="99">
        <v>160.10524733913346</v>
      </c>
      <c r="E45" s="99">
        <v>194.68125305972586</v>
      </c>
      <c r="F45" s="99">
        <v>430.30494372426665</v>
      </c>
      <c r="G45" s="99">
        <v>255.72467647186681</v>
      </c>
      <c r="H45" s="99">
        <v>244.36629358400285</v>
      </c>
      <c r="I45" s="99">
        <v>310.59341918305029</v>
      </c>
      <c r="J45" s="99">
        <v>285.31714859853003</v>
      </c>
      <c r="K45" s="99">
        <v>111.29701849129735</v>
      </c>
      <c r="L45" s="99">
        <v>143.03320029876815</v>
      </c>
      <c r="M45" s="99">
        <v>297.91226803137357</v>
      </c>
      <c r="N45" s="99">
        <v>284.04571878176148</v>
      </c>
      <c r="O45" s="99">
        <v>172.34310398334193</v>
      </c>
      <c r="P45" s="99">
        <v>216.82076842432573</v>
      </c>
      <c r="Q45" s="99">
        <v>235.19452883758314</v>
      </c>
      <c r="R45" s="99">
        <v>159.72267511679593</v>
      </c>
      <c r="S45" s="99">
        <v>178.92817755870522</v>
      </c>
      <c r="T45" s="99">
        <v>186.75920077311193</v>
      </c>
      <c r="U45" s="99">
        <v>210.41387482742599</v>
      </c>
      <c r="V45" s="99">
        <v>162.75119208043014</v>
      </c>
      <c r="W45" s="99">
        <v>175.67129521059647</v>
      </c>
      <c r="DA45" s="63" t="s">
        <v>2787</v>
      </c>
    </row>
    <row r="46" spans="1:105" ht="12" customHeight="1" x14ac:dyDescent="0.25">
      <c r="A46" s="97" t="s">
        <v>53</v>
      </c>
      <c r="B46" s="99">
        <v>0.66965402084955872</v>
      </c>
      <c r="C46" s="99">
        <v>0.57265440476858498</v>
      </c>
      <c r="D46" s="99">
        <v>0.26474935979686876</v>
      </c>
      <c r="E46" s="99">
        <v>0.32531923575625771</v>
      </c>
      <c r="F46" s="99">
        <v>0.81585975875689598</v>
      </c>
      <c r="G46" s="99">
        <v>0.46369453081084505</v>
      </c>
      <c r="H46" s="99">
        <v>0.4190014203234147</v>
      </c>
      <c r="I46" s="99">
        <v>0.4811314428746879</v>
      </c>
      <c r="J46" s="99">
        <v>0.51465529753475847</v>
      </c>
      <c r="K46" s="99">
        <v>0.20040542818664817</v>
      </c>
      <c r="L46" s="99">
        <v>0.23428866853835742</v>
      </c>
      <c r="M46" s="99">
        <v>0.51535071442136648</v>
      </c>
      <c r="N46" s="99">
        <v>0.41179833754287093</v>
      </c>
      <c r="O46" s="99">
        <v>0.32485618576379427</v>
      </c>
      <c r="P46" s="99">
        <v>0.4225961245746373</v>
      </c>
      <c r="Q46" s="99">
        <v>0.40816918739446967</v>
      </c>
      <c r="R46" s="99">
        <v>0.2744716376010316</v>
      </c>
      <c r="S46" s="99">
        <v>0.31540645085293406</v>
      </c>
      <c r="T46" s="99">
        <v>0.33278051438397344</v>
      </c>
      <c r="U46" s="99">
        <v>0.39676467864479764</v>
      </c>
      <c r="V46" s="99">
        <v>0.32918701726431981</v>
      </c>
      <c r="W46" s="99">
        <v>0.36330785517598579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0.16961267297673854</v>
      </c>
      <c r="C47" s="123">
        <f t="shared" si="20"/>
        <v>0.21711673856571809</v>
      </c>
      <c r="D47" s="123">
        <f t="shared" si="20"/>
        <v>0.22960510650341559</v>
      </c>
      <c r="E47" s="123">
        <f t="shared" si="20"/>
        <v>0.28837188653290052</v>
      </c>
      <c r="F47" s="123">
        <f t="shared" si="20"/>
        <v>0.20768162893992401</v>
      </c>
      <c r="G47" s="123">
        <f t="shared" si="20"/>
        <v>0.30087182241135763</v>
      </c>
      <c r="H47" s="123">
        <f t="shared" si="20"/>
        <v>0.46326174360380795</v>
      </c>
      <c r="I47" s="123">
        <f t="shared" si="20"/>
        <v>1.0395295959457627</v>
      </c>
      <c r="J47" s="123">
        <f t="shared" si="20"/>
        <v>0.82224686112927481</v>
      </c>
      <c r="K47" s="123">
        <f t="shared" si="20"/>
        <v>1.1276059655936348</v>
      </c>
      <c r="L47" s="123">
        <f t="shared" si="20"/>
        <v>1.9253630445859204</v>
      </c>
      <c r="M47" s="123">
        <f t="shared" si="20"/>
        <v>1.1565075392475122</v>
      </c>
      <c r="N47" s="123">
        <f t="shared" si="20"/>
        <v>1.926449897671825</v>
      </c>
      <c r="O47" s="123">
        <f t="shared" si="20"/>
        <v>0.50817511422213169</v>
      </c>
      <c r="P47" s="123">
        <f t="shared" si="20"/>
        <v>0.26677936385994599</v>
      </c>
      <c r="Q47" s="123">
        <f t="shared" si="20"/>
        <v>0.48123183917302609</v>
      </c>
      <c r="R47" s="123">
        <f t="shared" si="20"/>
        <v>0.52699502104033635</v>
      </c>
      <c r="S47" s="123">
        <f t="shared" si="20"/>
        <v>0.51583873608003494</v>
      </c>
      <c r="T47" s="123">
        <f t="shared" si="20"/>
        <v>0.52602557879443457</v>
      </c>
      <c r="U47" s="123">
        <f t="shared" si="20"/>
        <v>0.55732832287307077</v>
      </c>
      <c r="V47" s="123">
        <f t="shared" si="20"/>
        <v>0.74596332186409187</v>
      </c>
      <c r="W47" s="123">
        <f t="shared" si="20"/>
        <v>1.0057752819549113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0.16961267297673854</v>
      </c>
      <c r="C48" s="99">
        <f>RES_hhdet_fech!C48/RES_summary!C$19</f>
        <v>0.21711673856571809</v>
      </c>
      <c r="D48" s="99">
        <f>RES_hhdet_fech!D48/RES_summary!D$19</f>
        <v>0.22960510650341559</v>
      </c>
      <c r="E48" s="99">
        <f>RES_hhdet_fech!E48/RES_summary!E$19</f>
        <v>0.28837188653290052</v>
      </c>
      <c r="F48" s="99">
        <f>RES_hhdet_fech!F48/RES_summary!F$19</f>
        <v>0.20768162893992401</v>
      </c>
      <c r="G48" s="99">
        <f>RES_hhdet_fech!G48/RES_summary!G$19</f>
        <v>0.30087182241135763</v>
      </c>
      <c r="H48" s="99">
        <f>RES_hhdet_fech!H48/RES_summary!H$19</f>
        <v>0.46326174360380795</v>
      </c>
      <c r="I48" s="99">
        <f>RES_hhdet_fech!I48/RES_summary!I$19</f>
        <v>1.0395295959457627</v>
      </c>
      <c r="J48" s="99">
        <f>RES_hhdet_fech!J48/RES_summary!J$19</f>
        <v>0.82224686112927481</v>
      </c>
      <c r="K48" s="99">
        <f>RES_hhdet_fech!K48/RES_summary!K$19</f>
        <v>1.1276059655936348</v>
      </c>
      <c r="L48" s="99">
        <f>RES_hhdet_fech!L48/RES_summary!L$19</f>
        <v>1.9253630445859204</v>
      </c>
      <c r="M48" s="99">
        <f>RES_hhdet_fech!M48/RES_summary!M$19</f>
        <v>1.1565075392475122</v>
      </c>
      <c r="N48" s="99">
        <f>RES_hhdet_fech!N48/RES_summary!N$19</f>
        <v>1.926449897671825</v>
      </c>
      <c r="O48" s="99">
        <f>RES_hhdet_fech!O48/RES_summary!O$19</f>
        <v>0.50817511422213169</v>
      </c>
      <c r="P48" s="99">
        <f>RES_hhdet_fech!P48/RES_summary!P$19</f>
        <v>0.26677936385994599</v>
      </c>
      <c r="Q48" s="99">
        <f>RES_hhdet_fech!Q48/RES_summary!Q$19</f>
        <v>0.48123183917302609</v>
      </c>
      <c r="R48" s="99">
        <f>RES_hhdet_fech!R48/RES_summary!R$19</f>
        <v>0.52699502104033635</v>
      </c>
      <c r="S48" s="99">
        <f>RES_hhdet_fech!S48/RES_summary!S$19</f>
        <v>0.51583873608003494</v>
      </c>
      <c r="T48" s="99">
        <f>RES_hhdet_fech!T48/RES_summary!T$19</f>
        <v>0.52602557879443457</v>
      </c>
      <c r="U48" s="99">
        <f>RES_hhdet_fech!U48/RES_summary!U$19</f>
        <v>0.55732832287307077</v>
      </c>
      <c r="V48" s="99">
        <f>RES_hhdet_fech!V48/RES_summary!V$19</f>
        <v>0.74596332186409187</v>
      </c>
      <c r="W48" s="99">
        <f>RES_hhdet_fech!W48/RES_summary!W$19</f>
        <v>1.0057752819549113</v>
      </c>
      <c r="DA48" s="63" t="s">
        <v>2790</v>
      </c>
    </row>
    <row r="49" spans="1:105" ht="12" customHeight="1" x14ac:dyDescent="0.25">
      <c r="A49" s="121" t="s">
        <v>55</v>
      </c>
      <c r="B49" s="123">
        <v>22.351187983578722</v>
      </c>
      <c r="C49" s="123">
        <v>21.902723017873729</v>
      </c>
      <c r="D49" s="123">
        <v>23.607726229955894</v>
      </c>
      <c r="E49" s="123">
        <v>36.762917018602181</v>
      </c>
      <c r="F49" s="123">
        <v>16.100763241670005</v>
      </c>
      <c r="G49" s="123">
        <v>26.83413220644173</v>
      </c>
      <c r="H49" s="123">
        <v>45.407022220170404</v>
      </c>
      <c r="I49" s="123">
        <v>40.135224539401662</v>
      </c>
      <c r="J49" s="123">
        <v>29.560009261115606</v>
      </c>
      <c r="K49" s="123">
        <v>39.917459803775117</v>
      </c>
      <c r="L49" s="123">
        <v>30.825189101709981</v>
      </c>
      <c r="M49" s="123">
        <v>31.426213987310444</v>
      </c>
      <c r="N49" s="123">
        <v>37.134379996998724</v>
      </c>
      <c r="O49" s="123">
        <v>32.985532905486956</v>
      </c>
      <c r="P49" s="123">
        <v>33.859631300777167</v>
      </c>
      <c r="Q49" s="123">
        <v>34.386233291538616</v>
      </c>
      <c r="R49" s="123">
        <v>30.489545897749874</v>
      </c>
      <c r="S49" s="123">
        <v>38.058204397386419</v>
      </c>
      <c r="T49" s="123">
        <v>31.617535390241802</v>
      </c>
      <c r="U49" s="123">
        <v>29.083719899575868</v>
      </c>
      <c r="V49" s="123">
        <v>29.35558010923635</v>
      </c>
      <c r="W49" s="123">
        <v>30.833697965535045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22.351187983578722</v>
      </c>
      <c r="C54" s="102">
        <v>21.902723017873729</v>
      </c>
      <c r="D54" s="102">
        <v>23.607726229955894</v>
      </c>
      <c r="E54" s="102">
        <v>36.762917018602181</v>
      </c>
      <c r="F54" s="102">
        <v>16.100763241670005</v>
      </c>
      <c r="G54" s="102">
        <v>26.83413220644173</v>
      </c>
      <c r="H54" s="102">
        <v>45.407022220170404</v>
      </c>
      <c r="I54" s="102">
        <v>40.135224539401662</v>
      </c>
      <c r="J54" s="102">
        <v>29.560009261115606</v>
      </c>
      <c r="K54" s="102">
        <v>39.917459803775117</v>
      </c>
      <c r="L54" s="102">
        <v>30.825189101709981</v>
      </c>
      <c r="M54" s="102">
        <v>31.426213987310444</v>
      </c>
      <c r="N54" s="102">
        <v>37.134379996998724</v>
      </c>
      <c r="O54" s="102">
        <v>32.985532905486956</v>
      </c>
      <c r="P54" s="102">
        <v>33.859631300777167</v>
      </c>
      <c r="Q54" s="102">
        <v>34.386233291538616</v>
      </c>
      <c r="R54" s="102">
        <v>30.489545897749874</v>
      </c>
      <c r="S54" s="102">
        <v>38.058204397386419</v>
      </c>
      <c r="T54" s="102">
        <v>31.617535390241802</v>
      </c>
      <c r="U54" s="102">
        <v>29.083719899575868</v>
      </c>
      <c r="V54" s="102">
        <v>29.35558010923635</v>
      </c>
      <c r="W54" s="102">
        <v>30.833697965535045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14.497794048316193</v>
      </c>
      <c r="C58" s="123">
        <v>15.679878187306018</v>
      </c>
      <c r="D58" s="123">
        <v>17.326222301051867</v>
      </c>
      <c r="E58" s="123">
        <v>20.41948849161318</v>
      </c>
      <c r="F58" s="123">
        <v>13.293875987034072</v>
      </c>
      <c r="G58" s="123">
        <v>28.636255159857459</v>
      </c>
      <c r="H58" s="123">
        <v>15.948377082926095</v>
      </c>
      <c r="I58" s="123">
        <v>22.688641264644254</v>
      </c>
      <c r="J58" s="123">
        <v>11.003951722292234</v>
      </c>
      <c r="K58" s="123">
        <v>15.434193545105046</v>
      </c>
      <c r="L58" s="123">
        <v>12.068701543295511</v>
      </c>
      <c r="M58" s="123">
        <v>11.967177927681004</v>
      </c>
      <c r="N58" s="123">
        <v>10.460543592995235</v>
      </c>
      <c r="O58" s="123">
        <v>10.609201075642515</v>
      </c>
      <c r="P58" s="123">
        <v>10.610359198970141</v>
      </c>
      <c r="Q58" s="123">
        <v>11.859078144069064</v>
      </c>
      <c r="R58" s="123">
        <v>11.757484161227616</v>
      </c>
      <c r="S58" s="123">
        <v>12.964466747638498</v>
      </c>
      <c r="T58" s="123">
        <v>12.919348122683781</v>
      </c>
      <c r="U58" s="123">
        <v>13.270407134291588</v>
      </c>
      <c r="V58" s="123">
        <v>11.542639657894759</v>
      </c>
      <c r="W58" s="123">
        <v>11.813747301835377</v>
      </c>
      <c r="DA58" s="130" t="s">
        <v>2800</v>
      </c>
    </row>
    <row r="59" spans="1:105" ht="12" customHeight="1" x14ac:dyDescent="0.25">
      <c r="A59" s="97" t="s">
        <v>50</v>
      </c>
      <c r="B59" s="99">
        <v>14.566575249239392</v>
      </c>
      <c r="C59" s="99">
        <v>15.718313341984329</v>
      </c>
      <c r="D59" s="99">
        <v>17.452222084216238</v>
      </c>
      <c r="E59" s="99">
        <v>20.449487752442138</v>
      </c>
      <c r="F59" s="99">
        <v>13.415703597115671</v>
      </c>
      <c r="G59" s="99">
        <v>29.27351834978473</v>
      </c>
      <c r="H59" s="99">
        <v>15.727490935341784</v>
      </c>
      <c r="I59" s="99">
        <v>23.021485961659796</v>
      </c>
      <c r="J59" s="99">
        <v>11.093507899594876</v>
      </c>
      <c r="K59" s="99">
        <v>15.625105310548825</v>
      </c>
      <c r="L59" s="99">
        <v>12.164068747171941</v>
      </c>
      <c r="M59" s="99">
        <v>12.026249672993309</v>
      </c>
      <c r="N59" s="99">
        <v>10.381121566476237</v>
      </c>
      <c r="O59" s="99">
        <v>10.722161188205321</v>
      </c>
      <c r="P59" s="99">
        <v>10.646287202452237</v>
      </c>
      <c r="Q59" s="99">
        <v>11.862524245219298</v>
      </c>
      <c r="R59" s="99">
        <v>11.779184449474069</v>
      </c>
      <c r="S59" s="99">
        <v>13.006796786791735</v>
      </c>
      <c r="T59" s="99">
        <v>12.963124771943049</v>
      </c>
      <c r="U59" s="99">
        <v>13.314694387822239</v>
      </c>
      <c r="V59" s="99">
        <v>11.570618321370961</v>
      </c>
      <c r="W59" s="99">
        <v>11.845160179591906</v>
      </c>
      <c r="DA59" s="63" t="s">
        <v>2801</v>
      </c>
    </row>
    <row r="60" spans="1:105" ht="12" customHeight="1" x14ac:dyDescent="0.25">
      <c r="A60" s="109" t="s">
        <v>120</v>
      </c>
      <c r="B60" s="110">
        <v>10.215892213311767</v>
      </c>
      <c r="C60" s="110">
        <v>13.287029105012783</v>
      </c>
      <c r="D60" s="110">
        <v>11.014225801533836</v>
      </c>
      <c r="E60" s="110">
        <v>19.635787718472844</v>
      </c>
      <c r="F60" s="110">
        <v>9.7220257871329583</v>
      </c>
      <c r="G60" s="110">
        <v>10.847627892546127</v>
      </c>
      <c r="H60" s="110">
        <v>20.947432119028939</v>
      </c>
      <c r="I60" s="110">
        <v>13.839518810083526</v>
      </c>
      <c r="J60" s="110">
        <v>8.3886152634504523</v>
      </c>
      <c r="K60" s="110">
        <v>8.6149004713060524</v>
      </c>
      <c r="L60" s="110">
        <v>8.6942986299004232</v>
      </c>
      <c r="M60" s="110">
        <v>9.4314171920992322</v>
      </c>
      <c r="N60" s="110">
        <v>13.272437146188354</v>
      </c>
      <c r="O60" s="110">
        <v>0.87548561345088904</v>
      </c>
      <c r="P60" s="110">
        <v>5.9777684822688038</v>
      </c>
      <c r="Q60" s="110">
        <v>11.453065848757216</v>
      </c>
      <c r="R60" s="110">
        <v>9.4122774321237515</v>
      </c>
      <c r="S60" s="110">
        <v>9.3590208529671237</v>
      </c>
      <c r="T60" s="110">
        <v>9.0057545052018391</v>
      </c>
      <c r="U60" s="110">
        <v>8.7262429181774763</v>
      </c>
      <c r="V60" s="110">
        <v>8.3857137956631771</v>
      </c>
      <c r="W60" s="110">
        <v>8.3463311821750672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362.79729212893653</v>
      </c>
      <c r="C62" s="118">
        <f t="shared" si="21"/>
        <v>304.1970471371713</v>
      </c>
      <c r="D62" s="118">
        <f t="shared" si="21"/>
        <v>321.22752020337549</v>
      </c>
      <c r="E62" s="118">
        <f t="shared" si="21"/>
        <v>332.87215457110864</v>
      </c>
      <c r="F62" s="118">
        <f t="shared" si="21"/>
        <v>319.76528405979985</v>
      </c>
      <c r="G62" s="118">
        <f t="shared" si="21"/>
        <v>290.76142934275794</v>
      </c>
      <c r="H62" s="118">
        <f t="shared" si="21"/>
        <v>317.20732950235652</v>
      </c>
      <c r="I62" s="118">
        <f t="shared" si="21"/>
        <v>267.27546200374456</v>
      </c>
      <c r="J62" s="118">
        <f t="shared" si="21"/>
        <v>284.34870447183772</v>
      </c>
      <c r="K62" s="118">
        <f t="shared" si="21"/>
        <v>275.09233119772369</v>
      </c>
      <c r="L62" s="118">
        <f t="shared" si="21"/>
        <v>266.73389077772651</v>
      </c>
      <c r="M62" s="118">
        <f t="shared" si="21"/>
        <v>258.92201695088733</v>
      </c>
      <c r="N62" s="118">
        <f t="shared" si="21"/>
        <v>264.03821500340445</v>
      </c>
      <c r="O62" s="118">
        <f t="shared" si="21"/>
        <v>241.88010800898849</v>
      </c>
      <c r="P62" s="118">
        <f t="shared" si="21"/>
        <v>211.04552425393933</v>
      </c>
      <c r="Q62" s="118">
        <f t="shared" si="21"/>
        <v>210.21741075272274</v>
      </c>
      <c r="R62" s="118">
        <f t="shared" ref="R62:V62" si="22">R63+R66+R68+R77</f>
        <v>204.88459928759821</v>
      </c>
      <c r="S62" s="118">
        <f t="shared" si="22"/>
        <v>210.0562150055641</v>
      </c>
      <c r="T62" s="118">
        <f t="shared" si="22"/>
        <v>204.34274259511565</v>
      </c>
      <c r="U62" s="118">
        <f t="shared" si="22"/>
        <v>192.92730115560676</v>
      </c>
      <c r="V62" s="118">
        <f t="shared" si="22"/>
        <v>195.58537359625061</v>
      </c>
      <c r="W62" s="118">
        <f t="shared" ref="W62" si="23">W63+W66+W68+W77</f>
        <v>214.18925120805437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326.01988153105623</v>
      </c>
      <c r="C63" s="123">
        <f t="shared" si="24"/>
        <v>253.63140908540433</v>
      </c>
      <c r="D63" s="123">
        <f t="shared" si="24"/>
        <v>261.40931600146041</v>
      </c>
      <c r="E63" s="123">
        <f t="shared" si="24"/>
        <v>266.24579101306659</v>
      </c>
      <c r="F63" s="123">
        <f t="shared" si="24"/>
        <v>274.48933505566328</v>
      </c>
      <c r="G63" s="123">
        <f t="shared" si="24"/>
        <v>224.0064639589568</v>
      </c>
      <c r="H63" s="123">
        <f t="shared" si="24"/>
        <v>252.17825399405874</v>
      </c>
      <c r="I63" s="123">
        <f t="shared" si="24"/>
        <v>201.17133989132827</v>
      </c>
      <c r="J63" s="123">
        <f t="shared" si="24"/>
        <v>235.84555316478901</v>
      </c>
      <c r="K63" s="123">
        <f t="shared" si="24"/>
        <v>221.16363395699787</v>
      </c>
      <c r="L63" s="123">
        <f t="shared" si="24"/>
        <v>218.84884412438882</v>
      </c>
      <c r="M63" s="123">
        <f t="shared" si="24"/>
        <v>210.21214742916484</v>
      </c>
      <c r="N63" s="123">
        <f t="shared" si="24"/>
        <v>214.68236584422655</v>
      </c>
      <c r="O63" s="123">
        <f t="shared" si="24"/>
        <v>194.38417547514427</v>
      </c>
      <c r="P63" s="123">
        <f t="shared" si="24"/>
        <v>166.84392013444972</v>
      </c>
      <c r="Q63" s="123">
        <f t="shared" si="24"/>
        <v>163.60291811708555</v>
      </c>
      <c r="R63" s="123">
        <f t="shared" ref="R63:V63" si="25">SUM(R64:R65)</f>
        <v>159.71024622612057</v>
      </c>
      <c r="S63" s="123">
        <f t="shared" si="25"/>
        <v>162.07892379377122</v>
      </c>
      <c r="T63" s="123">
        <f t="shared" si="25"/>
        <v>158.55442385879533</v>
      </c>
      <c r="U63" s="123">
        <f t="shared" si="25"/>
        <v>149.81032289741495</v>
      </c>
      <c r="V63" s="123">
        <f t="shared" si="25"/>
        <v>153.77418503631097</v>
      </c>
      <c r="W63" s="123">
        <f t="shared" ref="W63" si="26">SUM(W64:W65)</f>
        <v>169.36689580066735</v>
      </c>
      <c r="DA63" s="130" t="s">
        <v>2804</v>
      </c>
    </row>
    <row r="64" spans="1:105" ht="12" customHeight="1" x14ac:dyDescent="0.25">
      <c r="A64" s="97" t="s">
        <v>217</v>
      </c>
      <c r="B64" s="99">
        <v>325.39177800230777</v>
      </c>
      <c r="C64" s="99">
        <v>253.13095004867418</v>
      </c>
      <c r="D64" s="99">
        <v>260.89988791854665</v>
      </c>
      <c r="E64" s="99">
        <v>265.72902239564257</v>
      </c>
      <c r="F64" s="99">
        <v>273.90625114473482</v>
      </c>
      <c r="G64" s="99">
        <v>223.55389030954856</v>
      </c>
      <c r="H64" s="99">
        <v>251.69364537463983</v>
      </c>
      <c r="I64" s="99">
        <v>200.82033729621142</v>
      </c>
      <c r="J64" s="99">
        <v>235.36106343782359</v>
      </c>
      <c r="K64" s="99">
        <v>220.70006895915037</v>
      </c>
      <c r="L64" s="99">
        <v>218.4189724228016</v>
      </c>
      <c r="M64" s="99">
        <v>209.76120557525394</v>
      </c>
      <c r="N64" s="99">
        <v>214.28322367167587</v>
      </c>
      <c r="O64" s="99">
        <v>193.94741803095422</v>
      </c>
      <c r="P64" s="99">
        <v>166.45745227050645</v>
      </c>
      <c r="Q64" s="99">
        <v>163.26321195640421</v>
      </c>
      <c r="R64" s="99">
        <v>159.37488557060055</v>
      </c>
      <c r="S64" s="99">
        <v>161.72771775706312</v>
      </c>
      <c r="T64" s="99">
        <v>158.20850955522158</v>
      </c>
      <c r="U64" s="99">
        <v>149.47924740880856</v>
      </c>
      <c r="V64" s="99">
        <v>153.43426650442152</v>
      </c>
      <c r="W64" s="99">
        <v>168.99091369537996</v>
      </c>
      <c r="DA64" s="63" t="s">
        <v>2805</v>
      </c>
    </row>
    <row r="65" spans="1:105" ht="12" customHeight="1" x14ac:dyDescent="0.25">
      <c r="A65" s="97" t="s">
        <v>53</v>
      </c>
      <c r="B65" s="99">
        <v>0.62810352874847375</v>
      </c>
      <c r="C65" s="99">
        <v>0.50045903673015213</v>
      </c>
      <c r="D65" s="99">
        <v>0.50942808291378217</v>
      </c>
      <c r="E65" s="99">
        <v>0.51676861742399316</v>
      </c>
      <c r="F65" s="99">
        <v>0.5830839109284518</v>
      </c>
      <c r="G65" s="99">
        <v>0.45257364940823336</v>
      </c>
      <c r="H65" s="99">
        <v>0.48460861941890615</v>
      </c>
      <c r="I65" s="99">
        <v>0.35100259511685655</v>
      </c>
      <c r="J65" s="99">
        <v>0.48448972696542547</v>
      </c>
      <c r="K65" s="99">
        <v>0.46356499784749444</v>
      </c>
      <c r="L65" s="99">
        <v>0.42987170158720622</v>
      </c>
      <c r="M65" s="99">
        <v>0.45094185391090058</v>
      </c>
      <c r="N65" s="99">
        <v>0.39914217255068907</v>
      </c>
      <c r="O65" s="99">
        <v>0.43675744419005824</v>
      </c>
      <c r="P65" s="99">
        <v>0.3864678639432646</v>
      </c>
      <c r="Q65" s="99">
        <v>0.33970616068134235</v>
      </c>
      <c r="R65" s="99">
        <v>0.33536065552002953</v>
      </c>
      <c r="S65" s="99">
        <v>0.35120603670811934</v>
      </c>
      <c r="T65" s="99">
        <v>0.34591430357374831</v>
      </c>
      <c r="U65" s="99">
        <v>0.33107548860638447</v>
      </c>
      <c r="V65" s="99">
        <v>0.33991853188945675</v>
      </c>
      <c r="W65" s="99">
        <v>0.37598210528739112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0.16963411626246866</v>
      </c>
      <c r="C66" s="123">
        <f t="shared" si="27"/>
        <v>0.2196191124552494</v>
      </c>
      <c r="D66" s="123">
        <f t="shared" si="27"/>
        <v>0.2730644449144955</v>
      </c>
      <c r="E66" s="123">
        <f t="shared" si="27"/>
        <v>0.37420632803407283</v>
      </c>
      <c r="F66" s="123">
        <f t="shared" si="27"/>
        <v>0.27669358414056011</v>
      </c>
      <c r="G66" s="123">
        <f t="shared" si="27"/>
        <v>0.30692092731786913</v>
      </c>
      <c r="H66" s="123">
        <f t="shared" si="27"/>
        <v>0.3909491386369181</v>
      </c>
      <c r="I66" s="123">
        <f t="shared" si="27"/>
        <v>0.79489349802697473</v>
      </c>
      <c r="J66" s="123">
        <f t="shared" si="27"/>
        <v>0.45431425200794673</v>
      </c>
      <c r="K66" s="123">
        <f t="shared" si="27"/>
        <v>0.35205280863824329</v>
      </c>
      <c r="L66" s="123">
        <f t="shared" si="27"/>
        <v>0.52223137371451722</v>
      </c>
      <c r="M66" s="123">
        <f t="shared" si="27"/>
        <v>0.34449854357205278</v>
      </c>
      <c r="N66" s="123">
        <f t="shared" si="27"/>
        <v>0.84329956114952798</v>
      </c>
      <c r="O66" s="123">
        <f t="shared" si="27"/>
        <v>0.44542613082703614</v>
      </c>
      <c r="P66" s="123">
        <f t="shared" si="27"/>
        <v>0.40964716064941431</v>
      </c>
      <c r="Q66" s="123">
        <f t="shared" si="27"/>
        <v>0.78376058824602324</v>
      </c>
      <c r="R66" s="123">
        <f t="shared" si="27"/>
        <v>0.79910233750800963</v>
      </c>
      <c r="S66" s="123">
        <f t="shared" si="27"/>
        <v>0.85602656995270976</v>
      </c>
      <c r="T66" s="123">
        <f t="shared" si="27"/>
        <v>0.86226015019119429</v>
      </c>
      <c r="U66" s="123">
        <f t="shared" si="27"/>
        <v>0.83547956261045808</v>
      </c>
      <c r="V66" s="123">
        <f t="shared" si="27"/>
        <v>0.82176308985615587</v>
      </c>
      <c r="W66" s="123">
        <f t="shared" si="27"/>
        <v>0.80617855107598091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0.16963411626246866</v>
      </c>
      <c r="C67" s="99">
        <f>RES_hhdet_fech!C67/RES_summary!C$19</f>
        <v>0.2196191124552494</v>
      </c>
      <c r="D67" s="99">
        <f>RES_hhdet_fech!D67/RES_summary!D$19</f>
        <v>0.2730644449144955</v>
      </c>
      <c r="E67" s="99">
        <f>RES_hhdet_fech!E67/RES_summary!E$19</f>
        <v>0.37420632803407283</v>
      </c>
      <c r="F67" s="99">
        <f>RES_hhdet_fech!F67/RES_summary!F$19</f>
        <v>0.27669358414056011</v>
      </c>
      <c r="G67" s="99">
        <f>RES_hhdet_fech!G67/RES_summary!G$19</f>
        <v>0.30692092731786913</v>
      </c>
      <c r="H67" s="99">
        <f>RES_hhdet_fech!H67/RES_summary!H$19</f>
        <v>0.3909491386369181</v>
      </c>
      <c r="I67" s="99">
        <f>RES_hhdet_fech!I67/RES_summary!I$19</f>
        <v>0.79489349802697473</v>
      </c>
      <c r="J67" s="99">
        <f>RES_hhdet_fech!J67/RES_summary!J$19</f>
        <v>0.45431425200794673</v>
      </c>
      <c r="K67" s="99">
        <f>RES_hhdet_fech!K67/RES_summary!K$19</f>
        <v>0.35205280863824329</v>
      </c>
      <c r="L67" s="99">
        <f>RES_hhdet_fech!L67/RES_summary!L$19</f>
        <v>0.52223137371451722</v>
      </c>
      <c r="M67" s="99">
        <f>RES_hhdet_fech!M67/RES_summary!M$19</f>
        <v>0.34449854357205278</v>
      </c>
      <c r="N67" s="99">
        <f>RES_hhdet_fech!N67/RES_summary!N$19</f>
        <v>0.84329956114952798</v>
      </c>
      <c r="O67" s="99">
        <f>RES_hhdet_fech!O67/RES_summary!O$19</f>
        <v>0.44542613082703614</v>
      </c>
      <c r="P67" s="99">
        <f>RES_hhdet_fech!P67/RES_summary!P$19</f>
        <v>0.40964716064941431</v>
      </c>
      <c r="Q67" s="99">
        <f>RES_hhdet_fech!Q67/RES_summary!Q$19</f>
        <v>0.78376058824602324</v>
      </c>
      <c r="R67" s="99">
        <f>RES_hhdet_fech!R67/RES_summary!R$19</f>
        <v>0.79910233750800963</v>
      </c>
      <c r="S67" s="99">
        <f>RES_hhdet_fech!S67/RES_summary!S$19</f>
        <v>0.85602656995270976</v>
      </c>
      <c r="T67" s="99">
        <f>RES_hhdet_fech!T67/RES_summary!T$19</f>
        <v>0.86226015019119429</v>
      </c>
      <c r="U67" s="99">
        <f>RES_hhdet_fech!U67/RES_summary!U$19</f>
        <v>0.83547956261045808</v>
      </c>
      <c r="V67" s="99">
        <f>RES_hhdet_fech!V67/RES_summary!V$19</f>
        <v>0.82176308985615587</v>
      </c>
      <c r="W67" s="99">
        <f>RES_hhdet_fech!W67/RES_summary!W$19</f>
        <v>0.80617855107598091</v>
      </c>
      <c r="DA67" s="63" t="s">
        <v>2808</v>
      </c>
    </row>
    <row r="68" spans="1:105" ht="12" customHeight="1" x14ac:dyDescent="0.25">
      <c r="A68" s="121" t="s">
        <v>55</v>
      </c>
      <c r="B68" s="123">
        <v>22.369888625840389</v>
      </c>
      <c r="C68" s="123">
        <v>35.569198316761025</v>
      </c>
      <c r="D68" s="123">
        <v>41.099101020543415</v>
      </c>
      <c r="E68" s="123">
        <v>44.43774446251323</v>
      </c>
      <c r="F68" s="123">
        <v>31.178956474211841</v>
      </c>
      <c r="G68" s="123">
        <v>39.906659626524394</v>
      </c>
      <c r="H68" s="123">
        <v>45.867673692952195</v>
      </c>
      <c r="I68" s="123">
        <v>44.145386915048753</v>
      </c>
      <c r="J68" s="123">
        <v>36.866491873716761</v>
      </c>
      <c r="K68" s="123">
        <v>38.816425285136425</v>
      </c>
      <c r="L68" s="123">
        <v>35.663843742101143</v>
      </c>
      <c r="M68" s="123">
        <v>36.325829941904452</v>
      </c>
      <c r="N68" s="123">
        <v>37.235258348416281</v>
      </c>
      <c r="O68" s="123">
        <v>36.103423128811265</v>
      </c>
      <c r="P68" s="123">
        <v>33.515777100237898</v>
      </c>
      <c r="Q68" s="123">
        <v>34.000466894201779</v>
      </c>
      <c r="R68" s="123">
        <v>32.644337809942897</v>
      </c>
      <c r="S68" s="123">
        <v>34.088715918187496</v>
      </c>
      <c r="T68" s="123">
        <v>31.940860238582886</v>
      </c>
      <c r="U68" s="123">
        <v>29.584925603485438</v>
      </c>
      <c r="V68" s="123">
        <v>29.423584302997757</v>
      </c>
      <c r="W68" s="123">
        <v>31.640212129384398</v>
      </c>
      <c r="DA68" s="130" t="s">
        <v>2809</v>
      </c>
    </row>
    <row r="69" spans="1:105" ht="12" customHeight="1" x14ac:dyDescent="0.25">
      <c r="A69" s="97" t="s">
        <v>134</v>
      </c>
      <c r="B69" s="99">
        <v>22.370271061806726</v>
      </c>
      <c r="C69" s="99">
        <v>35.872457268773331</v>
      </c>
      <c r="D69" s="99">
        <v>41.493161288574989</v>
      </c>
      <c r="E69" s="99">
        <v>44.613472013987554</v>
      </c>
      <c r="F69" s="99">
        <v>31.515421109493044</v>
      </c>
      <c r="G69" s="99">
        <v>40.066296301725039</v>
      </c>
      <c r="H69" s="99">
        <v>45.878774276200616</v>
      </c>
      <c r="I69" s="99">
        <v>44.236511963420703</v>
      </c>
      <c r="J69" s="99">
        <v>37.030378757772276</v>
      </c>
      <c r="K69" s="99">
        <v>38.797974607783367</v>
      </c>
      <c r="L69" s="99">
        <v>35.781196591479301</v>
      </c>
      <c r="M69" s="99">
        <v>36.446366273119779</v>
      </c>
      <c r="N69" s="99">
        <v>37.242121256820212</v>
      </c>
      <c r="O69" s="99">
        <v>36.159643831916796</v>
      </c>
      <c r="P69" s="99">
        <v>33.499813676339542</v>
      </c>
      <c r="Q69" s="99">
        <v>33.990189843038593</v>
      </c>
      <c r="R69" s="99">
        <v>32.699746516540486</v>
      </c>
      <c r="S69" s="99">
        <v>34.020447375122842</v>
      </c>
      <c r="T69" s="99">
        <v>31.965195607488479</v>
      </c>
      <c r="U69" s="99">
        <v>29.602445672050074</v>
      </c>
      <c r="V69" s="99">
        <v>29.420635865738021</v>
      </c>
      <c r="W69" s="99">
        <v>31.648253521752288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22.351187983578722</v>
      </c>
      <c r="C73" s="102">
        <v>21.709730196384722</v>
      </c>
      <c r="D73" s="102">
        <v>23.383963387629951</v>
      </c>
      <c r="E73" s="102">
        <v>36.606316255034322</v>
      </c>
      <c r="F73" s="102">
        <v>16.134799159329951</v>
      </c>
      <c r="G73" s="102">
        <v>26.746194812021393</v>
      </c>
      <c r="H73" s="102">
        <v>45.271015597853115</v>
      </c>
      <c r="I73" s="102">
        <v>40.034259902791476</v>
      </c>
      <c r="J73" s="102">
        <v>29.491137111991868</v>
      </c>
      <c r="K73" s="102">
        <v>39.645814769611583</v>
      </c>
      <c r="L73" s="102">
        <v>30.369716390563759</v>
      </c>
      <c r="M73" s="102">
        <v>30.8696289636481</v>
      </c>
      <c r="N73" s="102">
        <v>36.923168958055456</v>
      </c>
      <c r="O73" s="102">
        <v>33.549111886738658</v>
      </c>
      <c r="P73" s="102">
        <v>34.241389053778917</v>
      </c>
      <c r="Q73" s="102">
        <v>34.468966589469034</v>
      </c>
      <c r="R73" s="102">
        <v>30.11119717184463</v>
      </c>
      <c r="S73" s="102">
        <v>37.217265221258742</v>
      </c>
      <c r="T73" s="102">
        <v>30.823524435625188</v>
      </c>
      <c r="U73" s="102">
        <v>28.778760653458953</v>
      </c>
      <c r="V73" s="102">
        <v>29.558443168835627</v>
      </c>
      <c r="W73" s="102">
        <v>31.112853488411869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14.237887855777444</v>
      </c>
      <c r="C77" s="123">
        <v>14.776820622550725</v>
      </c>
      <c r="D77" s="123">
        <v>18.446038736457208</v>
      </c>
      <c r="E77" s="123">
        <v>21.814412767494737</v>
      </c>
      <c r="F77" s="123">
        <v>13.820298945784227</v>
      </c>
      <c r="G77" s="123">
        <v>26.541384829958879</v>
      </c>
      <c r="H77" s="123">
        <v>18.770452676708629</v>
      </c>
      <c r="I77" s="123">
        <v>21.163841699340566</v>
      </c>
      <c r="J77" s="123">
        <v>11.182345181324036</v>
      </c>
      <c r="K77" s="123">
        <v>14.760219146951174</v>
      </c>
      <c r="L77" s="123">
        <v>11.698971537522073</v>
      </c>
      <c r="M77" s="123">
        <v>12.039541036245975</v>
      </c>
      <c r="N77" s="123">
        <v>11.277291249612079</v>
      </c>
      <c r="O77" s="123">
        <v>10.947083274205919</v>
      </c>
      <c r="P77" s="123">
        <v>10.276179858602303</v>
      </c>
      <c r="Q77" s="123">
        <v>11.830265153189382</v>
      </c>
      <c r="R77" s="123">
        <v>11.73091291402673</v>
      </c>
      <c r="S77" s="123">
        <v>13.032548723652667</v>
      </c>
      <c r="T77" s="123">
        <v>12.985198347546241</v>
      </c>
      <c r="U77" s="123">
        <v>12.696573092095917</v>
      </c>
      <c r="V77" s="123">
        <v>11.565841167085711</v>
      </c>
      <c r="W77" s="123">
        <v>12.375964726926634</v>
      </c>
      <c r="DA77" s="130" t="s">
        <v>2818</v>
      </c>
    </row>
    <row r="78" spans="1:105" ht="12" customHeight="1" x14ac:dyDescent="0.25">
      <c r="A78" s="97" t="s">
        <v>192</v>
      </c>
      <c r="B78" s="99">
        <v>14.40798282527247</v>
      </c>
      <c r="C78" s="99">
        <v>14.833658305996652</v>
      </c>
      <c r="D78" s="99">
        <v>18.622976981666152</v>
      </c>
      <c r="E78" s="99">
        <v>21.852673099241478</v>
      </c>
      <c r="F78" s="99">
        <v>13.879131452030482</v>
      </c>
      <c r="G78" s="99">
        <v>26.755389181347546</v>
      </c>
      <c r="H78" s="99">
        <v>18.741577907255472</v>
      </c>
      <c r="I78" s="99">
        <v>21.264410174745052</v>
      </c>
      <c r="J78" s="99">
        <v>11.219087645370877</v>
      </c>
      <c r="K78" s="99">
        <v>14.838393733193092</v>
      </c>
      <c r="L78" s="99">
        <v>11.736317665378795</v>
      </c>
      <c r="M78" s="99">
        <v>12.071231505489468</v>
      </c>
      <c r="N78" s="99">
        <v>11.254111830930547</v>
      </c>
      <c r="O78" s="99">
        <v>11.064801385906309</v>
      </c>
      <c r="P78" s="99">
        <v>10.326230419093974</v>
      </c>
      <c r="Q78" s="99">
        <v>11.834348264490535</v>
      </c>
      <c r="R78" s="99">
        <v>11.757993396760742</v>
      </c>
      <c r="S78" s="99">
        <v>13.074994481727906</v>
      </c>
      <c r="T78" s="99">
        <v>13.031587217702288</v>
      </c>
      <c r="U78" s="99">
        <v>12.741233364608249</v>
      </c>
      <c r="V78" s="99">
        <v>11.599992435143117</v>
      </c>
      <c r="W78" s="99">
        <v>12.420877537897693</v>
      </c>
      <c r="DA78" s="63" t="s">
        <v>2819</v>
      </c>
    </row>
    <row r="79" spans="1:105" ht="12" customHeight="1" x14ac:dyDescent="0.25">
      <c r="A79" s="109" t="s">
        <v>120</v>
      </c>
      <c r="B79" s="110">
        <v>10.215892213311765</v>
      </c>
      <c r="C79" s="110">
        <v>13.036721827052062</v>
      </c>
      <c r="D79" s="110">
        <v>10.851746093293524</v>
      </c>
      <c r="E79" s="110">
        <v>19.526677559517889</v>
      </c>
      <c r="F79" s="110">
        <v>9.6787583998131392</v>
      </c>
      <c r="G79" s="110">
        <v>10.800824590758477</v>
      </c>
      <c r="H79" s="110">
        <v>20.907655649195689</v>
      </c>
      <c r="I79" s="110">
        <v>13.811522947507372</v>
      </c>
      <c r="J79" s="110">
        <v>8.3670218923781299</v>
      </c>
      <c r="K79" s="110">
        <v>8.5810138121436754</v>
      </c>
      <c r="L79" s="110">
        <v>8.6008004575169767</v>
      </c>
      <c r="M79" s="110">
        <v>9.3618435997618974</v>
      </c>
      <c r="N79" s="110">
        <v>13.264038715432326</v>
      </c>
      <c r="O79" s="110">
        <v>0.87400499270072307</v>
      </c>
      <c r="P79" s="110">
        <v>5.9894192592631637</v>
      </c>
      <c r="Q79" s="110">
        <v>11.478699556553268</v>
      </c>
      <c r="R79" s="110">
        <v>9.3869162690490402</v>
      </c>
      <c r="S79" s="110">
        <v>9.3415538214942799</v>
      </c>
      <c r="T79" s="110">
        <v>8.9371949780702806</v>
      </c>
      <c r="U79" s="110">
        <v>8.7834064594412524</v>
      </c>
      <c r="V79" s="110">
        <v>8.5594945397485631</v>
      </c>
      <c r="W79" s="110">
        <v>8.405638920661044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433.31244025070384</v>
      </c>
      <c r="C81" s="118">
        <f t="shared" si="28"/>
        <v>337.05131990568475</v>
      </c>
      <c r="D81" s="118">
        <f t="shared" si="28"/>
        <v>315.50714147073143</v>
      </c>
      <c r="E81" s="118">
        <f t="shared" si="28"/>
        <v>342.50787701982807</v>
      </c>
      <c r="F81" s="118">
        <f t="shared" si="28"/>
        <v>347.18742457691224</v>
      </c>
      <c r="G81" s="118">
        <f t="shared" si="28"/>
        <v>334.36822943798285</v>
      </c>
      <c r="H81" s="118">
        <f t="shared" si="28"/>
        <v>282.22745314675802</v>
      </c>
      <c r="I81" s="118">
        <f t="shared" si="28"/>
        <v>275.74712920291876</v>
      </c>
      <c r="J81" s="118">
        <f t="shared" si="28"/>
        <v>302.73274935685191</v>
      </c>
      <c r="K81" s="118">
        <f t="shared" si="28"/>
        <v>286.19470910960564</v>
      </c>
      <c r="L81" s="118">
        <f t="shared" si="28"/>
        <v>285.13805674364687</v>
      </c>
      <c r="M81" s="118">
        <f t="shared" si="28"/>
        <v>254.8442897720374</v>
      </c>
      <c r="N81" s="118">
        <f t="shared" si="28"/>
        <v>260.79819230890843</v>
      </c>
      <c r="O81" s="118">
        <f t="shared" si="28"/>
        <v>239.5117025197259</v>
      </c>
      <c r="P81" s="118">
        <f t="shared" si="28"/>
        <v>230.47741241623922</v>
      </c>
      <c r="Q81" s="118">
        <f t="shared" si="28"/>
        <v>217.61045586634199</v>
      </c>
      <c r="R81" s="118">
        <f t="shared" ref="R81:V81" si="29">R82+R85+R87+R100</f>
        <v>215.16339788719452</v>
      </c>
      <c r="S81" s="118">
        <f t="shared" si="29"/>
        <v>219.88140211047011</v>
      </c>
      <c r="T81" s="118">
        <f t="shared" si="29"/>
        <v>212.92091009214019</v>
      </c>
      <c r="U81" s="118">
        <f t="shared" si="29"/>
        <v>212.03889131889804</v>
      </c>
      <c r="V81" s="118">
        <f t="shared" si="29"/>
        <v>206.88078817086358</v>
      </c>
      <c r="W81" s="118">
        <f t="shared" ref="W81" si="30">W82+W85+W87+W100</f>
        <v>216.16576467460058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393.94767581366187</v>
      </c>
      <c r="C82" s="123">
        <f t="shared" si="31"/>
        <v>282.16116284216389</v>
      </c>
      <c r="D82" s="123">
        <f t="shared" si="31"/>
        <v>259.65064715335302</v>
      </c>
      <c r="E82" s="123">
        <f t="shared" si="31"/>
        <v>279.92348499514134</v>
      </c>
      <c r="F82" s="123">
        <f t="shared" si="31"/>
        <v>298.75676866641186</v>
      </c>
      <c r="G82" s="123">
        <f t="shared" si="31"/>
        <v>260.53335814875516</v>
      </c>
      <c r="H82" s="123">
        <f t="shared" si="31"/>
        <v>228.08565356140957</v>
      </c>
      <c r="I82" s="123">
        <f t="shared" si="31"/>
        <v>209.64350350421282</v>
      </c>
      <c r="J82" s="123">
        <f t="shared" si="31"/>
        <v>253.74071694223977</v>
      </c>
      <c r="K82" s="123">
        <f t="shared" si="31"/>
        <v>233.95350909538121</v>
      </c>
      <c r="L82" s="123">
        <f t="shared" si="31"/>
        <v>237.05646226247623</v>
      </c>
      <c r="M82" s="123">
        <f t="shared" si="31"/>
        <v>209.55211886364438</v>
      </c>
      <c r="N82" s="123">
        <f t="shared" si="31"/>
        <v>215.60935917339489</v>
      </c>
      <c r="O82" s="123">
        <f t="shared" si="31"/>
        <v>195.72170289308789</v>
      </c>
      <c r="P82" s="123">
        <f t="shared" si="31"/>
        <v>185.87896827791772</v>
      </c>
      <c r="Q82" s="123">
        <f t="shared" si="31"/>
        <v>173.02107173560384</v>
      </c>
      <c r="R82" s="123">
        <f t="shared" ref="R82:V82" si="32">SUM(R83:R84)</f>
        <v>171.38077667283224</v>
      </c>
      <c r="S82" s="123">
        <f t="shared" si="32"/>
        <v>173.84512855556073</v>
      </c>
      <c r="T82" s="123">
        <f t="shared" si="32"/>
        <v>168.6934900535216</v>
      </c>
      <c r="U82" s="123">
        <f t="shared" si="32"/>
        <v>168.11357378115659</v>
      </c>
      <c r="V82" s="123">
        <f t="shared" si="32"/>
        <v>165.58479740506016</v>
      </c>
      <c r="W82" s="123">
        <f t="shared" ref="W82" si="33">SUM(W83:W84)</f>
        <v>173.31864593821359</v>
      </c>
      <c r="DA82" s="130" t="s">
        <v>2822</v>
      </c>
    </row>
    <row r="83" spans="1:105" ht="12" customHeight="1" x14ac:dyDescent="0.25">
      <c r="A83" s="97" t="s">
        <v>204</v>
      </c>
      <c r="B83" s="99">
        <v>393.67636695146751</v>
      </c>
      <c r="C83" s="99">
        <v>281.96601838919702</v>
      </c>
      <c r="D83" s="99">
        <v>259.47168166641836</v>
      </c>
      <c r="E83" s="99">
        <v>279.72651063936473</v>
      </c>
      <c r="F83" s="99">
        <v>298.52058236762997</v>
      </c>
      <c r="G83" s="99">
        <v>260.33270097796316</v>
      </c>
      <c r="H83" s="99">
        <v>227.91703053588802</v>
      </c>
      <c r="I83" s="99">
        <v>209.49999230303285</v>
      </c>
      <c r="J83" s="99">
        <v>253.53382120524495</v>
      </c>
      <c r="K83" s="99">
        <v>233.75825209872826</v>
      </c>
      <c r="L83" s="99">
        <v>236.8728089897626</v>
      </c>
      <c r="M83" s="99">
        <v>209.3774263537882</v>
      </c>
      <c r="N83" s="99">
        <v>215.45525786496572</v>
      </c>
      <c r="O83" s="99">
        <v>195.55371388614591</v>
      </c>
      <c r="P83" s="99">
        <v>185.71458692946018</v>
      </c>
      <c r="Q83" s="99">
        <v>172.88502540032917</v>
      </c>
      <c r="R83" s="99">
        <v>171.24569274282175</v>
      </c>
      <c r="S83" s="99">
        <v>173.70511939888723</v>
      </c>
      <c r="T83" s="99">
        <v>168.55686859658536</v>
      </c>
      <c r="U83" s="99">
        <v>167.975220889864</v>
      </c>
      <c r="V83" s="99">
        <v>165.44780121867669</v>
      </c>
      <c r="W83" s="99">
        <v>173.1740318333828</v>
      </c>
      <c r="DA83" s="63" t="s">
        <v>2823</v>
      </c>
    </row>
    <row r="84" spans="1:105" ht="12" customHeight="1" x14ac:dyDescent="0.25">
      <c r="A84" s="97" t="s">
        <v>53</v>
      </c>
      <c r="B84" s="99">
        <v>0.27130886219436084</v>
      </c>
      <c r="C84" s="99">
        <v>0.19514445296688471</v>
      </c>
      <c r="D84" s="99">
        <v>0.17896548693467629</v>
      </c>
      <c r="E84" s="99">
        <v>0.19697435577662012</v>
      </c>
      <c r="F84" s="99">
        <v>0.23618629878189928</v>
      </c>
      <c r="G84" s="99">
        <v>0.20065717079201856</v>
      </c>
      <c r="H84" s="99">
        <v>0.16862302552155695</v>
      </c>
      <c r="I84" s="99">
        <v>0.1435112011799724</v>
      </c>
      <c r="J84" s="99">
        <v>0.20689573699481648</v>
      </c>
      <c r="K84" s="99">
        <v>0.19525699665295265</v>
      </c>
      <c r="L84" s="99">
        <v>0.18365327271363771</v>
      </c>
      <c r="M84" s="99">
        <v>0.17469250985617757</v>
      </c>
      <c r="N84" s="99">
        <v>0.15410130842917963</v>
      </c>
      <c r="O84" s="99">
        <v>0.16798900694198943</v>
      </c>
      <c r="P84" s="99">
        <v>0.16438134845752714</v>
      </c>
      <c r="Q84" s="99">
        <v>0.13604633527467083</v>
      </c>
      <c r="R84" s="99">
        <v>0.13508393001049157</v>
      </c>
      <c r="S84" s="99">
        <v>0.14000915667348734</v>
      </c>
      <c r="T84" s="99">
        <v>0.13662145693623615</v>
      </c>
      <c r="U84" s="99">
        <v>0.13835289129258924</v>
      </c>
      <c r="V84" s="99">
        <v>0.13699618638348013</v>
      </c>
      <c r="W84" s="99">
        <v>0.14461410483078949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0.16963144409244196</v>
      </c>
      <c r="C85" s="123">
        <f t="shared" si="34"/>
        <v>0.20039320301717908</v>
      </c>
      <c r="D85" s="123">
        <f t="shared" si="34"/>
        <v>0.25496234277612517</v>
      </c>
      <c r="E85" s="123">
        <f t="shared" si="34"/>
        <v>0.35118488134277598</v>
      </c>
      <c r="F85" s="123">
        <f t="shared" si="34"/>
        <v>0.2608906015303491</v>
      </c>
      <c r="G85" s="123">
        <f t="shared" si="34"/>
        <v>0.32057511714878095</v>
      </c>
      <c r="H85" s="123">
        <f t="shared" si="34"/>
        <v>0.45445262363858824</v>
      </c>
      <c r="I85" s="123">
        <f t="shared" si="34"/>
        <v>0.98520926311147938</v>
      </c>
      <c r="J85" s="123">
        <f t="shared" si="34"/>
        <v>0.58970118492128765</v>
      </c>
      <c r="K85" s="123">
        <f t="shared" si="34"/>
        <v>0.52692809898460313</v>
      </c>
      <c r="L85" s="123">
        <f t="shared" si="34"/>
        <v>0.82908787705438103</v>
      </c>
      <c r="M85" s="123">
        <f t="shared" si="34"/>
        <v>0.53939656962111071</v>
      </c>
      <c r="N85" s="123">
        <f t="shared" si="34"/>
        <v>1.1010005418244941</v>
      </c>
      <c r="O85" s="123">
        <f t="shared" si="34"/>
        <v>0.47745505258189852</v>
      </c>
      <c r="P85" s="123">
        <f t="shared" si="34"/>
        <v>0.37676398662514782</v>
      </c>
      <c r="Q85" s="123">
        <f t="shared" si="34"/>
        <v>0.66909927307825212</v>
      </c>
      <c r="R85" s="123">
        <f t="shared" si="34"/>
        <v>0.65409977859002555</v>
      </c>
      <c r="S85" s="123">
        <f t="shared" si="34"/>
        <v>0.6688963827228015</v>
      </c>
      <c r="T85" s="123">
        <f t="shared" si="34"/>
        <v>0.6759844787411653</v>
      </c>
      <c r="U85" s="123">
        <f t="shared" si="34"/>
        <v>0.71292420074031493</v>
      </c>
      <c r="V85" s="123">
        <f t="shared" si="34"/>
        <v>0.76612314127609982</v>
      </c>
      <c r="W85" s="123">
        <f t="shared" si="34"/>
        <v>0.81002877848311772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0.16963144409244196</v>
      </c>
      <c r="C86" s="99">
        <f>RES_hhdet_fech!C86/RES_summary!C$19</f>
        <v>0.20039320301717908</v>
      </c>
      <c r="D86" s="99">
        <f>RES_hhdet_fech!D86/RES_summary!D$19</f>
        <v>0.25496234277612517</v>
      </c>
      <c r="E86" s="99">
        <f>RES_hhdet_fech!E86/RES_summary!E$19</f>
        <v>0.35118488134277598</v>
      </c>
      <c r="F86" s="99">
        <f>RES_hhdet_fech!F86/RES_summary!F$19</f>
        <v>0.2608906015303491</v>
      </c>
      <c r="G86" s="99">
        <f>RES_hhdet_fech!G86/RES_summary!G$19</f>
        <v>0.32057511714878095</v>
      </c>
      <c r="H86" s="99">
        <f>RES_hhdet_fech!H86/RES_summary!H$19</f>
        <v>0.45445262363858824</v>
      </c>
      <c r="I86" s="99">
        <f>RES_hhdet_fech!I86/RES_summary!I$19</f>
        <v>0.98520926311147938</v>
      </c>
      <c r="J86" s="99">
        <f>RES_hhdet_fech!J86/RES_summary!J$19</f>
        <v>0.58970118492128765</v>
      </c>
      <c r="K86" s="99">
        <f>RES_hhdet_fech!K86/RES_summary!K$19</f>
        <v>0.52692809898460313</v>
      </c>
      <c r="L86" s="99">
        <f>RES_hhdet_fech!L86/RES_summary!L$19</f>
        <v>0.82908787705438103</v>
      </c>
      <c r="M86" s="99">
        <f>RES_hhdet_fech!M86/RES_summary!M$19</f>
        <v>0.53939656962111071</v>
      </c>
      <c r="N86" s="99">
        <f>RES_hhdet_fech!N86/RES_summary!N$19</f>
        <v>1.1010005418244941</v>
      </c>
      <c r="O86" s="99">
        <f>RES_hhdet_fech!O86/RES_summary!O$19</f>
        <v>0.47745505258189852</v>
      </c>
      <c r="P86" s="99">
        <f>RES_hhdet_fech!P86/RES_summary!P$19</f>
        <v>0.37676398662514782</v>
      </c>
      <c r="Q86" s="99">
        <f>RES_hhdet_fech!Q86/RES_summary!Q$19</f>
        <v>0.66909927307825212</v>
      </c>
      <c r="R86" s="99">
        <f>RES_hhdet_fech!R86/RES_summary!R$19</f>
        <v>0.65409977859002555</v>
      </c>
      <c r="S86" s="99">
        <f>RES_hhdet_fech!S86/RES_summary!S$19</f>
        <v>0.6688963827228015</v>
      </c>
      <c r="T86" s="99">
        <f>RES_hhdet_fech!T86/RES_summary!T$19</f>
        <v>0.6759844787411653</v>
      </c>
      <c r="U86" s="99">
        <f>RES_hhdet_fech!U86/RES_summary!U$19</f>
        <v>0.71292420074031493</v>
      </c>
      <c r="V86" s="99">
        <f>RES_hhdet_fech!V86/RES_summary!V$19</f>
        <v>0.76612314127609982</v>
      </c>
      <c r="W86" s="99">
        <f>RES_hhdet_fech!W86/RES_summary!W$19</f>
        <v>0.81002877848311772</v>
      </c>
      <c r="DA86" s="63" t="s">
        <v>2826</v>
      </c>
    </row>
    <row r="87" spans="1:105" ht="12" customHeight="1" x14ac:dyDescent="0.25">
      <c r="A87" s="121" t="s">
        <v>55</v>
      </c>
      <c r="B87" s="123">
        <v>24.393255608580397</v>
      </c>
      <c r="C87" s="123">
        <v>39.29362415806002</v>
      </c>
      <c r="D87" s="123">
        <v>38.470890664017453</v>
      </c>
      <c r="E87" s="123">
        <v>42.159354732734485</v>
      </c>
      <c r="F87" s="123">
        <v>34.587841508615504</v>
      </c>
      <c r="G87" s="123">
        <v>45.048919722136425</v>
      </c>
      <c r="H87" s="123">
        <v>37.21799431023129</v>
      </c>
      <c r="I87" s="123">
        <v>43.400708129567668</v>
      </c>
      <c r="J87" s="123">
        <v>36.665001200554379</v>
      </c>
      <c r="K87" s="123">
        <v>36.609267013212538</v>
      </c>
      <c r="L87" s="123">
        <v>34.937767228329335</v>
      </c>
      <c r="M87" s="123">
        <v>32.861306763524183</v>
      </c>
      <c r="N87" s="123">
        <v>33.419728044417063</v>
      </c>
      <c r="O87" s="123">
        <v>32.577235593109116</v>
      </c>
      <c r="P87" s="123">
        <v>33.339147692008744</v>
      </c>
      <c r="Q87" s="123">
        <v>32.113602014888315</v>
      </c>
      <c r="R87" s="123">
        <v>31.284664189464809</v>
      </c>
      <c r="S87" s="123">
        <v>32.40471370025103</v>
      </c>
      <c r="T87" s="123">
        <v>30.617008241808115</v>
      </c>
      <c r="U87" s="123">
        <v>29.996261067339738</v>
      </c>
      <c r="V87" s="123">
        <v>28.741721787846775</v>
      </c>
      <c r="W87" s="123">
        <v>29.992091742651564</v>
      </c>
      <c r="DA87" s="130" t="s">
        <v>2827</v>
      </c>
    </row>
    <row r="88" spans="1:105" ht="12" customHeight="1" x14ac:dyDescent="0.25">
      <c r="A88" s="97" t="s">
        <v>132</v>
      </c>
      <c r="B88" s="99">
        <v>25.026966687306835</v>
      </c>
      <c r="C88" s="99">
        <v>41.73117039548567</v>
      </c>
      <c r="D88" s="99">
        <v>38.783523249858398</v>
      </c>
      <c r="E88" s="99">
        <v>41.208654220117559</v>
      </c>
      <c r="F88" s="99">
        <v>35.672661822128369</v>
      </c>
      <c r="G88" s="99">
        <v>42.070819016357738</v>
      </c>
      <c r="H88" s="99">
        <v>38.354659673978333</v>
      </c>
      <c r="I88" s="99">
        <v>42.135943921049389</v>
      </c>
      <c r="J88" s="99">
        <v>38.136127643433717</v>
      </c>
      <c r="K88" s="99">
        <v>35.647281498892461</v>
      </c>
      <c r="L88" s="99">
        <v>35.224219403140154</v>
      </c>
      <c r="M88" s="99">
        <v>32.642485259746294</v>
      </c>
      <c r="N88" s="99">
        <v>33.111878672182741</v>
      </c>
      <c r="O88" s="99">
        <v>32.377719224342719</v>
      </c>
      <c r="P88" s="99">
        <v>33.413067902117703</v>
      </c>
      <c r="Q88" s="99">
        <v>31.85926039504594</v>
      </c>
      <c r="R88" s="99">
        <v>31.661229524975212</v>
      </c>
      <c r="S88" s="99">
        <v>32.273734466845177</v>
      </c>
      <c r="T88" s="99">
        <v>30.833362769343019</v>
      </c>
      <c r="U88" s="99">
        <v>30.270834389418891</v>
      </c>
      <c r="V88" s="99">
        <v>29.127134751695614</v>
      </c>
      <c r="W88" s="99">
        <v>30.377883622509863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23.317960509070762</v>
      </c>
      <c r="C92" s="102">
        <v>34.31687739573367</v>
      </c>
      <c r="D92" s="102">
        <v>37.995673553755239</v>
      </c>
      <c r="E92" s="102">
        <v>45.118499109040542</v>
      </c>
      <c r="F92" s="102">
        <v>30.70836343342237</v>
      </c>
      <c r="G92" s="102">
        <v>55.576927708260548</v>
      </c>
      <c r="H92" s="102">
        <v>32.07492347766182</v>
      </c>
      <c r="I92" s="102">
        <v>50.066249098778307</v>
      </c>
      <c r="J92" s="102">
        <v>29.015453321726717</v>
      </c>
      <c r="K92" s="102">
        <v>42.21070341468625</v>
      </c>
      <c r="L92" s="102">
        <v>35.691697338413555</v>
      </c>
      <c r="M92" s="102">
        <v>36.328811389617286</v>
      </c>
      <c r="N92" s="102">
        <v>32.816405826334332</v>
      </c>
      <c r="O92" s="102">
        <v>33.371665056642264</v>
      </c>
      <c r="P92" s="102">
        <v>31.654909586029508</v>
      </c>
      <c r="Q92" s="102">
        <v>32.116439990921037</v>
      </c>
      <c r="R92" s="102">
        <v>29.51343393344472</v>
      </c>
      <c r="S92" s="102">
        <v>30.023329898896421</v>
      </c>
      <c r="T92" s="102">
        <v>28.627810888726547</v>
      </c>
      <c r="U92" s="102">
        <v>28.160097750877611</v>
      </c>
      <c r="V92" s="102">
        <v>24.761729638317206</v>
      </c>
      <c r="W92" s="102">
        <v>25.838653103754055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22.351187983578718</v>
      </c>
      <c r="C96" s="102">
        <v>22.028473292150938</v>
      </c>
      <c r="D96" s="102">
        <v>23.962120549434029</v>
      </c>
      <c r="E96" s="102">
        <v>37.655864437628104</v>
      </c>
      <c r="F96" s="102">
        <v>16.665099887799609</v>
      </c>
      <c r="G96" s="102">
        <v>27.937845773846931</v>
      </c>
      <c r="H96" s="102">
        <v>45.089238933290183</v>
      </c>
      <c r="I96" s="102">
        <v>39.625525890571282</v>
      </c>
      <c r="J96" s="102">
        <v>29.108591048987158</v>
      </c>
      <c r="K96" s="102">
        <v>39.195320359713349</v>
      </c>
      <c r="L96" s="102">
        <v>30.234051856741981</v>
      </c>
      <c r="M96" s="102">
        <v>30.875579277003215</v>
      </c>
      <c r="N96" s="102">
        <v>37.005258594821385</v>
      </c>
      <c r="O96" s="102">
        <v>33.628269457642368</v>
      </c>
      <c r="P96" s="102">
        <v>34.358883516303521</v>
      </c>
      <c r="Q96" s="102">
        <v>34.422850694332006</v>
      </c>
      <c r="R96" s="102">
        <v>29.946063957834152</v>
      </c>
      <c r="S96" s="102">
        <v>37.181582998069274</v>
      </c>
      <c r="T96" s="102">
        <v>31.386748474877084</v>
      </c>
      <c r="U96" s="102">
        <v>29.66116891179443</v>
      </c>
      <c r="V96" s="102">
        <v>30.597266714435992</v>
      </c>
      <c r="W96" s="102">
        <v>31.573535504911238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2839</v>
      </c>
    </row>
    <row r="100" spans="1:105" ht="12" customHeight="1" x14ac:dyDescent="0.25">
      <c r="A100" s="121" t="s">
        <v>54</v>
      </c>
      <c r="B100" s="123">
        <v>14.801877384369174</v>
      </c>
      <c r="C100" s="123">
        <v>15.396139702443612</v>
      </c>
      <c r="D100" s="123">
        <v>17.130641310584799</v>
      </c>
      <c r="E100" s="123">
        <v>20.073852410609494</v>
      </c>
      <c r="F100" s="123">
        <v>13.581923800354526</v>
      </c>
      <c r="G100" s="123">
        <v>28.46537644994249</v>
      </c>
      <c r="H100" s="123">
        <v>16.46935265147858</v>
      </c>
      <c r="I100" s="123">
        <v>21.717708306026804</v>
      </c>
      <c r="J100" s="123">
        <v>11.737330029136468</v>
      </c>
      <c r="K100" s="123">
        <v>15.105004902027298</v>
      </c>
      <c r="L100" s="123">
        <v>12.314739375786957</v>
      </c>
      <c r="M100" s="123">
        <v>11.891467575247743</v>
      </c>
      <c r="N100" s="123">
        <v>10.668104549271938</v>
      </c>
      <c r="O100" s="123">
        <v>10.735308980947</v>
      </c>
      <c r="P100" s="123">
        <v>10.882532459687619</v>
      </c>
      <c r="Q100" s="123">
        <v>11.806682842771602</v>
      </c>
      <c r="R100" s="123">
        <v>11.843857246307447</v>
      </c>
      <c r="S100" s="123">
        <v>12.962663471935553</v>
      </c>
      <c r="T100" s="123">
        <v>12.934427318069314</v>
      </c>
      <c r="U100" s="123">
        <v>13.216132269661417</v>
      </c>
      <c r="V100" s="123">
        <v>11.788145836680538</v>
      </c>
      <c r="W100" s="123">
        <v>12.044998215252319</v>
      </c>
      <c r="DA100" s="130" t="s">
        <v>2840</v>
      </c>
    </row>
    <row r="101" spans="1:105" ht="12" customHeight="1" x14ac:dyDescent="0.25">
      <c r="A101" s="97" t="s">
        <v>207</v>
      </c>
      <c r="B101" s="99">
        <v>15.739543350274939</v>
      </c>
      <c r="C101" s="99">
        <v>14.593064641508006</v>
      </c>
      <c r="D101" s="99">
        <v>16.793065547744167</v>
      </c>
      <c r="E101" s="99">
        <v>18.899995880724717</v>
      </c>
      <c r="F101" s="99">
        <v>14.607813234666329</v>
      </c>
      <c r="G101" s="99">
        <v>28.084150821667208</v>
      </c>
      <c r="H101" s="99">
        <v>17.992256739472907</v>
      </c>
      <c r="I101" s="99">
        <v>18.631205687901623</v>
      </c>
      <c r="J101" s="99">
        <v>13.733256306954853</v>
      </c>
      <c r="K101" s="99">
        <v>14.095597382778996</v>
      </c>
      <c r="L101" s="99">
        <v>12.996920404347973</v>
      </c>
      <c r="M101" s="99">
        <v>11.772399917174539</v>
      </c>
      <c r="N101" s="99">
        <v>11.20431786236264</v>
      </c>
      <c r="O101" s="99">
        <v>11.037071795832862</v>
      </c>
      <c r="P101" s="99">
        <v>11.561264357759967</v>
      </c>
      <c r="Q101" s="99">
        <v>11.659196863664885</v>
      </c>
      <c r="R101" s="99">
        <v>12.136158654743975</v>
      </c>
      <c r="S101" s="99">
        <v>13.016732408435901</v>
      </c>
      <c r="T101" s="99">
        <v>12.983085501717266</v>
      </c>
      <c r="U101" s="99">
        <v>12.905273729320028</v>
      </c>
      <c r="V101" s="99">
        <v>12.316146162977066</v>
      </c>
      <c r="W101" s="99">
        <v>12.524939842951211</v>
      </c>
      <c r="DA101" s="63" t="s">
        <v>2841</v>
      </c>
    </row>
    <row r="102" spans="1:105" ht="12" customHeight="1" x14ac:dyDescent="0.25">
      <c r="A102" s="97" t="s">
        <v>50</v>
      </c>
      <c r="B102" s="99">
        <v>14.566575249239389</v>
      </c>
      <c r="C102" s="99">
        <v>15.700711646175089</v>
      </c>
      <c r="D102" s="99">
        <v>17.407208794382587</v>
      </c>
      <c r="E102" s="99">
        <v>20.427398087877581</v>
      </c>
      <c r="F102" s="99">
        <v>13.42463054336187</v>
      </c>
      <c r="G102" s="99">
        <v>29.285168023249025</v>
      </c>
      <c r="H102" s="99">
        <v>15.731631068403608</v>
      </c>
      <c r="I102" s="99">
        <v>23.01223218447242</v>
      </c>
      <c r="J102" s="99">
        <v>11.081896488340204</v>
      </c>
      <c r="K102" s="99">
        <v>15.592662998071873</v>
      </c>
      <c r="L102" s="99">
        <v>12.127947505005766</v>
      </c>
      <c r="M102" s="99">
        <v>11.994426008493994</v>
      </c>
      <c r="N102" s="99">
        <v>10.375905194857639</v>
      </c>
      <c r="O102" s="99">
        <v>10.729198684954952</v>
      </c>
      <c r="P102" s="99">
        <v>10.653011152061078</v>
      </c>
      <c r="Q102" s="99">
        <v>11.866362916474779</v>
      </c>
      <c r="R102" s="99">
        <v>11.775253756692196</v>
      </c>
      <c r="S102" s="99">
        <v>13.0011792040497</v>
      </c>
      <c r="T102" s="99">
        <v>12.972082816775108</v>
      </c>
      <c r="U102" s="99">
        <v>13.369668910076959</v>
      </c>
      <c r="V102" s="99">
        <v>11.652310417240702</v>
      </c>
      <c r="W102" s="99">
        <v>11.922174963908155</v>
      </c>
      <c r="DA102" s="63" t="s">
        <v>2842</v>
      </c>
    </row>
    <row r="103" spans="1:105" ht="12" customHeight="1" x14ac:dyDescent="0.25">
      <c r="A103" s="109" t="s">
        <v>120</v>
      </c>
      <c r="B103" s="110">
        <v>10.215892213311768</v>
      </c>
      <c r="C103" s="110">
        <v>13.213155103046853</v>
      </c>
      <c r="D103" s="110">
        <v>10.942252246830884</v>
      </c>
      <c r="E103" s="110">
        <v>19.624999241552977</v>
      </c>
      <c r="F103" s="110">
        <v>9.7284053908382813</v>
      </c>
      <c r="G103" s="110">
        <v>10.854021108741492</v>
      </c>
      <c r="H103" s="110">
        <v>20.955956412351032</v>
      </c>
      <c r="I103" s="110">
        <v>13.843888079315064</v>
      </c>
      <c r="J103" s="110">
        <v>8.3869129834933052</v>
      </c>
      <c r="K103" s="110">
        <v>8.6075476547335281</v>
      </c>
      <c r="L103" s="110">
        <v>8.6545861174154481</v>
      </c>
      <c r="M103" s="110">
        <v>9.392113380414477</v>
      </c>
      <c r="N103" s="110">
        <v>13.273053582962419</v>
      </c>
      <c r="O103" s="110">
        <v>0.87711069953521237</v>
      </c>
      <c r="P103" s="110">
        <v>6.0040933261063048</v>
      </c>
      <c r="Q103" s="110">
        <v>11.470278607758388</v>
      </c>
      <c r="R103" s="110">
        <v>9.352572735349213</v>
      </c>
      <c r="S103" s="110">
        <v>9.3250076199273586</v>
      </c>
      <c r="T103" s="110">
        <v>8.982421923171513</v>
      </c>
      <c r="U103" s="110">
        <v>8.8071732337933373</v>
      </c>
      <c r="V103" s="110">
        <v>8.5934373906043522</v>
      </c>
      <c r="W103" s="110">
        <v>8.5317101007436076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237.64182737398824</v>
      </c>
      <c r="C105" s="118">
        <f t="shared" si="35"/>
        <v>150.1122465353713</v>
      </c>
      <c r="D105" s="118">
        <f t="shared" si="35"/>
        <v>278.10353579940477</v>
      </c>
      <c r="E105" s="118">
        <f t="shared" si="35"/>
        <v>246.07918462790539</v>
      </c>
      <c r="F105" s="118">
        <f t="shared" si="35"/>
        <v>214.86482790223928</v>
      </c>
      <c r="G105" s="118">
        <f t="shared" si="35"/>
        <v>211.81184108302574</v>
      </c>
      <c r="H105" s="118">
        <f t="shared" si="35"/>
        <v>205.46339689932813</v>
      </c>
      <c r="I105" s="118">
        <f t="shared" si="35"/>
        <v>202.47725831467656</v>
      </c>
      <c r="J105" s="118">
        <f t="shared" si="35"/>
        <v>190.91443927114545</v>
      </c>
      <c r="K105" s="118">
        <f t="shared" si="35"/>
        <v>207.31529717096686</v>
      </c>
      <c r="L105" s="118">
        <f t="shared" si="35"/>
        <v>242.68366165960225</v>
      </c>
      <c r="M105" s="118">
        <f t="shared" si="35"/>
        <v>197.5551163757161</v>
      </c>
      <c r="N105" s="118">
        <f t="shared" si="35"/>
        <v>209.29692069471196</v>
      </c>
      <c r="O105" s="118">
        <f t="shared" si="35"/>
        <v>219.69220763507829</v>
      </c>
      <c r="P105" s="118">
        <f t="shared" si="35"/>
        <v>128.94898543134553</v>
      </c>
      <c r="Q105" s="118">
        <f t="shared" si="35"/>
        <v>161.04685812638797</v>
      </c>
      <c r="R105" s="118">
        <f t="shared" ref="R105:V105" si="36">R106+R109+R111+R120</f>
        <v>169.68598176367564</v>
      </c>
      <c r="S105" s="118">
        <f t="shared" si="36"/>
        <v>173.32629213427472</v>
      </c>
      <c r="T105" s="118">
        <f t="shared" si="36"/>
        <v>194.2919888791948</v>
      </c>
      <c r="U105" s="118">
        <f t="shared" si="36"/>
        <v>218.86928381995114</v>
      </c>
      <c r="V105" s="118">
        <f t="shared" si="36"/>
        <v>45.970888676434228</v>
      </c>
      <c r="W105" s="118">
        <f t="shared" ref="W105" si="37">W106+W109+W111+W120</f>
        <v>272.82022198495082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210.46834950016893</v>
      </c>
      <c r="C106" s="123">
        <f t="shared" si="38"/>
        <v>119.41590814781028</v>
      </c>
      <c r="D106" s="123">
        <f t="shared" si="38"/>
        <v>230.13356231472414</v>
      </c>
      <c r="E106" s="123">
        <f t="shared" si="38"/>
        <v>197.41158095430805</v>
      </c>
      <c r="F106" s="123">
        <f t="shared" si="38"/>
        <v>183.71149790861895</v>
      </c>
      <c r="G106" s="123">
        <f t="shared" si="38"/>
        <v>159.0733061326234</v>
      </c>
      <c r="H106" s="123">
        <f t="shared" si="38"/>
        <v>163.84406606455804</v>
      </c>
      <c r="I106" s="123">
        <f t="shared" si="38"/>
        <v>151.17855617643286</v>
      </c>
      <c r="J106" s="123">
        <f t="shared" si="38"/>
        <v>158.70159607035083</v>
      </c>
      <c r="K106" s="123">
        <f t="shared" si="38"/>
        <v>167.02054171479756</v>
      </c>
      <c r="L106" s="123">
        <f t="shared" si="38"/>
        <v>202.68242968658535</v>
      </c>
      <c r="M106" s="123">
        <f t="shared" si="38"/>
        <v>161.98715429662062</v>
      </c>
      <c r="N106" s="123">
        <f t="shared" si="38"/>
        <v>172.93012593547891</v>
      </c>
      <c r="O106" s="123">
        <f t="shared" si="38"/>
        <v>181.03311756857647</v>
      </c>
      <c r="P106" s="123">
        <f t="shared" si="38"/>
        <v>101.04325859523959</v>
      </c>
      <c r="Q106" s="123">
        <f t="shared" si="38"/>
        <v>126.74637103422781</v>
      </c>
      <c r="R106" s="123">
        <f t="shared" ref="R106:V106" si="39">SUM(R107:R108)</f>
        <v>134.73492594529594</v>
      </c>
      <c r="S106" s="123">
        <f t="shared" si="39"/>
        <v>136.25391883862315</v>
      </c>
      <c r="T106" s="123">
        <f t="shared" si="39"/>
        <v>155.15956089991406</v>
      </c>
      <c r="U106" s="123">
        <f t="shared" si="39"/>
        <v>176.40693078826177</v>
      </c>
      <c r="V106" s="123">
        <f t="shared" si="39"/>
        <v>6.0373151954533553</v>
      </c>
      <c r="W106" s="123">
        <f t="shared" ref="W106" si="40">SUM(W107:W108)</f>
        <v>225.34512776056999</v>
      </c>
      <c r="DA106" s="130" t="s">
        <v>2845</v>
      </c>
    </row>
    <row r="107" spans="1:105" ht="12" customHeight="1" x14ac:dyDescent="0.25">
      <c r="A107" s="97" t="s">
        <v>202</v>
      </c>
      <c r="B107" s="99">
        <v>210.35142929630413</v>
      </c>
      <c r="C107" s="99">
        <v>119.3472312789558</v>
      </c>
      <c r="D107" s="99">
        <v>230.0039387532793</v>
      </c>
      <c r="E107" s="99">
        <v>197.3023135046366</v>
      </c>
      <c r="F107" s="99">
        <v>183.60171310038643</v>
      </c>
      <c r="G107" s="99">
        <v>158.98380149295207</v>
      </c>
      <c r="H107" s="99">
        <v>163.75735579439376</v>
      </c>
      <c r="I107" s="99">
        <v>151.10601146619265</v>
      </c>
      <c r="J107" s="99">
        <v>158.61242341695606</v>
      </c>
      <c r="K107" s="99">
        <v>166.92579123616562</v>
      </c>
      <c r="L107" s="99">
        <v>202.57689388775546</v>
      </c>
      <c r="M107" s="99">
        <v>161.89783979585408</v>
      </c>
      <c r="N107" s="99">
        <v>172.85001661492166</v>
      </c>
      <c r="O107" s="99">
        <v>180.93444624495942</v>
      </c>
      <c r="P107" s="99">
        <v>100.98706294799209</v>
      </c>
      <c r="Q107" s="99">
        <v>126.68424622056054</v>
      </c>
      <c r="R107" s="99">
        <v>134.66944791810377</v>
      </c>
      <c r="S107" s="99">
        <v>136.18665244018894</v>
      </c>
      <c r="T107" s="99">
        <v>155.08347068495451</v>
      </c>
      <c r="U107" s="99">
        <v>176.32056543624577</v>
      </c>
      <c r="V107" s="99">
        <v>6.0344018502622507</v>
      </c>
      <c r="W107" s="99">
        <v>225.23616905835874</v>
      </c>
      <c r="DA107" s="63" t="s">
        <v>2846</v>
      </c>
    </row>
    <row r="108" spans="1:105" ht="12" customHeight="1" x14ac:dyDescent="0.25">
      <c r="A108" s="97" t="s">
        <v>53</v>
      </c>
      <c r="B108" s="99">
        <v>0.11692020386479865</v>
      </c>
      <c r="C108" s="99">
        <v>6.8676868854482459E-2</v>
      </c>
      <c r="D108" s="99">
        <v>0.12962356144483966</v>
      </c>
      <c r="E108" s="99">
        <v>0.1092674496714592</v>
      </c>
      <c r="F108" s="99">
        <v>0.10978480823250446</v>
      </c>
      <c r="G108" s="99">
        <v>8.9504639671338315E-2</v>
      </c>
      <c r="H108" s="99">
        <v>8.671027016426458E-2</v>
      </c>
      <c r="I108" s="99">
        <v>7.2544710240204466E-2</v>
      </c>
      <c r="J108" s="99">
        <v>8.9172653394763129E-2</v>
      </c>
      <c r="K108" s="99">
        <v>9.4750478631943039E-2</v>
      </c>
      <c r="L108" s="99">
        <v>0.10553579882990312</v>
      </c>
      <c r="M108" s="99">
        <v>8.9314500766524141E-2</v>
      </c>
      <c r="N108" s="99">
        <v>8.0109320557263344E-2</v>
      </c>
      <c r="O108" s="99">
        <v>9.8671323617045351E-2</v>
      </c>
      <c r="P108" s="99">
        <v>5.6195647247502714E-2</v>
      </c>
      <c r="Q108" s="99">
        <v>6.2124813667270164E-2</v>
      </c>
      <c r="R108" s="99">
        <v>6.547802719218318E-2</v>
      </c>
      <c r="S108" s="99">
        <v>6.7266398434220082E-2</v>
      </c>
      <c r="T108" s="99">
        <v>7.6090214959538452E-2</v>
      </c>
      <c r="U108" s="99">
        <v>8.6365352016010907E-2</v>
      </c>
      <c r="V108" s="99">
        <v>2.9133451911042304E-3</v>
      </c>
      <c r="W108" s="99">
        <v>0.10895870221124214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0.16816952414910002</v>
      </c>
      <c r="C109" s="123">
        <f t="shared" si="41"/>
        <v>0.27243630800861252</v>
      </c>
      <c r="D109" s="123">
        <f t="shared" si="41"/>
        <v>0.34598496188475875</v>
      </c>
      <c r="E109" s="123">
        <f t="shared" si="41"/>
        <v>0.53201875763947393</v>
      </c>
      <c r="F109" s="123">
        <f t="shared" si="41"/>
        <v>0.40557200727134229</v>
      </c>
      <c r="G109" s="123">
        <f t="shared" si="41"/>
        <v>0.42596973998855492</v>
      </c>
      <c r="H109" s="123">
        <f t="shared" si="41"/>
        <v>0.50170603243446454</v>
      </c>
      <c r="I109" s="123">
        <f t="shared" si="41"/>
        <v>0.93959974325410578</v>
      </c>
      <c r="J109" s="123">
        <f t="shared" si="41"/>
        <v>0.5059149953891412</v>
      </c>
      <c r="K109" s="123">
        <f t="shared" si="41"/>
        <v>0.42871582525857921</v>
      </c>
      <c r="L109" s="123">
        <f t="shared" si="41"/>
        <v>0.71848718649346011</v>
      </c>
      <c r="M109" s="123">
        <f t="shared" si="41"/>
        <v>0.53583728193949332</v>
      </c>
      <c r="N109" s="123">
        <f t="shared" si="41"/>
        <v>1.2790344748861113</v>
      </c>
      <c r="O109" s="123">
        <f t="shared" si="41"/>
        <v>0.70046294075388271</v>
      </c>
      <c r="P109" s="123">
        <f t="shared" si="41"/>
        <v>0.68271032349984406</v>
      </c>
      <c r="Q109" s="123">
        <f t="shared" si="41"/>
        <v>1.0785968149988074</v>
      </c>
      <c r="R109" s="123">
        <f t="shared" si="41"/>
        <v>0.90076562306551344</v>
      </c>
      <c r="S109" s="123">
        <f t="shared" si="41"/>
        <v>0.62104196427425196</v>
      </c>
      <c r="T109" s="123">
        <f t="shared" si="41"/>
        <v>0.3493432913795585</v>
      </c>
      <c r="U109" s="123">
        <f t="shared" si="41"/>
        <v>0.17284151119605831</v>
      </c>
      <c r="V109" s="123">
        <f t="shared" si="41"/>
        <v>0.12181483563770011</v>
      </c>
      <c r="W109" s="123">
        <f t="shared" si="41"/>
        <v>0.10959038045587943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0.16816952414910002</v>
      </c>
      <c r="C110" s="99">
        <f>RES_hhdet_fech!C110/RES_summary!C$19</f>
        <v>0.27243630800861252</v>
      </c>
      <c r="D110" s="99">
        <f>RES_hhdet_fech!D110/RES_summary!D$19</f>
        <v>0.34598496188475875</v>
      </c>
      <c r="E110" s="99">
        <f>RES_hhdet_fech!E110/RES_summary!E$19</f>
        <v>0.53201875763947393</v>
      </c>
      <c r="F110" s="99">
        <f>RES_hhdet_fech!F110/RES_summary!F$19</f>
        <v>0.40557200727134229</v>
      </c>
      <c r="G110" s="99">
        <f>RES_hhdet_fech!G110/RES_summary!G$19</f>
        <v>0.42596973998855492</v>
      </c>
      <c r="H110" s="99">
        <f>RES_hhdet_fech!H110/RES_summary!H$19</f>
        <v>0.50170603243446454</v>
      </c>
      <c r="I110" s="99">
        <f>RES_hhdet_fech!I110/RES_summary!I$19</f>
        <v>0.93959974325410578</v>
      </c>
      <c r="J110" s="99">
        <f>RES_hhdet_fech!J110/RES_summary!J$19</f>
        <v>0.5059149953891412</v>
      </c>
      <c r="K110" s="99">
        <f>RES_hhdet_fech!K110/RES_summary!K$19</f>
        <v>0.42871582525857921</v>
      </c>
      <c r="L110" s="99">
        <f>RES_hhdet_fech!L110/RES_summary!L$19</f>
        <v>0.71848718649346011</v>
      </c>
      <c r="M110" s="99">
        <f>RES_hhdet_fech!M110/RES_summary!M$19</f>
        <v>0.53583728193949332</v>
      </c>
      <c r="N110" s="99">
        <f>RES_hhdet_fech!N110/RES_summary!N$19</f>
        <v>1.2790344748861113</v>
      </c>
      <c r="O110" s="99">
        <f>RES_hhdet_fech!O110/RES_summary!O$19</f>
        <v>0.70046294075388271</v>
      </c>
      <c r="P110" s="99">
        <f>RES_hhdet_fech!P110/RES_summary!P$19</f>
        <v>0.68271032349984406</v>
      </c>
      <c r="Q110" s="99">
        <f>RES_hhdet_fech!Q110/RES_summary!Q$19</f>
        <v>1.0785968149988074</v>
      </c>
      <c r="R110" s="99">
        <f>RES_hhdet_fech!R110/RES_summary!R$19</f>
        <v>0.90076562306551344</v>
      </c>
      <c r="S110" s="99">
        <f>RES_hhdet_fech!S110/RES_summary!S$19</f>
        <v>0.62104196427425196</v>
      </c>
      <c r="T110" s="99">
        <f>RES_hhdet_fech!T110/RES_summary!T$19</f>
        <v>0.3493432913795585</v>
      </c>
      <c r="U110" s="99">
        <f>RES_hhdet_fech!U110/RES_summary!U$19</f>
        <v>0.17284151119605831</v>
      </c>
      <c r="V110" s="99">
        <f>RES_hhdet_fech!V110/RES_summary!V$19</f>
        <v>0.12181483563770011</v>
      </c>
      <c r="W110" s="99">
        <f>RES_hhdet_fech!W110/RES_summary!W$19</f>
        <v>0.10959038045587943</v>
      </c>
      <c r="DA110" s="63" t="s">
        <v>2849</v>
      </c>
    </row>
    <row r="111" spans="1:105" ht="12" customHeight="1" x14ac:dyDescent="0.25">
      <c r="A111" s="121" t="s">
        <v>55</v>
      </c>
      <c r="B111" s="123">
        <v>12.507557464840971</v>
      </c>
      <c r="C111" s="123">
        <v>14.891198796967869</v>
      </c>
      <c r="D111" s="123">
        <v>30.579850934859337</v>
      </c>
      <c r="E111" s="123">
        <v>27.810544322806514</v>
      </c>
      <c r="F111" s="123">
        <v>17.514659095512052</v>
      </c>
      <c r="G111" s="123">
        <v>23.891335933054478</v>
      </c>
      <c r="H111" s="123">
        <v>25.09435332486451</v>
      </c>
      <c r="I111" s="123">
        <v>27.662893694448112</v>
      </c>
      <c r="J111" s="123">
        <v>20.697783536313711</v>
      </c>
      <c r="K111" s="123">
        <v>24.386035493920627</v>
      </c>
      <c r="L111" s="123">
        <v>27.238798953905082</v>
      </c>
      <c r="M111" s="123">
        <v>23.095951417596002</v>
      </c>
      <c r="N111" s="123">
        <v>24.65185336246563</v>
      </c>
      <c r="O111" s="123">
        <v>27.370541041139159</v>
      </c>
      <c r="P111" s="123">
        <v>16.628786530941504</v>
      </c>
      <c r="Q111" s="123">
        <v>21.352059523982017</v>
      </c>
      <c r="R111" s="123">
        <v>22.316753251050823</v>
      </c>
      <c r="S111" s="123">
        <v>23.554725222377236</v>
      </c>
      <c r="T111" s="123">
        <v>25.91455941094404</v>
      </c>
      <c r="U111" s="123">
        <v>29.001303101351503</v>
      </c>
      <c r="V111" s="123">
        <v>28.174544162447564</v>
      </c>
      <c r="W111" s="123">
        <v>35.450209204262258</v>
      </c>
      <c r="DA111" s="130" t="s">
        <v>2850</v>
      </c>
    </row>
    <row r="112" spans="1:105" ht="12" customHeight="1" x14ac:dyDescent="0.25">
      <c r="A112" s="97" t="s">
        <v>130</v>
      </c>
      <c r="B112" s="99">
        <v>12.341674759814369</v>
      </c>
      <c r="C112" s="99">
        <v>14.635746079708577</v>
      </c>
      <c r="D112" s="99">
        <v>30.718024698077144</v>
      </c>
      <c r="E112" s="99">
        <v>27.648254292771291</v>
      </c>
      <c r="F112" s="99">
        <v>17.542295717858124</v>
      </c>
      <c r="G112" s="99">
        <v>23.834916556524057</v>
      </c>
      <c r="H112" s="99">
        <v>24.704537920447191</v>
      </c>
      <c r="I112" s="99">
        <v>27.423443500129064</v>
      </c>
      <c r="J112" s="99">
        <v>20.531423675192737</v>
      </c>
      <c r="K112" s="99">
        <v>24.101161556966812</v>
      </c>
      <c r="L112" s="99">
        <v>27.180835704995399</v>
      </c>
      <c r="M112" s="99">
        <v>22.947819688891663</v>
      </c>
      <c r="N112" s="99">
        <v>24.413099843996918</v>
      </c>
      <c r="O112" s="99">
        <v>27.244726465866655</v>
      </c>
      <c r="P112" s="99">
        <v>16.275990585369382</v>
      </c>
      <c r="Q112" s="99">
        <v>21.07568334666902</v>
      </c>
      <c r="R112" s="99">
        <v>22.138823466057744</v>
      </c>
      <c r="S112" s="99">
        <v>23.304388423882724</v>
      </c>
      <c r="T112" s="99">
        <v>25.835697423065064</v>
      </c>
      <c r="U112" s="99">
        <v>29.013257183206093</v>
      </c>
      <c r="V112" s="99">
        <v>15.121655346200518</v>
      </c>
      <c r="W112" s="99">
        <v>35.532467583724383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22.351187983578715</v>
      </c>
      <c r="C116" s="102">
        <v>21.36692517949092</v>
      </c>
      <c r="D116" s="102">
        <v>23.216058980433441</v>
      </c>
      <c r="E116" s="102">
        <v>36.361138052515244</v>
      </c>
      <c r="F116" s="102">
        <v>16.058523526511436</v>
      </c>
      <c r="G116" s="102">
        <v>26.851674052790599</v>
      </c>
      <c r="H116" s="102">
        <v>45.507686669517859</v>
      </c>
      <c r="I116" s="102">
        <v>40.173585157826501</v>
      </c>
      <c r="J116" s="102">
        <v>29.439549242707653</v>
      </c>
      <c r="K116" s="102">
        <v>39.344843971019515</v>
      </c>
      <c r="L116" s="102">
        <v>30.272845303270334</v>
      </c>
      <c r="M116" s="102">
        <v>30.903956549734186</v>
      </c>
      <c r="N116" s="102">
        <v>37.187643770312249</v>
      </c>
      <c r="O116" s="102">
        <v>33.989134058123071</v>
      </c>
      <c r="P116" s="102">
        <v>35.184121754191963</v>
      </c>
      <c r="Q116" s="102">
        <v>35.913072156125928</v>
      </c>
      <c r="R116" s="102">
        <v>31.75414904708343</v>
      </c>
      <c r="S116" s="102">
        <v>36.89181763578685</v>
      </c>
      <c r="T116" s="102">
        <v>30.091394335232966</v>
      </c>
      <c r="U116" s="102">
        <v>28.384603481291624</v>
      </c>
      <c r="V116" s="102">
        <v>29.033039490256421</v>
      </c>
      <c r="W116" s="102">
        <v>30.9546099440932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14.497750884829237</v>
      </c>
      <c r="C120" s="123">
        <v>15.532703282584563</v>
      </c>
      <c r="D120" s="123">
        <v>17.044137587936529</v>
      </c>
      <c r="E120" s="123">
        <v>20.32504059315136</v>
      </c>
      <c r="F120" s="123">
        <v>13.233098890836953</v>
      </c>
      <c r="G120" s="123">
        <v>28.421229277359313</v>
      </c>
      <c r="H120" s="123">
        <v>16.023271477471138</v>
      </c>
      <c r="I120" s="123">
        <v>22.69620870054149</v>
      </c>
      <c r="J120" s="123">
        <v>11.009144669091759</v>
      </c>
      <c r="K120" s="123">
        <v>15.480004136990082</v>
      </c>
      <c r="L120" s="123">
        <v>12.043945832618373</v>
      </c>
      <c r="M120" s="123">
        <v>11.936173379559952</v>
      </c>
      <c r="N120" s="123">
        <v>10.435906921881285</v>
      </c>
      <c r="O120" s="123">
        <v>10.588086084608783</v>
      </c>
      <c r="P120" s="123">
        <v>10.594229981664586</v>
      </c>
      <c r="Q120" s="123">
        <v>11.869830753179343</v>
      </c>
      <c r="R120" s="123">
        <v>11.733536944263367</v>
      </c>
      <c r="S120" s="123">
        <v>12.896606109000095</v>
      </c>
      <c r="T120" s="123">
        <v>12.868525276957135</v>
      </c>
      <c r="U120" s="123">
        <v>13.288208419141792</v>
      </c>
      <c r="V120" s="123">
        <v>11.637214482895612</v>
      </c>
      <c r="W120" s="123">
        <v>11.915294639662728</v>
      </c>
      <c r="DA120" s="130" t="s">
        <v>2859</v>
      </c>
    </row>
    <row r="121" spans="1:105" ht="12" customHeight="1" x14ac:dyDescent="0.25">
      <c r="A121" s="97" t="s">
        <v>50</v>
      </c>
      <c r="B121" s="99">
        <v>14.566575249239392</v>
      </c>
      <c r="C121" s="99">
        <v>15.627540768984177</v>
      </c>
      <c r="D121" s="99">
        <v>17.320361600745358</v>
      </c>
      <c r="E121" s="99">
        <v>20.362062865842464</v>
      </c>
      <c r="F121" s="99">
        <v>13.405586318896255</v>
      </c>
      <c r="G121" s="99">
        <v>29.286685110021477</v>
      </c>
      <c r="H121" s="99">
        <v>15.741793642156489</v>
      </c>
      <c r="I121" s="99">
        <v>23.023631803585403</v>
      </c>
      <c r="J121" s="99">
        <v>11.078297315639146</v>
      </c>
      <c r="K121" s="99">
        <v>15.577286620659326</v>
      </c>
      <c r="L121" s="99">
        <v>12.113451159809287</v>
      </c>
      <c r="M121" s="99">
        <v>11.987218824674269</v>
      </c>
      <c r="N121" s="99">
        <v>10.376401825763956</v>
      </c>
      <c r="O121" s="99">
        <v>10.735338844787522</v>
      </c>
      <c r="P121" s="99">
        <v>10.661208244449952</v>
      </c>
      <c r="Q121" s="99">
        <v>11.875379808752861</v>
      </c>
      <c r="R121" s="99">
        <v>11.780916359379505</v>
      </c>
      <c r="S121" s="99">
        <v>12.983972869884951</v>
      </c>
      <c r="T121" s="99">
        <v>12.930054417173652</v>
      </c>
      <c r="U121" s="99">
        <v>13.351214456254612</v>
      </c>
      <c r="V121" s="99">
        <v>11.677977843727698</v>
      </c>
      <c r="W121" s="99">
        <v>11.955629193057653</v>
      </c>
      <c r="DA121" s="63" t="s">
        <v>2860</v>
      </c>
    </row>
    <row r="122" spans="1:105" ht="12" customHeight="1" x14ac:dyDescent="0.25">
      <c r="A122" s="109" t="s">
        <v>120</v>
      </c>
      <c r="B122" s="110">
        <v>10.215892213311763</v>
      </c>
      <c r="C122" s="110">
        <v>13.086217616479324</v>
      </c>
      <c r="D122" s="110">
        <v>10.880111644445739</v>
      </c>
      <c r="E122" s="110">
        <v>19.588836354339222</v>
      </c>
      <c r="F122" s="110">
        <v>9.7233904141826333</v>
      </c>
      <c r="G122" s="110">
        <v>10.863960596267537</v>
      </c>
      <c r="H122" s="110">
        <v>20.981863576327957</v>
      </c>
      <c r="I122" s="110">
        <v>13.861631759481511</v>
      </c>
      <c r="J122" s="110">
        <v>8.3922846682522785</v>
      </c>
      <c r="K122" s="110">
        <v>8.6046315411553334</v>
      </c>
      <c r="L122" s="110">
        <v>8.6250668934417636</v>
      </c>
      <c r="M122" s="110">
        <v>9.3745928367937896</v>
      </c>
      <c r="N122" s="110">
        <v>13.280772818073713</v>
      </c>
      <c r="O122" s="110">
        <v>0.87875329441066119</v>
      </c>
      <c r="P122" s="110">
        <v>6.0173820246645242</v>
      </c>
      <c r="Q122" s="110">
        <v>11.542586448816728</v>
      </c>
      <c r="R122" s="110">
        <v>9.4319405860986674</v>
      </c>
      <c r="S122" s="110">
        <v>9.3892534018646767</v>
      </c>
      <c r="T122" s="110">
        <v>8.9360106631188145</v>
      </c>
      <c r="U122" s="110">
        <v>8.7874375416107817</v>
      </c>
      <c r="V122" s="110">
        <v>8.6614891421533411</v>
      </c>
      <c r="W122" s="110">
        <v>8.6247757514123222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239.74919854332916</v>
      </c>
      <c r="C124" s="118">
        <f t="shared" si="42"/>
        <v>230.77248963519514</v>
      </c>
      <c r="D124" s="118">
        <f t="shared" si="42"/>
        <v>221.3337388249341</v>
      </c>
      <c r="E124" s="118">
        <f t="shared" si="42"/>
        <v>230.26079306012724</v>
      </c>
      <c r="F124" s="118">
        <f t="shared" si="42"/>
        <v>213.01619131925617</v>
      </c>
      <c r="G124" s="118">
        <f t="shared" si="42"/>
        <v>227.2627756442219</v>
      </c>
      <c r="H124" s="118">
        <f t="shared" si="42"/>
        <v>217.73214032424804</v>
      </c>
      <c r="I124" s="118">
        <f t="shared" si="42"/>
        <v>213.64215223912538</v>
      </c>
      <c r="J124" s="118">
        <f t="shared" si="42"/>
        <v>207.75076766437138</v>
      </c>
      <c r="K124" s="118">
        <f t="shared" si="42"/>
        <v>214.15448530209409</v>
      </c>
      <c r="L124" s="118">
        <f t="shared" si="42"/>
        <v>209.92250009978974</v>
      </c>
      <c r="M124" s="118">
        <f t="shared" si="42"/>
        <v>210.57774218368658</v>
      </c>
      <c r="N124" s="118">
        <f t="shared" si="42"/>
        <v>192.24583599411341</v>
      </c>
      <c r="O124" s="118">
        <f t="shared" si="42"/>
        <v>186.23311317748244</v>
      </c>
      <c r="P124" s="118">
        <f t="shared" si="42"/>
        <v>169.75211131126267</v>
      </c>
      <c r="Q124" s="118">
        <f t="shared" si="42"/>
        <v>171.09234388660749</v>
      </c>
      <c r="R124" s="118">
        <f t="shared" ref="R124:V124" si="43">R125+R128+R130+R139</f>
        <v>171.33047341310501</v>
      </c>
      <c r="S124" s="118">
        <f t="shared" si="43"/>
        <v>175.46874635509818</v>
      </c>
      <c r="T124" s="118">
        <f t="shared" si="43"/>
        <v>175.38893636952892</v>
      </c>
      <c r="U124" s="118">
        <f t="shared" si="43"/>
        <v>167.28779778279778</v>
      </c>
      <c r="V124" s="118">
        <f t="shared" si="43"/>
        <v>173.80421962170431</v>
      </c>
      <c r="W124" s="118">
        <f t="shared" ref="W124" si="44">W125+W128+W130+W139</f>
        <v>179.93591652255094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211.0930257590029</v>
      </c>
      <c r="C125" s="123">
        <f t="shared" si="45"/>
        <v>189.59897770953788</v>
      </c>
      <c r="D125" s="123">
        <f t="shared" si="45"/>
        <v>177.5120929360836</v>
      </c>
      <c r="E125" s="123">
        <f t="shared" si="45"/>
        <v>181.27061249068714</v>
      </c>
      <c r="F125" s="123">
        <f t="shared" si="45"/>
        <v>180.59898616048704</v>
      </c>
      <c r="G125" s="123">
        <f t="shared" si="45"/>
        <v>170.41716342637761</v>
      </c>
      <c r="H125" s="123">
        <f t="shared" si="45"/>
        <v>172.84057053599514</v>
      </c>
      <c r="I125" s="123">
        <f t="shared" si="45"/>
        <v>159.11185240035678</v>
      </c>
      <c r="J125" s="123">
        <f t="shared" si="45"/>
        <v>172.25629546069186</v>
      </c>
      <c r="K125" s="123">
        <f t="shared" si="45"/>
        <v>171.40525269842132</v>
      </c>
      <c r="L125" s="123">
        <f t="shared" si="45"/>
        <v>172.23658263938674</v>
      </c>
      <c r="M125" s="123">
        <f t="shared" si="45"/>
        <v>171.5989342576454</v>
      </c>
      <c r="N125" s="123">
        <f t="shared" si="45"/>
        <v>156.24506571291371</v>
      </c>
      <c r="O125" s="123">
        <f t="shared" si="45"/>
        <v>149.68690362344771</v>
      </c>
      <c r="P125" s="123">
        <f t="shared" si="45"/>
        <v>134.06315389185764</v>
      </c>
      <c r="Q125" s="123">
        <f t="shared" si="45"/>
        <v>133.01802600513486</v>
      </c>
      <c r="R125" s="123">
        <f t="shared" ref="R125:V125" si="46">SUM(R126:R127)</f>
        <v>133.64114440702699</v>
      </c>
      <c r="S125" s="123">
        <f t="shared" si="46"/>
        <v>135.33120908349366</v>
      </c>
      <c r="T125" s="123">
        <f t="shared" si="46"/>
        <v>136.21377443778943</v>
      </c>
      <c r="U125" s="123">
        <f t="shared" si="46"/>
        <v>129.5188255050879</v>
      </c>
      <c r="V125" s="123">
        <f t="shared" si="46"/>
        <v>137.08802930367054</v>
      </c>
      <c r="W125" s="123">
        <f t="shared" ref="W125" si="47">SUM(W126:W127)</f>
        <v>142.2598622415241</v>
      </c>
      <c r="DA125" s="130" t="s">
        <v>2863</v>
      </c>
    </row>
    <row r="126" spans="1:105" ht="12" customHeight="1" x14ac:dyDescent="0.25">
      <c r="A126" s="97" t="s">
        <v>203</v>
      </c>
      <c r="B126" s="99">
        <v>210.96959018226403</v>
      </c>
      <c r="C126" s="99">
        <v>189.4876651975508</v>
      </c>
      <c r="D126" s="99">
        <v>177.41202204676276</v>
      </c>
      <c r="E126" s="99">
        <v>181.17079243440131</v>
      </c>
      <c r="F126" s="99">
        <v>180.49195923647386</v>
      </c>
      <c r="G126" s="99">
        <v>170.3223347311592</v>
      </c>
      <c r="H126" s="99">
        <v>172.75066128620563</v>
      </c>
      <c r="I126" s="99">
        <v>159.03717736232218</v>
      </c>
      <c r="J126" s="99">
        <v>172.16199339230997</v>
      </c>
      <c r="K126" s="99">
        <v>171.31032049220835</v>
      </c>
      <c r="L126" s="99">
        <v>172.14845774315546</v>
      </c>
      <c r="M126" s="99">
        <v>171.50434145344812</v>
      </c>
      <c r="N126" s="99">
        <v>156.17130606292685</v>
      </c>
      <c r="O126" s="99">
        <v>149.60172198358558</v>
      </c>
      <c r="P126" s="99">
        <v>133.98516611866722</v>
      </c>
      <c r="Q126" s="99">
        <v>132.9495434054956</v>
      </c>
      <c r="R126" s="99">
        <v>133.57253684585285</v>
      </c>
      <c r="S126" s="99">
        <v>135.26072215355924</v>
      </c>
      <c r="T126" s="99">
        <v>136.14384337619893</v>
      </c>
      <c r="U126" s="99">
        <v>129.45257085258524</v>
      </c>
      <c r="V126" s="99">
        <v>137.01889380958312</v>
      </c>
      <c r="W126" s="99">
        <v>142.18834985576461</v>
      </c>
      <c r="DA126" s="63" t="s">
        <v>2864</v>
      </c>
    </row>
    <row r="127" spans="1:105" ht="12" customHeight="1" x14ac:dyDescent="0.25">
      <c r="A127" s="97" t="s">
        <v>53</v>
      </c>
      <c r="B127" s="99">
        <v>0.12343557673887076</v>
      </c>
      <c r="C127" s="99">
        <v>0.11131251198707479</v>
      </c>
      <c r="D127" s="99">
        <v>0.10007088932084829</v>
      </c>
      <c r="E127" s="99">
        <v>9.9820056285838954E-2</v>
      </c>
      <c r="F127" s="99">
        <v>0.10702692401317303</v>
      </c>
      <c r="G127" s="99">
        <v>9.4828695218413597E-2</v>
      </c>
      <c r="H127" s="99">
        <v>8.9909249789510245E-2</v>
      </c>
      <c r="I127" s="99">
        <v>7.4675038034590802E-2</v>
      </c>
      <c r="J127" s="99">
        <v>9.4302068381881432E-2</v>
      </c>
      <c r="K127" s="99">
        <v>9.4932206212960044E-2</v>
      </c>
      <c r="L127" s="99">
        <v>8.8124896231265251E-2</v>
      </c>
      <c r="M127" s="99">
        <v>9.459280419727667E-2</v>
      </c>
      <c r="N127" s="99">
        <v>7.3759649986869708E-2</v>
      </c>
      <c r="O127" s="99">
        <v>8.5181639862116687E-2</v>
      </c>
      <c r="P127" s="99">
        <v>7.7987773190411364E-2</v>
      </c>
      <c r="Q127" s="99">
        <v>6.8482599639261621E-2</v>
      </c>
      <c r="R127" s="99">
        <v>6.8607561174139922E-2</v>
      </c>
      <c r="S127" s="99">
        <v>7.0486929934406112E-2</v>
      </c>
      <c r="T127" s="99">
        <v>6.9931061590503038E-2</v>
      </c>
      <c r="U127" s="99">
        <v>6.6254652502667974E-2</v>
      </c>
      <c r="V127" s="99">
        <v>6.9135494087419716E-2</v>
      </c>
      <c r="W127" s="99">
        <v>7.1512385759499697E-2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0.16963443179427265</v>
      </c>
      <c r="C128" s="123">
        <f t="shared" si="48"/>
        <v>0.21092337607285977</v>
      </c>
      <c r="D128" s="123">
        <f t="shared" si="48"/>
        <v>0.24728547599578002</v>
      </c>
      <c r="E128" s="123">
        <f t="shared" si="48"/>
        <v>0.27775048464629687</v>
      </c>
      <c r="F128" s="123">
        <f t="shared" si="48"/>
        <v>0.18828712944369061</v>
      </c>
      <c r="G128" s="123">
        <f t="shared" si="48"/>
        <v>0.1730798767278596</v>
      </c>
      <c r="H128" s="123">
        <f t="shared" si="48"/>
        <v>0.17287034516574637</v>
      </c>
      <c r="I128" s="123">
        <f t="shared" si="48"/>
        <v>0.30392942509118825</v>
      </c>
      <c r="J128" s="123">
        <f t="shared" si="48"/>
        <v>0.17303304451680851</v>
      </c>
      <c r="K128" s="123">
        <f t="shared" si="48"/>
        <v>0.16096775093107771</v>
      </c>
      <c r="L128" s="123">
        <f t="shared" si="48"/>
        <v>0.37356536406630542</v>
      </c>
      <c r="M128" s="123">
        <f t="shared" si="48"/>
        <v>0.34104813738650425</v>
      </c>
      <c r="N128" s="123">
        <f t="shared" si="48"/>
        <v>1.0198764204646691</v>
      </c>
      <c r="O128" s="123">
        <f t="shared" si="48"/>
        <v>0.59161647585488331</v>
      </c>
      <c r="P128" s="123">
        <f t="shared" si="48"/>
        <v>0.54607218722146222</v>
      </c>
      <c r="Q128" s="123">
        <f t="shared" si="48"/>
        <v>0.92202377510676325</v>
      </c>
      <c r="R128" s="123">
        <f t="shared" si="48"/>
        <v>0.80397565374335533</v>
      </c>
      <c r="S128" s="123">
        <f t="shared" si="48"/>
        <v>0.72130185241360745</v>
      </c>
      <c r="T128" s="123">
        <f t="shared" si="48"/>
        <v>0.59866048043684417</v>
      </c>
      <c r="U128" s="123">
        <f t="shared" si="48"/>
        <v>0.47526958643730344</v>
      </c>
      <c r="V128" s="123">
        <f t="shared" si="48"/>
        <v>0.37415373889342463</v>
      </c>
      <c r="W128" s="123">
        <f t="shared" si="48"/>
        <v>0.28417863775137453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0.16963443179427265</v>
      </c>
      <c r="C129" s="99">
        <f>RES_hhdet_fech!C129/RES_summary!C$19</f>
        <v>0.21092337607285977</v>
      </c>
      <c r="D129" s="99">
        <f>RES_hhdet_fech!D129/RES_summary!D$19</f>
        <v>0.24728547599578002</v>
      </c>
      <c r="E129" s="99">
        <f>RES_hhdet_fech!E129/RES_summary!E$19</f>
        <v>0.27775048464629687</v>
      </c>
      <c r="F129" s="99">
        <f>RES_hhdet_fech!F129/RES_summary!F$19</f>
        <v>0.18828712944369061</v>
      </c>
      <c r="G129" s="99">
        <f>RES_hhdet_fech!G129/RES_summary!G$19</f>
        <v>0.1730798767278596</v>
      </c>
      <c r="H129" s="99">
        <f>RES_hhdet_fech!H129/RES_summary!H$19</f>
        <v>0.17287034516574637</v>
      </c>
      <c r="I129" s="99">
        <f>RES_hhdet_fech!I129/RES_summary!I$19</f>
        <v>0.30392942509118825</v>
      </c>
      <c r="J129" s="99">
        <f>RES_hhdet_fech!J129/RES_summary!J$19</f>
        <v>0.17303304451680851</v>
      </c>
      <c r="K129" s="99">
        <f>RES_hhdet_fech!K129/RES_summary!K$19</f>
        <v>0.16096775093107771</v>
      </c>
      <c r="L129" s="99">
        <f>RES_hhdet_fech!L129/RES_summary!L$19</f>
        <v>0.37356536406630542</v>
      </c>
      <c r="M129" s="99">
        <f>RES_hhdet_fech!M129/RES_summary!M$19</f>
        <v>0.34104813738650425</v>
      </c>
      <c r="N129" s="99">
        <f>RES_hhdet_fech!N129/RES_summary!N$19</f>
        <v>1.0198764204646691</v>
      </c>
      <c r="O129" s="99">
        <f>RES_hhdet_fech!O129/RES_summary!O$19</f>
        <v>0.59161647585488331</v>
      </c>
      <c r="P129" s="99">
        <f>RES_hhdet_fech!P129/RES_summary!P$19</f>
        <v>0.54607218722146222</v>
      </c>
      <c r="Q129" s="99">
        <f>RES_hhdet_fech!Q129/RES_summary!Q$19</f>
        <v>0.92202377510676325</v>
      </c>
      <c r="R129" s="99">
        <f>RES_hhdet_fech!R129/RES_summary!R$19</f>
        <v>0.80397565374335533</v>
      </c>
      <c r="S129" s="99">
        <f>RES_hhdet_fech!S129/RES_summary!S$19</f>
        <v>0.72130185241360745</v>
      </c>
      <c r="T129" s="99">
        <f>RES_hhdet_fech!T129/RES_summary!T$19</f>
        <v>0.59866048043684417</v>
      </c>
      <c r="U129" s="99">
        <f>RES_hhdet_fech!U129/RES_summary!U$19</f>
        <v>0.47526958643730344</v>
      </c>
      <c r="V129" s="99">
        <f>RES_hhdet_fech!V129/RES_summary!V$19</f>
        <v>0.37415373889342463</v>
      </c>
      <c r="W129" s="99">
        <f>RES_hhdet_fech!W129/RES_summary!W$19</f>
        <v>0.28417863775137453</v>
      </c>
      <c r="DA129" s="63" t="s">
        <v>2867</v>
      </c>
    </row>
    <row r="130" spans="1:105" ht="12" customHeight="1" x14ac:dyDescent="0.25">
      <c r="A130" s="121" t="s">
        <v>55</v>
      </c>
      <c r="B130" s="123">
        <v>13.988745001719876</v>
      </c>
      <c r="C130" s="123">
        <v>25.327792799339516</v>
      </c>
      <c r="D130" s="123">
        <v>26.294195654757427</v>
      </c>
      <c r="E130" s="123">
        <v>28.238878614859892</v>
      </c>
      <c r="F130" s="123">
        <v>18.86330239343523</v>
      </c>
      <c r="G130" s="123">
        <v>27.930111007432913</v>
      </c>
      <c r="H130" s="123">
        <v>28.710265829242669</v>
      </c>
      <c r="I130" s="123">
        <v>31.573243480922688</v>
      </c>
      <c r="J130" s="123">
        <v>24.326184583544755</v>
      </c>
      <c r="K130" s="123">
        <v>27.142994342263759</v>
      </c>
      <c r="L130" s="123">
        <v>25.263110302647654</v>
      </c>
      <c r="M130" s="123">
        <v>26.698348908475783</v>
      </c>
      <c r="N130" s="123">
        <v>24.545407928777408</v>
      </c>
      <c r="O130" s="123">
        <v>25.338700482051568</v>
      </c>
      <c r="P130" s="123">
        <v>24.54329646956208</v>
      </c>
      <c r="Q130" s="123">
        <v>25.289943018174839</v>
      </c>
      <c r="R130" s="123">
        <v>25.147205334137652</v>
      </c>
      <c r="S130" s="123">
        <v>26.479798562048323</v>
      </c>
      <c r="T130" s="123">
        <v>25.662115408994119</v>
      </c>
      <c r="U130" s="123">
        <v>23.982848191535229</v>
      </c>
      <c r="V130" s="123">
        <v>24.719796591038868</v>
      </c>
      <c r="W130" s="123">
        <v>25.499415759563586</v>
      </c>
      <c r="DA130" s="130" t="s">
        <v>2868</v>
      </c>
    </row>
    <row r="131" spans="1:105" ht="12" customHeight="1" x14ac:dyDescent="0.25">
      <c r="A131" s="97" t="s">
        <v>128</v>
      </c>
      <c r="B131" s="99">
        <v>13.847157237613057</v>
      </c>
      <c r="C131" s="99">
        <v>25.393054565930143</v>
      </c>
      <c r="D131" s="99">
        <v>26.347224033728899</v>
      </c>
      <c r="E131" s="99">
        <v>28.072804679064195</v>
      </c>
      <c r="F131" s="99">
        <v>18.905800361974215</v>
      </c>
      <c r="G131" s="99">
        <v>27.945016467815684</v>
      </c>
      <c r="H131" s="99">
        <v>28.386962313156005</v>
      </c>
      <c r="I131" s="99">
        <v>31.406772658751034</v>
      </c>
      <c r="J131" s="99">
        <v>24.224612611607682</v>
      </c>
      <c r="K131" s="99">
        <v>26.906248679834146</v>
      </c>
      <c r="L131" s="99">
        <v>25.16575015542033</v>
      </c>
      <c r="M131" s="99">
        <v>26.616968097746962</v>
      </c>
      <c r="N131" s="99">
        <v>24.30417884462614</v>
      </c>
      <c r="O131" s="99">
        <v>25.178919250404252</v>
      </c>
      <c r="P131" s="99">
        <v>24.351130912986669</v>
      </c>
      <c r="Q131" s="99">
        <v>25.109801490273483</v>
      </c>
      <c r="R131" s="99">
        <v>25.05282277974602</v>
      </c>
      <c r="S131" s="99">
        <v>26.283607820676586</v>
      </c>
      <c r="T131" s="99">
        <v>25.564019317577518</v>
      </c>
      <c r="U131" s="99">
        <v>23.884227683793995</v>
      </c>
      <c r="V131" s="99">
        <v>24.614059317954897</v>
      </c>
      <c r="W131" s="99">
        <v>25.379524170996735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22.351187983578722</v>
      </c>
      <c r="C135" s="102">
        <v>21.738618632797845</v>
      </c>
      <c r="D135" s="102">
        <v>23.502277039760038</v>
      </c>
      <c r="E135" s="102">
        <v>36.885095249462644</v>
      </c>
      <c r="F135" s="102">
        <v>16.28153372971359</v>
      </c>
      <c r="G135" s="102">
        <v>27.143743052046943</v>
      </c>
      <c r="H135" s="102">
        <v>45.738343513676703</v>
      </c>
      <c r="I135" s="102">
        <v>40.303747141816899</v>
      </c>
      <c r="J135" s="102">
        <v>29.654798803147234</v>
      </c>
      <c r="K135" s="102">
        <v>39.555423199308905</v>
      </c>
      <c r="L135" s="102">
        <v>30.364082205025397</v>
      </c>
      <c r="M135" s="102">
        <v>30.967358089293949</v>
      </c>
      <c r="N135" s="102">
        <v>37.199594866937687</v>
      </c>
      <c r="O135" s="102">
        <v>33.74629596588148</v>
      </c>
      <c r="P135" s="102">
        <v>34.654213393948595</v>
      </c>
      <c r="Q135" s="102">
        <v>34.75317720392809</v>
      </c>
      <c r="R135" s="102">
        <v>30.099952451396398</v>
      </c>
      <c r="S135" s="102">
        <v>36.779223948057684</v>
      </c>
      <c r="T135" s="102">
        <v>30.816529830099636</v>
      </c>
      <c r="U135" s="102">
        <v>29.171998193399922</v>
      </c>
      <c r="V135" s="102">
        <v>30.320608605574485</v>
      </c>
      <c r="W135" s="102">
        <v>31.821345058500171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14.497793350812113</v>
      </c>
      <c r="C139" s="123">
        <v>15.634795750244894</v>
      </c>
      <c r="D139" s="123">
        <v>17.280164758097293</v>
      </c>
      <c r="E139" s="123">
        <v>20.47355146993392</v>
      </c>
      <c r="F139" s="123">
        <v>13.365615635890203</v>
      </c>
      <c r="G139" s="123">
        <v>28.742421333683513</v>
      </c>
      <c r="H139" s="123">
        <v>16.008433613844495</v>
      </c>
      <c r="I139" s="123">
        <v>22.65312693275472</v>
      </c>
      <c r="J139" s="123">
        <v>10.995254575617958</v>
      </c>
      <c r="K139" s="123">
        <v>15.445270510477943</v>
      </c>
      <c r="L139" s="123">
        <v>12.049241793689038</v>
      </c>
      <c r="M139" s="123">
        <v>11.939410880178874</v>
      </c>
      <c r="N139" s="123">
        <v>10.43548593195761</v>
      </c>
      <c r="O139" s="123">
        <v>10.615892596128276</v>
      </c>
      <c r="P139" s="123">
        <v>10.599588762621487</v>
      </c>
      <c r="Q139" s="123">
        <v>11.862351088191046</v>
      </c>
      <c r="R139" s="123">
        <v>11.73814801819703</v>
      </c>
      <c r="S139" s="123">
        <v>12.936436857142589</v>
      </c>
      <c r="T139" s="123">
        <v>12.914386042308536</v>
      </c>
      <c r="U139" s="123">
        <v>13.310854499737355</v>
      </c>
      <c r="V139" s="123">
        <v>11.622239988101496</v>
      </c>
      <c r="W139" s="123">
        <v>11.892459883711853</v>
      </c>
      <c r="DA139" s="130" t="s">
        <v>2877</v>
      </c>
    </row>
    <row r="140" spans="1:105" ht="12" customHeight="1" x14ac:dyDescent="0.25">
      <c r="A140" s="97" t="s">
        <v>50</v>
      </c>
      <c r="B140" s="99">
        <v>14.566575249239392</v>
      </c>
      <c r="C140" s="99">
        <v>15.691022658221577</v>
      </c>
      <c r="D140" s="99">
        <v>17.436603928865967</v>
      </c>
      <c r="E140" s="99">
        <v>20.496023061886572</v>
      </c>
      <c r="F140" s="99">
        <v>13.480541167319066</v>
      </c>
      <c r="G140" s="99">
        <v>29.383452477044944</v>
      </c>
      <c r="H140" s="99">
        <v>15.749921820943705</v>
      </c>
      <c r="I140" s="99">
        <v>23.017470479244743</v>
      </c>
      <c r="J140" s="99">
        <v>11.083528823161503</v>
      </c>
      <c r="K140" s="99">
        <v>15.590225680290796</v>
      </c>
      <c r="L140" s="99">
        <v>12.128039438860222</v>
      </c>
      <c r="M140" s="99">
        <v>11.994345723212456</v>
      </c>
      <c r="N140" s="99">
        <v>10.375072114459025</v>
      </c>
      <c r="O140" s="99">
        <v>10.726615681147079</v>
      </c>
      <c r="P140" s="99">
        <v>10.653080092636692</v>
      </c>
      <c r="Q140" s="99">
        <v>11.867313516941001</v>
      </c>
      <c r="R140" s="99">
        <v>11.775605333393473</v>
      </c>
      <c r="S140" s="99">
        <v>12.999102202379587</v>
      </c>
      <c r="T140" s="99">
        <v>12.972870840639619</v>
      </c>
      <c r="U140" s="99">
        <v>13.372516635788349</v>
      </c>
      <c r="V140" s="99">
        <v>11.6626482871044</v>
      </c>
      <c r="W140" s="99">
        <v>11.937500701158784</v>
      </c>
      <c r="DA140" s="63" t="s">
        <v>2878</v>
      </c>
    </row>
    <row r="141" spans="1:105" ht="12" customHeight="1" x14ac:dyDescent="0.25">
      <c r="A141" s="109" t="s">
        <v>120</v>
      </c>
      <c r="B141" s="110">
        <v>10.215892213311765</v>
      </c>
      <c r="C141" s="110">
        <v>13.184689857936197</v>
      </c>
      <c r="D141" s="110">
        <v>10.977652539152388</v>
      </c>
      <c r="E141" s="110">
        <v>19.723742202711854</v>
      </c>
      <c r="F141" s="110">
        <v>9.7738473486274717</v>
      </c>
      <c r="G141" s="110">
        <v>10.889010322469545</v>
      </c>
      <c r="H141" s="110">
        <v>20.967870567082706</v>
      </c>
      <c r="I141" s="110">
        <v>13.842838926308699</v>
      </c>
      <c r="J141" s="110">
        <v>8.3851542569334381</v>
      </c>
      <c r="K141" s="110">
        <v>8.598740636960116</v>
      </c>
      <c r="L141" s="110">
        <v>8.6533834077867748</v>
      </c>
      <c r="M141" s="110">
        <v>9.3906419531573082</v>
      </c>
      <c r="N141" s="110">
        <v>13.263967462453719</v>
      </c>
      <c r="O141" s="110">
        <v>0.87558429724058451</v>
      </c>
      <c r="P141" s="110">
        <v>6.0040098869613416</v>
      </c>
      <c r="Q141" s="110">
        <v>11.492213498712113</v>
      </c>
      <c r="R141" s="110">
        <v>9.3752334467691885</v>
      </c>
      <c r="S141" s="110">
        <v>9.3440767301844563</v>
      </c>
      <c r="T141" s="110">
        <v>9.0021525430479539</v>
      </c>
      <c r="U141" s="110">
        <v>8.8215653814395498</v>
      </c>
      <c r="V141" s="110">
        <v>8.6186099597377197</v>
      </c>
      <c r="W141" s="110">
        <v>8.564506670352408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0</v>
      </c>
      <c r="V147" s="99">
        <f>RES_hhdet_fech!V147/RES_summary!V$19</f>
        <v>0</v>
      </c>
      <c r="W147" s="99">
        <f>RES_hhdet_fech!W147/RES_summary!W$19</f>
        <v>0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319.96374608742445</v>
      </c>
      <c r="C161" s="118">
        <f t="shared" si="54"/>
        <v>203.76871377752866</v>
      </c>
      <c r="D161" s="118">
        <f t="shared" si="54"/>
        <v>255.66860211839176</v>
      </c>
      <c r="E161" s="118">
        <f t="shared" si="54"/>
        <v>270.93847101764715</v>
      </c>
      <c r="F161" s="118">
        <f t="shared" si="54"/>
        <v>218.96228190110051</v>
      </c>
      <c r="G161" s="118">
        <f t="shared" si="54"/>
        <v>284.73867988880914</v>
      </c>
      <c r="H161" s="118">
        <f t="shared" si="54"/>
        <v>191.12271727407321</v>
      </c>
      <c r="I161" s="118">
        <f t="shared" si="54"/>
        <v>230.19305127713855</v>
      </c>
      <c r="J161" s="118">
        <f t="shared" si="54"/>
        <v>207.01711353822705</v>
      </c>
      <c r="K161" s="118">
        <f t="shared" si="54"/>
        <v>258.6659919753713</v>
      </c>
      <c r="L161" s="118">
        <f t="shared" si="54"/>
        <v>233.96357761347863</v>
      </c>
      <c r="M161" s="118">
        <f t="shared" si="54"/>
        <v>227.78152917607218</v>
      </c>
      <c r="N161" s="118">
        <f t="shared" si="54"/>
        <v>210.10978612187631</v>
      </c>
      <c r="O161" s="118">
        <f t="shared" si="54"/>
        <v>216.17065479374276</v>
      </c>
      <c r="P161" s="118">
        <f t="shared" si="54"/>
        <v>198.04969767630479</v>
      </c>
      <c r="Q161" s="118">
        <f t="shared" si="54"/>
        <v>196.84951141711031</v>
      </c>
      <c r="R161" s="118">
        <f t="shared" ref="R161:V161" si="55">R162+R164+R166+R175</f>
        <v>156.30813922708805</v>
      </c>
      <c r="S161" s="118">
        <f t="shared" si="55"/>
        <v>156.58712045079096</v>
      </c>
      <c r="T161" s="118">
        <f t="shared" si="55"/>
        <v>182.62307262375649</v>
      </c>
      <c r="U161" s="118">
        <f t="shared" si="55"/>
        <v>181.16879349876285</v>
      </c>
      <c r="V161" s="118">
        <f t="shared" si="55"/>
        <v>173.99087046813565</v>
      </c>
      <c r="W161" s="118">
        <f t="shared" ref="W161" si="56">W162+W164+W166+W175</f>
        <v>186.81873904570088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281.33803229203562</v>
      </c>
      <c r="C162" s="123">
        <f t="shared" si="57"/>
        <v>153.26403544772054</v>
      </c>
      <c r="D162" s="123">
        <f t="shared" si="57"/>
        <v>200.01583401272242</v>
      </c>
      <c r="E162" s="123">
        <f t="shared" si="57"/>
        <v>204.91429630339161</v>
      </c>
      <c r="F162" s="123">
        <f t="shared" si="57"/>
        <v>174.67747279313377</v>
      </c>
      <c r="G162" s="123">
        <f t="shared" si="57"/>
        <v>200.14525610034167</v>
      </c>
      <c r="H162" s="123">
        <f t="shared" si="57"/>
        <v>141.0357064032622</v>
      </c>
      <c r="I162" s="123">
        <f t="shared" si="57"/>
        <v>157.69167676669207</v>
      </c>
      <c r="J162" s="123">
        <f t="shared" si="57"/>
        <v>165.64803741405848</v>
      </c>
      <c r="K162" s="123">
        <f t="shared" si="57"/>
        <v>201.63177639081351</v>
      </c>
      <c r="L162" s="123">
        <f t="shared" si="57"/>
        <v>187.77662090624415</v>
      </c>
      <c r="M162" s="123">
        <f t="shared" si="57"/>
        <v>181.63703525710119</v>
      </c>
      <c r="N162" s="123">
        <f t="shared" si="57"/>
        <v>161.40690454367055</v>
      </c>
      <c r="O162" s="123">
        <f t="shared" si="57"/>
        <v>170.48875579845378</v>
      </c>
      <c r="P162" s="123">
        <f t="shared" si="57"/>
        <v>152.97337577163009</v>
      </c>
      <c r="Q162" s="123">
        <f t="shared" si="57"/>
        <v>150.12197242332718</v>
      </c>
      <c r="R162" s="123">
        <f t="shared" si="57"/>
        <v>114.09528231311292</v>
      </c>
      <c r="S162" s="123">
        <f t="shared" si="57"/>
        <v>110.95684680666349</v>
      </c>
      <c r="T162" s="123">
        <f t="shared" si="57"/>
        <v>141.48845548791965</v>
      </c>
      <c r="U162" s="123">
        <f t="shared" si="57"/>
        <v>140.24182769025489</v>
      </c>
      <c r="V162" s="123">
        <f t="shared" si="57"/>
        <v>136.87802846985758</v>
      </c>
      <c r="W162" s="123">
        <f t="shared" si="57"/>
        <v>147.38172848345414</v>
      </c>
      <c r="DA162" s="130" t="s">
        <v>2898</v>
      </c>
    </row>
    <row r="163" spans="1:105" ht="12" customHeight="1" x14ac:dyDescent="0.25">
      <c r="A163" s="97" t="s">
        <v>53</v>
      </c>
      <c r="B163" s="110">
        <v>281.33803229203562</v>
      </c>
      <c r="C163" s="110">
        <v>153.26403544772054</v>
      </c>
      <c r="D163" s="110">
        <v>200.01583401272242</v>
      </c>
      <c r="E163" s="110">
        <v>204.91429630339161</v>
      </c>
      <c r="F163" s="110">
        <v>174.67747279313377</v>
      </c>
      <c r="G163" s="110">
        <v>200.14525610034167</v>
      </c>
      <c r="H163" s="110">
        <v>141.0357064032622</v>
      </c>
      <c r="I163" s="110">
        <v>157.69167676669207</v>
      </c>
      <c r="J163" s="110">
        <v>165.64803741405848</v>
      </c>
      <c r="K163" s="110">
        <v>201.63177639081351</v>
      </c>
      <c r="L163" s="110">
        <v>187.77662090624415</v>
      </c>
      <c r="M163" s="110">
        <v>181.63703525710119</v>
      </c>
      <c r="N163" s="110">
        <v>161.40690454367055</v>
      </c>
      <c r="O163" s="110">
        <v>170.48875579845378</v>
      </c>
      <c r="P163" s="110">
        <v>152.97337577163009</v>
      </c>
      <c r="Q163" s="110">
        <v>150.12197242332718</v>
      </c>
      <c r="R163" s="110">
        <v>114.09528231311292</v>
      </c>
      <c r="S163" s="110">
        <v>110.95684680666349</v>
      </c>
      <c r="T163" s="110">
        <v>141.48845548791965</v>
      </c>
      <c r="U163" s="110">
        <v>140.24182769025489</v>
      </c>
      <c r="V163" s="110">
        <v>136.87802846985758</v>
      </c>
      <c r="W163" s="110">
        <v>147.38172848345414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0.84854283060463265</v>
      </c>
      <c r="C164" s="123">
        <f t="shared" si="58"/>
        <v>0.98892347925861501</v>
      </c>
      <c r="D164" s="123">
        <f t="shared" si="58"/>
        <v>0.97773142518851408</v>
      </c>
      <c r="E164" s="123">
        <f t="shared" si="58"/>
        <v>0.9716424403599877</v>
      </c>
      <c r="F164" s="123">
        <f t="shared" si="58"/>
        <v>0.70595134265827708</v>
      </c>
      <c r="G164" s="123">
        <f t="shared" si="58"/>
        <v>0.78391067888420085</v>
      </c>
      <c r="H164" s="123">
        <f t="shared" si="58"/>
        <v>1.1168208091088465</v>
      </c>
      <c r="I164" s="123">
        <f t="shared" si="58"/>
        <v>2.3223016787599526</v>
      </c>
      <c r="J164" s="123">
        <f t="shared" si="58"/>
        <v>1.4547342500070068</v>
      </c>
      <c r="K164" s="123">
        <f t="shared" si="58"/>
        <v>1.2614304458363923</v>
      </c>
      <c r="L164" s="123">
        <f t="shared" si="58"/>
        <v>1.9958998680279592</v>
      </c>
      <c r="M164" s="123">
        <f t="shared" si="58"/>
        <v>1.3092407730021833</v>
      </c>
      <c r="N164" s="123">
        <f t="shared" si="58"/>
        <v>2.7819507357470288</v>
      </c>
      <c r="O164" s="123">
        <f t="shared" si="58"/>
        <v>1.1883718994222363</v>
      </c>
      <c r="P164" s="123">
        <f t="shared" si="58"/>
        <v>0.89254703119788181</v>
      </c>
      <c r="Q164" s="123">
        <f t="shared" si="58"/>
        <v>1.3910722414567411</v>
      </c>
      <c r="R164" s="123">
        <f t="shared" si="58"/>
        <v>1.1589790450375999</v>
      </c>
      <c r="S164" s="123">
        <f t="shared" si="58"/>
        <v>1.0927901710601198</v>
      </c>
      <c r="T164" s="123">
        <f t="shared" si="58"/>
        <v>1.1797264094149693</v>
      </c>
      <c r="U164" s="123">
        <f t="shared" si="58"/>
        <v>1.2830582375957846</v>
      </c>
      <c r="V164" s="123">
        <f t="shared" si="58"/>
        <v>1.1891486156210145</v>
      </c>
      <c r="W164" s="123">
        <f t="shared" si="58"/>
        <v>1.2500614935770664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0.84854283060463265</v>
      </c>
      <c r="C165" s="99">
        <f>RES_hhdet_fech!C165/RES_summary!C$19</f>
        <v>0.98892347925861501</v>
      </c>
      <c r="D165" s="99">
        <f>RES_hhdet_fech!D165/RES_summary!D$19</f>
        <v>0.97773142518851408</v>
      </c>
      <c r="E165" s="99">
        <f>RES_hhdet_fech!E165/RES_summary!E$19</f>
        <v>0.9716424403599877</v>
      </c>
      <c r="F165" s="99">
        <f>RES_hhdet_fech!F165/RES_summary!F$19</f>
        <v>0.70595134265827708</v>
      </c>
      <c r="G165" s="99">
        <f>RES_hhdet_fech!G165/RES_summary!G$19</f>
        <v>0.78391067888420085</v>
      </c>
      <c r="H165" s="99">
        <f>RES_hhdet_fech!H165/RES_summary!H$19</f>
        <v>1.1168208091088465</v>
      </c>
      <c r="I165" s="99">
        <f>RES_hhdet_fech!I165/RES_summary!I$19</f>
        <v>2.3223016787599526</v>
      </c>
      <c r="J165" s="99">
        <f>RES_hhdet_fech!J165/RES_summary!J$19</f>
        <v>1.4547342500070068</v>
      </c>
      <c r="K165" s="99">
        <f>RES_hhdet_fech!K165/RES_summary!K$19</f>
        <v>1.2614304458363923</v>
      </c>
      <c r="L165" s="99">
        <f>RES_hhdet_fech!L165/RES_summary!L$19</f>
        <v>1.9958998680279592</v>
      </c>
      <c r="M165" s="99">
        <f>RES_hhdet_fech!M165/RES_summary!M$19</f>
        <v>1.3092407730021833</v>
      </c>
      <c r="N165" s="99">
        <f>RES_hhdet_fech!N165/RES_summary!N$19</f>
        <v>2.7819507357470288</v>
      </c>
      <c r="O165" s="99">
        <f>RES_hhdet_fech!O165/RES_summary!O$19</f>
        <v>1.1883718994222363</v>
      </c>
      <c r="P165" s="99">
        <f>RES_hhdet_fech!P165/RES_summary!P$19</f>
        <v>0.89254703119788181</v>
      </c>
      <c r="Q165" s="99">
        <f>RES_hhdet_fech!Q165/RES_summary!Q$19</f>
        <v>1.3910722414567411</v>
      </c>
      <c r="R165" s="99">
        <f>RES_hhdet_fech!R165/RES_summary!R$19</f>
        <v>1.1589790450375999</v>
      </c>
      <c r="S165" s="99">
        <f>RES_hhdet_fech!S165/RES_summary!S$19</f>
        <v>1.0927901710601198</v>
      </c>
      <c r="T165" s="99">
        <f>RES_hhdet_fech!T165/RES_summary!T$19</f>
        <v>1.1797264094149693</v>
      </c>
      <c r="U165" s="99">
        <f>RES_hhdet_fech!U165/RES_summary!U$19</f>
        <v>1.2830582375957846</v>
      </c>
      <c r="V165" s="99">
        <f>RES_hhdet_fech!V165/RES_summary!V$19</f>
        <v>1.1891486156210145</v>
      </c>
      <c r="W165" s="99">
        <f>RES_hhdet_fech!W165/RES_summary!W$19</f>
        <v>1.2500614935770664</v>
      </c>
      <c r="DA165" s="63" t="s">
        <v>2901</v>
      </c>
    </row>
    <row r="166" spans="1:105" ht="12" customHeight="1" x14ac:dyDescent="0.25">
      <c r="A166" s="121" t="s">
        <v>55</v>
      </c>
      <c r="B166" s="123">
        <v>23.279061399944208</v>
      </c>
      <c r="C166" s="123">
        <v>33.853209562723947</v>
      </c>
      <c r="D166" s="123">
        <v>37.436283755020789</v>
      </c>
      <c r="E166" s="123">
        <v>44.649896612439981</v>
      </c>
      <c r="F166" s="123">
        <v>30.285543333626062</v>
      </c>
      <c r="G166" s="123">
        <v>55.215753565164604</v>
      </c>
      <c r="H166" s="123">
        <v>32.98631100079605</v>
      </c>
      <c r="I166" s="123">
        <v>47.446261951595432</v>
      </c>
      <c r="J166" s="123">
        <v>28.900521969349732</v>
      </c>
      <c r="K166" s="123">
        <v>40.282510573644991</v>
      </c>
      <c r="L166" s="123">
        <v>32.134642219632745</v>
      </c>
      <c r="M166" s="123">
        <v>32.894532629358558</v>
      </c>
      <c r="N166" s="123">
        <v>35.490419014698837</v>
      </c>
      <c r="O166" s="123">
        <v>33.871993799078695</v>
      </c>
      <c r="P166" s="123">
        <v>33.573498091501747</v>
      </c>
      <c r="Q166" s="123">
        <v>33.473792419002471</v>
      </c>
      <c r="R166" s="123">
        <v>29.317286531150295</v>
      </c>
      <c r="S166" s="123">
        <v>31.625271706742048</v>
      </c>
      <c r="T166" s="123">
        <v>27.09186750030721</v>
      </c>
      <c r="U166" s="123">
        <v>26.402007405084976</v>
      </c>
      <c r="V166" s="123">
        <v>24.368061793529428</v>
      </c>
      <c r="W166" s="123">
        <v>26.340717500207141</v>
      </c>
      <c r="DA166" s="130" t="s">
        <v>2902</v>
      </c>
    </row>
    <row r="167" spans="1:105" ht="12" customHeight="1" x14ac:dyDescent="0.25">
      <c r="A167" s="97" t="s">
        <v>124</v>
      </c>
      <c r="B167" s="99">
        <v>23.317960509070765</v>
      </c>
      <c r="C167" s="99">
        <v>34.226214352905899</v>
      </c>
      <c r="D167" s="99">
        <v>37.690694389112743</v>
      </c>
      <c r="E167" s="99">
        <v>44.748326224008331</v>
      </c>
      <c r="F167" s="99">
        <v>30.421882186671827</v>
      </c>
      <c r="G167" s="99">
        <v>55.349980558123534</v>
      </c>
      <c r="H167" s="99">
        <v>31.980856396219433</v>
      </c>
      <c r="I167" s="99">
        <v>49.833591768215172</v>
      </c>
      <c r="J167" s="99">
        <v>28.741460794352921</v>
      </c>
      <c r="K167" s="99">
        <v>41.760811997427439</v>
      </c>
      <c r="L167" s="99">
        <v>35.238616615896618</v>
      </c>
      <c r="M167" s="99">
        <v>35.946698593429375</v>
      </c>
      <c r="N167" s="99">
        <v>32.874872603847159</v>
      </c>
      <c r="O167" s="99">
        <v>33.918005495029277</v>
      </c>
      <c r="P167" s="99">
        <v>32.106130582088767</v>
      </c>
      <c r="Q167" s="99">
        <v>32.068394760574762</v>
      </c>
      <c r="R167" s="99">
        <v>28.723129340776286</v>
      </c>
      <c r="S167" s="99">
        <v>28.223770721061825</v>
      </c>
      <c r="T167" s="99">
        <v>25.832489429065486</v>
      </c>
      <c r="U167" s="99">
        <v>25.752164277366873</v>
      </c>
      <c r="V167" s="99">
        <v>23.120127654749641</v>
      </c>
      <c r="W167" s="99">
        <v>25.002186591076665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22.351187983578715</v>
      </c>
      <c r="C171" s="102">
        <v>22.028473292150935</v>
      </c>
      <c r="D171" s="102">
        <v>23.962120549434029</v>
      </c>
      <c r="E171" s="102">
        <v>37.655864437628111</v>
      </c>
      <c r="F171" s="102">
        <v>16.665099887799602</v>
      </c>
      <c r="G171" s="102">
        <v>27.937845773846938</v>
      </c>
      <c r="H171" s="102">
        <v>44.964284706593418</v>
      </c>
      <c r="I171" s="102">
        <v>39.633182551749002</v>
      </c>
      <c r="J171" s="102">
        <v>29.121799805038094</v>
      </c>
      <c r="K171" s="102">
        <v>39.182567339587692</v>
      </c>
      <c r="L171" s="102">
        <v>30.221582362855951</v>
      </c>
      <c r="M171" s="102">
        <v>30.89818609095969</v>
      </c>
      <c r="N171" s="102">
        <v>37.149894274083508</v>
      </c>
      <c r="O171" s="102">
        <v>33.8384367771001</v>
      </c>
      <c r="P171" s="102">
        <v>34.721947245970725</v>
      </c>
      <c r="Q171" s="102">
        <v>34.788486802144512</v>
      </c>
      <c r="R171" s="102">
        <v>30.02188013360372</v>
      </c>
      <c r="S171" s="102">
        <v>36.579771843517271</v>
      </c>
      <c r="T171" s="102">
        <v>30.872571489621929</v>
      </c>
      <c r="U171" s="102">
        <v>29.142821687486002</v>
      </c>
      <c r="V171" s="102">
        <v>29.837519807544734</v>
      </c>
      <c r="W171" s="102">
        <v>31.14743202740544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2910</v>
      </c>
    </row>
    <row r="175" spans="1:105" ht="12" customHeight="1" x14ac:dyDescent="0.25">
      <c r="A175" s="121" t="s">
        <v>54</v>
      </c>
      <c r="B175" s="123">
        <v>14.498109564839959</v>
      </c>
      <c r="C175" s="123">
        <v>15.662545287825568</v>
      </c>
      <c r="D175" s="123">
        <v>17.23875292546003</v>
      </c>
      <c r="E175" s="123">
        <v>20.402635661455523</v>
      </c>
      <c r="F175" s="123">
        <v>13.293314431682409</v>
      </c>
      <c r="G175" s="123">
        <v>28.593759544418688</v>
      </c>
      <c r="H175" s="123">
        <v>15.9838790609061</v>
      </c>
      <c r="I175" s="123">
        <v>22.732810880091108</v>
      </c>
      <c r="J175" s="123">
        <v>11.013819904811836</v>
      </c>
      <c r="K175" s="123">
        <v>15.490274565076406</v>
      </c>
      <c r="L175" s="123">
        <v>12.056414619573783</v>
      </c>
      <c r="M175" s="123">
        <v>11.940720516610249</v>
      </c>
      <c r="N175" s="123">
        <v>10.430511827759924</v>
      </c>
      <c r="O175" s="123">
        <v>10.62153329678805</v>
      </c>
      <c r="P175" s="123">
        <v>10.610276781975067</v>
      </c>
      <c r="Q175" s="123">
        <v>11.862674333323881</v>
      </c>
      <c r="R175" s="123">
        <v>11.736591337787244</v>
      </c>
      <c r="S175" s="123">
        <v>12.912211766325296</v>
      </c>
      <c r="T175" s="123">
        <v>12.863023226114649</v>
      </c>
      <c r="U175" s="123">
        <v>13.241900165827197</v>
      </c>
      <c r="V175" s="123">
        <v>11.555631589127628</v>
      </c>
      <c r="W175" s="123">
        <v>11.846231568462512</v>
      </c>
      <c r="DA175" s="130" t="s">
        <v>2911</v>
      </c>
    </row>
    <row r="176" spans="1:105" ht="12" customHeight="1" x14ac:dyDescent="0.25">
      <c r="A176" s="97" t="s">
        <v>50</v>
      </c>
      <c r="B176" s="99">
        <v>14.566575249239394</v>
      </c>
      <c r="C176" s="99">
        <v>15.707661189893141</v>
      </c>
      <c r="D176" s="99">
        <v>17.40936486308739</v>
      </c>
      <c r="E176" s="99">
        <v>20.432630225315439</v>
      </c>
      <c r="F176" s="99">
        <v>13.427496713054236</v>
      </c>
      <c r="G176" s="99">
        <v>29.273425580555955</v>
      </c>
      <c r="H176" s="99">
        <v>15.72140166803619</v>
      </c>
      <c r="I176" s="99">
        <v>22.989715411378526</v>
      </c>
      <c r="J176" s="99">
        <v>11.068096742553131</v>
      </c>
      <c r="K176" s="99">
        <v>15.573472135368176</v>
      </c>
      <c r="L176" s="99">
        <v>12.116675085683422</v>
      </c>
      <c r="M176" s="99">
        <v>11.988138758055621</v>
      </c>
      <c r="N176" s="99">
        <v>10.37501113544289</v>
      </c>
      <c r="O176" s="99">
        <v>10.73019422579134</v>
      </c>
      <c r="P176" s="99">
        <v>10.654319873149081</v>
      </c>
      <c r="Q176" s="99">
        <v>11.867280536743717</v>
      </c>
      <c r="R176" s="99">
        <v>11.771771727482015</v>
      </c>
      <c r="S176" s="99">
        <v>12.976776004378738</v>
      </c>
      <c r="T176" s="99">
        <v>12.919227055166736</v>
      </c>
      <c r="U176" s="99">
        <v>13.299085766512809</v>
      </c>
      <c r="V176" s="99">
        <v>11.592083679096264</v>
      </c>
      <c r="W176" s="99">
        <v>11.884013022306149</v>
      </c>
      <c r="DA176" s="63" t="s">
        <v>2912</v>
      </c>
    </row>
    <row r="177" spans="1:105" ht="12" customHeight="1" x14ac:dyDescent="0.25">
      <c r="A177" s="109" t="s">
        <v>120</v>
      </c>
      <c r="B177" s="110">
        <v>10.215892213311767</v>
      </c>
      <c r="C177" s="110">
        <v>13.238055941933514</v>
      </c>
      <c r="D177" s="110">
        <v>10.94644908011727</v>
      </c>
      <c r="E177" s="110">
        <v>19.631150483508627</v>
      </c>
      <c r="F177" s="110">
        <v>9.7302587755628274</v>
      </c>
      <c r="G177" s="110">
        <v>10.848260766097548</v>
      </c>
      <c r="H177" s="110">
        <v>20.929308726922031</v>
      </c>
      <c r="I177" s="110">
        <v>13.826976586412803</v>
      </c>
      <c r="J177" s="110">
        <v>8.3729753388760013</v>
      </c>
      <c r="K177" s="110">
        <v>8.5929040665893606</v>
      </c>
      <c r="L177" s="110">
        <v>8.6316657510508463</v>
      </c>
      <c r="M177" s="110">
        <v>9.3768731035487747</v>
      </c>
      <c r="N177" s="110">
        <v>13.267794940465713</v>
      </c>
      <c r="O177" s="110">
        <v>0.87745299669357391</v>
      </c>
      <c r="P177" s="110">
        <v>6.0091064703056656</v>
      </c>
      <c r="Q177" s="110">
        <v>11.465606862487565</v>
      </c>
      <c r="R177" s="110">
        <v>9.3094381081945112</v>
      </c>
      <c r="S177" s="110">
        <v>9.2128226028743452</v>
      </c>
      <c r="T177" s="110">
        <v>8.8549118523200203</v>
      </c>
      <c r="U177" s="110">
        <v>8.6902164549911731</v>
      </c>
      <c r="V177" s="110">
        <v>8.5001522011242514</v>
      </c>
      <c r="W177" s="110">
        <v>8.4510480595711606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224.04985844891701</v>
      </c>
      <c r="C3" s="118">
        <f t="shared" si="0"/>
        <v>57.796719401385701</v>
      </c>
      <c r="D3" s="118">
        <f t="shared" si="0"/>
        <v>163.70077498823224</v>
      </c>
      <c r="E3" s="118">
        <f t="shared" si="0"/>
        <v>119.27841158391767</v>
      </c>
      <c r="F3" s="118">
        <f t="shared" si="0"/>
        <v>230.55488379201117</v>
      </c>
      <c r="G3" s="118">
        <f t="shared" si="0"/>
        <v>121.68528390974527</v>
      </c>
      <c r="H3" s="118">
        <f t="shared" si="0"/>
        <v>87.525593643664749</v>
      </c>
      <c r="I3" s="118">
        <f t="shared" si="0"/>
        <v>86.96799267000722</v>
      </c>
      <c r="J3" s="118">
        <f t="shared" si="0"/>
        <v>270.4610805170588</v>
      </c>
      <c r="K3" s="118">
        <f t="shared" si="0"/>
        <v>104.05041604083699</v>
      </c>
      <c r="L3" s="118">
        <f t="shared" si="0"/>
        <v>82.430720365624751</v>
      </c>
      <c r="M3" s="118">
        <f t="shared" si="0"/>
        <v>144.8618712557022</v>
      </c>
      <c r="N3" s="118">
        <f t="shared" si="0"/>
        <v>141.81818528502734</v>
      </c>
      <c r="O3" s="118">
        <f t="shared" si="0"/>
        <v>87.959653681860431</v>
      </c>
      <c r="P3" s="118">
        <f t="shared" si="0"/>
        <v>159.87152791792272</v>
      </c>
      <c r="Q3" s="118">
        <f t="shared" si="0"/>
        <v>165.55576330275684</v>
      </c>
      <c r="R3" s="118">
        <f t="shared" ref="R3:V3" si="1">R4+R7+R9+R19</f>
        <v>133.13893452521839</v>
      </c>
      <c r="S3" s="118">
        <f t="shared" si="1"/>
        <v>106.3434714174826</v>
      </c>
      <c r="T3" s="118">
        <f t="shared" si="1"/>
        <v>118.47182096791177</v>
      </c>
      <c r="U3" s="118">
        <f t="shared" si="1"/>
        <v>138.46474035462114</v>
      </c>
      <c r="V3" s="118">
        <f t="shared" si="1"/>
        <v>139.82978545634012</v>
      </c>
      <c r="W3" s="118">
        <f t="shared" ref="W3" si="2">W4+W7+W9+W19</f>
        <v>141.91110723399689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199.45789121294311</v>
      </c>
      <c r="C4" s="123">
        <f t="shared" si="3"/>
        <v>45.11531051383799</v>
      </c>
      <c r="D4" s="123">
        <f t="shared" si="3"/>
        <v>131.24194251975803</v>
      </c>
      <c r="E4" s="123">
        <f t="shared" si="3"/>
        <v>93.131569252725527</v>
      </c>
      <c r="F4" s="123">
        <f t="shared" si="3"/>
        <v>197.19580700563239</v>
      </c>
      <c r="G4" s="123">
        <f t="shared" si="3"/>
        <v>90.752751792229304</v>
      </c>
      <c r="H4" s="123">
        <f t="shared" si="3"/>
        <v>67.479917842684017</v>
      </c>
      <c r="I4" s="123">
        <f t="shared" si="3"/>
        <v>64.031329464962155</v>
      </c>
      <c r="J4" s="123">
        <f t="shared" si="3"/>
        <v>223.78575910230327</v>
      </c>
      <c r="K4" s="123">
        <f t="shared" si="3"/>
        <v>82.690642327606639</v>
      </c>
      <c r="L4" s="123">
        <f t="shared" si="3"/>
        <v>65.518318827263997</v>
      </c>
      <c r="M4" s="123">
        <f t="shared" si="3"/>
        <v>117.03680243606512</v>
      </c>
      <c r="N4" s="123">
        <f t="shared" si="3"/>
        <v>114.09948849684432</v>
      </c>
      <c r="O4" s="123">
        <f t="shared" si="3"/>
        <v>69.841066255545513</v>
      </c>
      <c r="P4" s="123">
        <f t="shared" si="3"/>
        <v>126.16748237114066</v>
      </c>
      <c r="Q4" s="123">
        <f t="shared" si="3"/>
        <v>127.61181889597334</v>
      </c>
      <c r="R4" s="123">
        <f t="shared" ref="R4:V4" si="4">SUM(R5:R6)</f>
        <v>101.59400188833401</v>
      </c>
      <c r="S4" s="123">
        <f t="shared" si="4"/>
        <v>77.960885801237879</v>
      </c>
      <c r="T4" s="123">
        <f t="shared" si="4"/>
        <v>88.240974318387657</v>
      </c>
      <c r="U4" s="123">
        <f t="shared" si="4"/>
        <v>104.56577539230453</v>
      </c>
      <c r="V4" s="123">
        <f t="shared" si="4"/>
        <v>107.42560875909022</v>
      </c>
      <c r="W4" s="123">
        <f t="shared" ref="W4" si="5">SUM(W5:W6)</f>
        <v>109.85543123429524</v>
      </c>
      <c r="DA4" s="130" t="s">
        <v>2916</v>
      </c>
    </row>
    <row r="5" spans="1:105" ht="12" customHeight="1" x14ac:dyDescent="0.25">
      <c r="A5" s="97" t="s">
        <v>51</v>
      </c>
      <c r="B5" s="99">
        <v>199.10884227440383</v>
      </c>
      <c r="C5" s="99">
        <v>45.036293877597885</v>
      </c>
      <c r="D5" s="99">
        <v>131.02127251474343</v>
      </c>
      <c r="E5" s="99">
        <v>92.97862277370055</v>
      </c>
      <c r="F5" s="99">
        <v>196.84733923342856</v>
      </c>
      <c r="G5" s="99">
        <v>90.602159048401703</v>
      </c>
      <c r="H5" s="99">
        <v>67.375250858565863</v>
      </c>
      <c r="I5" s="99">
        <v>63.942133858389667</v>
      </c>
      <c r="J5" s="99">
        <v>223.4248695560654</v>
      </c>
      <c r="K5" s="99">
        <v>82.557525443674606</v>
      </c>
      <c r="L5" s="99">
        <v>65.422359479923031</v>
      </c>
      <c r="M5" s="99">
        <v>116.85579018322073</v>
      </c>
      <c r="N5" s="99">
        <v>113.95155888282009</v>
      </c>
      <c r="O5" s="99">
        <v>69.73474286327712</v>
      </c>
      <c r="P5" s="99">
        <v>125.97153443219217</v>
      </c>
      <c r="Q5" s="99">
        <v>127.43712710118804</v>
      </c>
      <c r="R5" s="99">
        <v>101.45627087855247</v>
      </c>
      <c r="S5" s="99">
        <v>77.85453182492509</v>
      </c>
      <c r="T5" s="99">
        <v>88.122428836220422</v>
      </c>
      <c r="U5" s="99">
        <v>104.42596221628284</v>
      </c>
      <c r="V5" s="99">
        <v>107.28419708981383</v>
      </c>
      <c r="W5" s="99">
        <v>109.71223662550914</v>
      </c>
      <c r="DA5" s="63" t="s">
        <v>2917</v>
      </c>
    </row>
    <row r="6" spans="1:105" ht="12" customHeight="1" x14ac:dyDescent="0.25">
      <c r="A6" s="97" t="s">
        <v>53</v>
      </c>
      <c r="B6" s="99">
        <v>0.34904893853929503</v>
      </c>
      <c r="C6" s="99">
        <v>7.9016636240102356E-2</v>
      </c>
      <c r="D6" s="99">
        <v>0.22067000501460268</v>
      </c>
      <c r="E6" s="99">
        <v>0.1529464790249741</v>
      </c>
      <c r="F6" s="99">
        <v>0.3484677722038419</v>
      </c>
      <c r="G6" s="99">
        <v>0.1505927438275991</v>
      </c>
      <c r="H6" s="99">
        <v>0.1046669841181541</v>
      </c>
      <c r="I6" s="99">
        <v>8.9195606572495201E-2</v>
      </c>
      <c r="J6" s="99">
        <v>0.36088954623785974</v>
      </c>
      <c r="K6" s="99">
        <v>0.13311688393203316</v>
      </c>
      <c r="L6" s="99">
        <v>9.5959347340962606E-2</v>
      </c>
      <c r="M6" s="99">
        <v>0.18101225284437694</v>
      </c>
      <c r="N6" s="99">
        <v>0.14792961402421689</v>
      </c>
      <c r="O6" s="99">
        <v>0.10632339226839213</v>
      </c>
      <c r="P6" s="99">
        <v>0.1959479389484973</v>
      </c>
      <c r="Q6" s="99">
        <v>0.174691794785298</v>
      </c>
      <c r="R6" s="99">
        <v>0.13773100978153427</v>
      </c>
      <c r="S6" s="99">
        <v>0.10635397631279146</v>
      </c>
      <c r="T6" s="99">
        <v>0.11854548216723473</v>
      </c>
      <c r="U6" s="99">
        <v>0.13981317602168739</v>
      </c>
      <c r="V6" s="99">
        <v>0.14141166927639165</v>
      </c>
      <c r="W6" s="99">
        <v>0.1431946087861056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0.27591116842243235</v>
      </c>
      <c r="C7" s="123">
        <f t="shared" si="6"/>
        <v>0.42192726133337677</v>
      </c>
      <c r="D7" s="123">
        <f t="shared" si="6"/>
        <v>0.49264767251740083</v>
      </c>
      <c r="E7" s="123">
        <f t="shared" si="6"/>
        <v>0.54492522311948499</v>
      </c>
      <c r="F7" s="123">
        <f t="shared" si="6"/>
        <v>0.36116680330747147</v>
      </c>
      <c r="G7" s="123">
        <f t="shared" si="6"/>
        <v>0.49748298352355669</v>
      </c>
      <c r="H7" s="123">
        <f t="shared" si="6"/>
        <v>0.58284546492052258</v>
      </c>
      <c r="I7" s="123">
        <f t="shared" si="6"/>
        <v>1.0761721954248364</v>
      </c>
      <c r="J7" s="123">
        <f t="shared" si="6"/>
        <v>0.62951090592405179</v>
      </c>
      <c r="K7" s="123">
        <f t="shared" si="6"/>
        <v>1.0698145105395001</v>
      </c>
      <c r="L7" s="123">
        <f t="shared" si="6"/>
        <v>2.0489385636298749</v>
      </c>
      <c r="M7" s="123">
        <f t="shared" si="6"/>
        <v>1.236975622191365</v>
      </c>
      <c r="N7" s="123">
        <f t="shared" si="6"/>
        <v>2.4213722450059123</v>
      </c>
      <c r="O7" s="123">
        <f t="shared" si="6"/>
        <v>1.1486184050902495</v>
      </c>
      <c r="P7" s="123">
        <f t="shared" si="6"/>
        <v>1.4451019075955069</v>
      </c>
      <c r="Q7" s="123">
        <f t="shared" si="6"/>
        <v>3.8111588509554566</v>
      </c>
      <c r="R7" s="123">
        <f t="shared" si="6"/>
        <v>4.9047328411551687</v>
      </c>
      <c r="S7" s="123">
        <f t="shared" si="6"/>
        <v>5.6417989658666396</v>
      </c>
      <c r="T7" s="123">
        <f t="shared" si="6"/>
        <v>5.4088303956786303</v>
      </c>
      <c r="U7" s="123">
        <f t="shared" si="6"/>
        <v>5.0598780640805296</v>
      </c>
      <c r="V7" s="123">
        <f t="shared" si="6"/>
        <v>4.3242907221848377</v>
      </c>
      <c r="W7" s="123">
        <f t="shared" si="6"/>
        <v>3.6390923900671508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0.27591116842243235</v>
      </c>
      <c r="C8" s="99">
        <f>RES_hhdet_tesh!C8/RES_summary!C$19</f>
        <v>0.42192726133337677</v>
      </c>
      <c r="D8" s="99">
        <f>RES_hhdet_tesh!D8/RES_summary!D$19</f>
        <v>0.49264767251740083</v>
      </c>
      <c r="E8" s="99">
        <f>RES_hhdet_tesh!E8/RES_summary!E$19</f>
        <v>0.54492522311948499</v>
      </c>
      <c r="F8" s="99">
        <f>RES_hhdet_tesh!F8/RES_summary!F$19</f>
        <v>0.36116680330747147</v>
      </c>
      <c r="G8" s="99">
        <f>RES_hhdet_tesh!G8/RES_summary!G$19</f>
        <v>0.49748298352355669</v>
      </c>
      <c r="H8" s="99">
        <f>RES_hhdet_tesh!H8/RES_summary!H$19</f>
        <v>0.58284546492052258</v>
      </c>
      <c r="I8" s="99">
        <f>RES_hhdet_tesh!I8/RES_summary!I$19</f>
        <v>1.0761721954248364</v>
      </c>
      <c r="J8" s="99">
        <f>RES_hhdet_tesh!J8/RES_summary!J$19</f>
        <v>0.62951090592405179</v>
      </c>
      <c r="K8" s="99">
        <f>RES_hhdet_tesh!K8/RES_summary!K$19</f>
        <v>1.0698145105395001</v>
      </c>
      <c r="L8" s="99">
        <f>RES_hhdet_tesh!L8/RES_summary!L$19</f>
        <v>2.0489385636298749</v>
      </c>
      <c r="M8" s="99">
        <f>RES_hhdet_tesh!M8/RES_summary!M$19</f>
        <v>1.236975622191365</v>
      </c>
      <c r="N8" s="99">
        <f>RES_hhdet_tesh!N8/RES_summary!N$19</f>
        <v>2.4213722450059123</v>
      </c>
      <c r="O8" s="99">
        <f>RES_hhdet_tesh!O8/RES_summary!O$19</f>
        <v>1.1486184050902495</v>
      </c>
      <c r="P8" s="99">
        <f>RES_hhdet_tesh!P8/RES_summary!P$19</f>
        <v>1.4451019075955069</v>
      </c>
      <c r="Q8" s="99">
        <f>RES_hhdet_tesh!Q8/RES_summary!Q$19</f>
        <v>3.8111588509554566</v>
      </c>
      <c r="R8" s="99">
        <f>RES_hhdet_tesh!R8/RES_summary!R$19</f>
        <v>4.9047328411551687</v>
      </c>
      <c r="S8" s="99">
        <f>RES_hhdet_tesh!S8/RES_summary!S$19</f>
        <v>5.6417989658666396</v>
      </c>
      <c r="T8" s="99">
        <f>RES_hhdet_tesh!T8/RES_summary!T$19</f>
        <v>5.4088303956786303</v>
      </c>
      <c r="U8" s="99">
        <f>RES_hhdet_tesh!U8/RES_summary!U$19</f>
        <v>5.0598780640805296</v>
      </c>
      <c r="V8" s="99">
        <f>RES_hhdet_tesh!V8/RES_summary!V$19</f>
        <v>4.3242907221848377</v>
      </c>
      <c r="W8" s="99">
        <f>RES_hhdet_tesh!W8/RES_summary!W$19</f>
        <v>3.6390923900671508</v>
      </c>
      <c r="DA8" s="63" t="s">
        <v>2920</v>
      </c>
    </row>
    <row r="9" spans="1:105" ht="12" customHeight="1" x14ac:dyDescent="0.25">
      <c r="A9" s="121" t="s">
        <v>55</v>
      </c>
      <c r="B9" s="123">
        <v>14.148064730737755</v>
      </c>
      <c r="C9" s="123">
        <v>6.7332265978989652</v>
      </c>
      <c r="D9" s="123">
        <v>21.12915122312404</v>
      </c>
      <c r="E9" s="123">
        <v>15.890485891293403</v>
      </c>
      <c r="F9" s="123">
        <v>22.589093874087389</v>
      </c>
      <c r="G9" s="123">
        <v>16.646796495122743</v>
      </c>
      <c r="H9" s="123">
        <v>12.356724735869877</v>
      </c>
      <c r="I9" s="123">
        <v>14.18545701184965</v>
      </c>
      <c r="J9" s="123">
        <v>34.271616951908655</v>
      </c>
      <c r="K9" s="123">
        <v>14.388288015975064</v>
      </c>
      <c r="L9" s="123">
        <v>10.598963802386525</v>
      </c>
      <c r="M9" s="123">
        <v>19.682642773388721</v>
      </c>
      <c r="N9" s="123">
        <v>19.193417541852003</v>
      </c>
      <c r="O9" s="123">
        <v>12.726789823291481</v>
      </c>
      <c r="P9" s="123">
        <v>24.489024023777773</v>
      </c>
      <c r="Q9" s="123">
        <v>25.74322053088849</v>
      </c>
      <c r="R9" s="123">
        <v>20.393545633515988</v>
      </c>
      <c r="S9" s="123">
        <v>16.331116126926098</v>
      </c>
      <c r="T9" s="123">
        <v>17.869653494454965</v>
      </c>
      <c r="U9" s="123">
        <v>20.879244285196062</v>
      </c>
      <c r="V9" s="123">
        <v>20.989490006394504</v>
      </c>
      <c r="W9" s="123">
        <v>21.368415595607527</v>
      </c>
      <c r="DA9" s="130" t="s">
        <v>2921</v>
      </c>
    </row>
    <row r="10" spans="1:105" ht="12" customHeight="1" x14ac:dyDescent="0.25">
      <c r="A10" s="97" t="s">
        <v>143</v>
      </c>
      <c r="B10" s="99">
        <v>14.192852751711316</v>
      </c>
      <c r="C10" s="99">
        <v>6.5506549629422874</v>
      </c>
      <c r="D10" s="99">
        <v>21.176549470123636</v>
      </c>
      <c r="E10" s="99">
        <v>15.758814856943724</v>
      </c>
      <c r="F10" s="99">
        <v>22.731043449987926</v>
      </c>
      <c r="G10" s="99">
        <v>16.412982679158734</v>
      </c>
      <c r="H10" s="99">
        <v>12.264827023384342</v>
      </c>
      <c r="I10" s="99">
        <v>13.956383330068027</v>
      </c>
      <c r="J10" s="99">
        <v>34.636753949039012</v>
      </c>
      <c r="K10" s="99">
        <v>14.226632180276487</v>
      </c>
      <c r="L10" s="99">
        <v>10.44721373894917</v>
      </c>
      <c r="M10" s="99">
        <v>19.699365693790103</v>
      </c>
      <c r="N10" s="99">
        <v>19.177620858659516</v>
      </c>
      <c r="O10" s="99">
        <v>12.58621291216387</v>
      </c>
      <c r="P10" s="99">
        <v>24.579711416557618</v>
      </c>
      <c r="Q10" s="99">
        <v>25.841438196404177</v>
      </c>
      <c r="R10" s="99">
        <v>20.415219821905545</v>
      </c>
      <c r="S10" s="99">
        <v>16.220104399608299</v>
      </c>
      <c r="T10" s="99">
        <v>17.820304027735762</v>
      </c>
      <c r="U10" s="99">
        <v>20.885415710438707</v>
      </c>
      <c r="V10" s="99">
        <v>21.012020309050879</v>
      </c>
      <c r="W10" s="99">
        <v>21.364265796770223</v>
      </c>
      <c r="DA10" s="63" t="s">
        <v>2922</v>
      </c>
    </row>
    <row r="11" spans="1:105" ht="12" customHeight="1" x14ac:dyDescent="0.25">
      <c r="A11" s="97" t="s">
        <v>124</v>
      </c>
      <c r="B11" s="99">
        <v>11.46000700204543</v>
      </c>
      <c r="C11" s="99">
        <v>16.86561117085941</v>
      </c>
      <c r="D11" s="99">
        <v>18.788385640776692</v>
      </c>
      <c r="E11" s="99">
        <v>22.555133619870258</v>
      </c>
      <c r="F11" s="99">
        <v>15.488780787874067</v>
      </c>
      <c r="G11" s="99">
        <v>28.578390791392113</v>
      </c>
      <c r="H11" s="99">
        <v>16.68882339848567</v>
      </c>
      <c r="I11" s="99">
        <v>26.222698637917212</v>
      </c>
      <c r="J11" s="99">
        <v>15.249516243008257</v>
      </c>
      <c r="K11" s="99">
        <v>22.17867681546155</v>
      </c>
      <c r="L11" s="99">
        <v>18.85228228515799</v>
      </c>
      <c r="M11" s="99">
        <v>19.591508849269903</v>
      </c>
      <c r="N11" s="99">
        <v>18.215237023739007</v>
      </c>
      <c r="O11" s="99">
        <v>19.782594578103328</v>
      </c>
      <c r="P11" s="99">
        <v>19.455245278928484</v>
      </c>
      <c r="Q11" s="99">
        <v>20.729946768669823</v>
      </c>
      <c r="R11" s="99">
        <v>19.902258381218125</v>
      </c>
      <c r="S11" s="99">
        <v>20.939284569992981</v>
      </c>
      <c r="T11" s="99">
        <v>20.746614152528032</v>
      </c>
      <c r="U11" s="99">
        <v>21.565367616435292</v>
      </c>
      <c r="V11" s="99">
        <v>19.788410494924957</v>
      </c>
      <c r="W11" s="99">
        <v>21.680988205755725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12.306671942149899</v>
      </c>
      <c r="C15" s="102">
        <v>12.12898367603932</v>
      </c>
      <c r="D15" s="102">
        <v>13.193659185220497</v>
      </c>
      <c r="E15" s="102">
        <v>20.733500638642962</v>
      </c>
      <c r="F15" s="102">
        <v>9.1758844027882844</v>
      </c>
      <c r="G15" s="102">
        <v>15.382712675573091</v>
      </c>
      <c r="H15" s="102">
        <v>26.152419755601159</v>
      </c>
      <c r="I15" s="102">
        <v>23.040712711730293</v>
      </c>
      <c r="J15" s="102">
        <v>16.955179747191213</v>
      </c>
      <c r="K15" s="102">
        <v>22.902259852648864</v>
      </c>
      <c r="L15" s="102">
        <v>17.697219691877411</v>
      </c>
      <c r="M15" s="102">
        <v>18.112831987767009</v>
      </c>
      <c r="N15" s="102">
        <v>21.79206730785209</v>
      </c>
      <c r="O15" s="102">
        <v>19.919825488925689</v>
      </c>
      <c r="P15" s="102">
        <v>20.468920918363693</v>
      </c>
      <c r="Q15" s="102">
        <v>20.83151069748294</v>
      </c>
      <c r="R15" s="102">
        <v>18.459260468197087</v>
      </c>
      <c r="S15" s="102">
        <v>23.3374077302126</v>
      </c>
      <c r="T15" s="102">
        <v>19.87562724776301</v>
      </c>
      <c r="U15" s="102">
        <v>19.014225975909024</v>
      </c>
      <c r="V15" s="102">
        <v>19.937740021797559</v>
      </c>
      <c r="W15" s="102">
        <v>21.415823583020636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10.167991336813712</v>
      </c>
      <c r="C19" s="123">
        <v>5.5262550283153669</v>
      </c>
      <c r="D19" s="123">
        <v>10.837033572832784</v>
      </c>
      <c r="E19" s="123">
        <v>9.7114312167792445</v>
      </c>
      <c r="F19" s="123">
        <v>10.408816108983933</v>
      </c>
      <c r="G19" s="123">
        <v>13.78825263886967</v>
      </c>
      <c r="H19" s="123">
        <v>7.1061056001903298</v>
      </c>
      <c r="I19" s="123">
        <v>7.675033997770579</v>
      </c>
      <c r="J19" s="123">
        <v>11.774193556922809</v>
      </c>
      <c r="K19" s="123">
        <v>5.9016711867157881</v>
      </c>
      <c r="L19" s="123">
        <v>4.2644991723443511</v>
      </c>
      <c r="M19" s="123">
        <v>6.9054504240569878</v>
      </c>
      <c r="N19" s="123">
        <v>6.103907001325104</v>
      </c>
      <c r="O19" s="123">
        <v>4.2431791979331805</v>
      </c>
      <c r="P19" s="123">
        <v>7.7699196154087931</v>
      </c>
      <c r="Q19" s="123">
        <v>8.3895650249395484</v>
      </c>
      <c r="R19" s="123">
        <v>6.2466541622132423</v>
      </c>
      <c r="S19" s="123">
        <v>6.4096705234519913</v>
      </c>
      <c r="T19" s="123">
        <v>6.952362759390506</v>
      </c>
      <c r="U19" s="123">
        <v>7.9598426130400286</v>
      </c>
      <c r="V19" s="123">
        <v>7.0903959686705607</v>
      </c>
      <c r="W19" s="123">
        <v>7.0481680140269622</v>
      </c>
      <c r="DA19" s="130" t="s">
        <v>2931</v>
      </c>
    </row>
    <row r="20" spans="1:105" ht="12" customHeight="1" x14ac:dyDescent="0.25">
      <c r="A20" s="97" t="s">
        <v>51</v>
      </c>
      <c r="B20" s="99">
        <v>11.354806045666693</v>
      </c>
      <c r="C20" s="99">
        <v>3.2971337578515985</v>
      </c>
      <c r="D20" s="99">
        <v>11.488968961492395</v>
      </c>
      <c r="E20" s="99">
        <v>8.2080019623519824</v>
      </c>
      <c r="F20" s="99">
        <v>12.055242342519481</v>
      </c>
      <c r="G20" s="99">
        <v>12.167933668498192</v>
      </c>
      <c r="H20" s="99">
        <v>6.2192401797508294</v>
      </c>
      <c r="I20" s="99">
        <v>6.1624276035905075</v>
      </c>
      <c r="J20" s="99">
        <v>12.68758000659215</v>
      </c>
      <c r="K20" s="99">
        <v>5.2617564195508288</v>
      </c>
      <c r="L20" s="99">
        <v>3.8447770477091652</v>
      </c>
      <c r="M20" s="99">
        <v>6.8968427324030221</v>
      </c>
      <c r="N20" s="99">
        <v>6.0979006397502893</v>
      </c>
      <c r="O20" s="99">
        <v>4.022579660323804</v>
      </c>
      <c r="P20" s="99">
        <v>8.0091253229751533</v>
      </c>
      <c r="Q20" s="99">
        <v>8.6971600522152563</v>
      </c>
      <c r="R20" s="99">
        <v>6.0923082820941161</v>
      </c>
      <c r="S20" s="99">
        <v>6.20563196258421</v>
      </c>
      <c r="T20" s="99">
        <v>6.8975865973868711</v>
      </c>
      <c r="U20" s="99">
        <v>7.9636387777737916</v>
      </c>
      <c r="V20" s="99">
        <v>7.096563577675564</v>
      </c>
      <c r="W20" s="99">
        <v>7.0479666886878523</v>
      </c>
      <c r="DA20" s="63" t="s">
        <v>2932</v>
      </c>
    </row>
    <row r="21" spans="1:105" ht="12" customHeight="1" x14ac:dyDescent="0.25">
      <c r="A21" s="97" t="s">
        <v>50</v>
      </c>
      <c r="B21" s="99">
        <v>8.3028594752885976</v>
      </c>
      <c r="C21" s="99">
        <v>8.9593431972875255</v>
      </c>
      <c r="D21" s="99">
        <v>9.9619918484312446</v>
      </c>
      <c r="E21" s="99">
        <v>11.725140813365355</v>
      </c>
      <c r="F21" s="99">
        <v>7.7260696679302496</v>
      </c>
      <c r="G21" s="99">
        <v>16.894291259087701</v>
      </c>
      <c r="H21" s="99">
        <v>9.0933239211849166</v>
      </c>
      <c r="I21" s="99">
        <v>13.319467051342809</v>
      </c>
      <c r="J21" s="99">
        <v>6.4186749049458305</v>
      </c>
      <c r="K21" s="99">
        <v>9.0408398975474551</v>
      </c>
      <c r="L21" s="99">
        <v>7.0388880043864406</v>
      </c>
      <c r="M21" s="99">
        <v>6.9683500252687285</v>
      </c>
      <c r="N21" s="99">
        <v>6.0332964128317261</v>
      </c>
      <c r="O21" s="99">
        <v>6.2432298633738164</v>
      </c>
      <c r="P21" s="99">
        <v>6.2014761828554468</v>
      </c>
      <c r="Q21" s="99">
        <v>6.9101720369531092</v>
      </c>
      <c r="R21" s="99">
        <v>6.8620266157448961</v>
      </c>
      <c r="S21" s="99">
        <v>7.5878935529938749</v>
      </c>
      <c r="T21" s="99">
        <v>7.5883088912114163</v>
      </c>
      <c r="U21" s="99">
        <v>7.8444488131936341</v>
      </c>
      <c r="V21" s="99">
        <v>6.8639520244597092</v>
      </c>
      <c r="W21" s="99">
        <v>7.0569375592964416</v>
      </c>
      <c r="DA21" s="63" t="s">
        <v>2933</v>
      </c>
    </row>
    <row r="22" spans="1:105" ht="12" customHeight="1" x14ac:dyDescent="0.25">
      <c r="A22" s="109" t="s">
        <v>120</v>
      </c>
      <c r="B22" s="110">
        <v>7.4451806615554199</v>
      </c>
      <c r="C22" s="110">
        <v>9.6833766524339708</v>
      </c>
      <c r="D22" s="110">
        <v>8.0751625624266783</v>
      </c>
      <c r="E22" s="110">
        <v>14.557977156926597</v>
      </c>
      <c r="F22" s="110">
        <v>7.2296252837069686</v>
      </c>
      <c r="G22" s="110">
        <v>8.0835436554259061</v>
      </c>
      <c r="H22" s="110">
        <v>15.647705292728064</v>
      </c>
      <c r="I22" s="110">
        <v>10.342917915108602</v>
      </c>
      <c r="J22" s="110">
        <v>6.2689694452560909</v>
      </c>
      <c r="K22" s="110">
        <v>6.4379076619047515</v>
      </c>
      <c r="L22" s="110">
        <v>6.4986202587909352</v>
      </c>
      <c r="M22" s="110">
        <v>7.0754141368074253</v>
      </c>
      <c r="N22" s="110">
        <v>10.02931276985402</v>
      </c>
      <c r="O22" s="110">
        <v>0.66421244281546687</v>
      </c>
      <c r="P22" s="110">
        <v>4.5546563864252052</v>
      </c>
      <c r="Q22" s="110">
        <v>8.754171753055747</v>
      </c>
      <c r="R22" s="110">
        <v>7.2042664001719903</v>
      </c>
      <c r="S22" s="110">
        <v>7.2727272296443504</v>
      </c>
      <c r="T22" s="110">
        <v>7.0921259406365129</v>
      </c>
      <c r="U22" s="110">
        <v>7.032347562354639</v>
      </c>
      <c r="V22" s="110">
        <v>6.9392762616798782</v>
      </c>
      <c r="W22" s="110">
        <v>6.9234786390259719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164.66730725430503</v>
      </c>
      <c r="C24" s="118">
        <f t="shared" si="7"/>
        <v>146.4397723761769</v>
      </c>
      <c r="D24" s="118">
        <f t="shared" si="7"/>
        <v>144.31398909484656</v>
      </c>
      <c r="E24" s="118">
        <f t="shared" si="7"/>
        <v>158.06211670445632</v>
      </c>
      <c r="F24" s="118">
        <f t="shared" si="7"/>
        <v>155.11568440654372</v>
      </c>
      <c r="G24" s="118">
        <f t="shared" si="7"/>
        <v>161.37808258699391</v>
      </c>
      <c r="H24" s="118">
        <f t="shared" si="7"/>
        <v>142.2185227695584</v>
      </c>
      <c r="I24" s="118">
        <f t="shared" si="7"/>
        <v>145.60623903252338</v>
      </c>
      <c r="J24" s="118">
        <f t="shared" si="7"/>
        <v>146.06475664326516</v>
      </c>
      <c r="K24" s="118">
        <f t="shared" si="7"/>
        <v>151.57399149469595</v>
      </c>
      <c r="L24" s="118">
        <f t="shared" si="7"/>
        <v>147.90083008154758</v>
      </c>
      <c r="M24" s="118">
        <f t="shared" si="7"/>
        <v>142.46875933407074</v>
      </c>
      <c r="N24" s="118">
        <f t="shared" si="7"/>
        <v>148.21252053936939</v>
      </c>
      <c r="O24" s="118">
        <f t="shared" si="7"/>
        <v>139.04677734064887</v>
      </c>
      <c r="P24" s="118">
        <f t="shared" si="7"/>
        <v>130.5562692267554</v>
      </c>
      <c r="Q24" s="118">
        <f t="shared" si="7"/>
        <v>133.69987802933781</v>
      </c>
      <c r="R24" s="118">
        <f t="shared" ref="R24:V24" si="8">R25+R28+R30+R39</f>
        <v>137.75967453082947</v>
      </c>
      <c r="S24" s="118">
        <f t="shared" si="8"/>
        <v>122.20215756579476</v>
      </c>
      <c r="T24" s="118">
        <f t="shared" si="8"/>
        <v>129.16399916179219</v>
      </c>
      <c r="U24" s="118">
        <f t="shared" si="8"/>
        <v>138.90361673058422</v>
      </c>
      <c r="V24" s="118">
        <f t="shared" si="8"/>
        <v>129.37789523792335</v>
      </c>
      <c r="W24" s="118">
        <f t="shared" ref="W24" si="9">W25+W28+W30+W39</f>
        <v>140.55422394745085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144.60709546960581</v>
      </c>
      <c r="C25" s="123">
        <f t="shared" si="10"/>
        <v>120.34964942001659</v>
      </c>
      <c r="D25" s="123">
        <f t="shared" si="10"/>
        <v>115.23725217236021</v>
      </c>
      <c r="E25" s="123">
        <f t="shared" si="10"/>
        <v>123.08105063697924</v>
      </c>
      <c r="F25" s="123">
        <f t="shared" si="10"/>
        <v>131.50523279812009</v>
      </c>
      <c r="G25" s="123">
        <f t="shared" si="10"/>
        <v>115.77042604834149</v>
      </c>
      <c r="H25" s="123">
        <f t="shared" si="10"/>
        <v>114.84483999517197</v>
      </c>
      <c r="I25" s="123">
        <f t="shared" si="10"/>
        <v>104.87368175390336</v>
      </c>
      <c r="J25" s="123">
        <f t="shared" si="10"/>
        <v>122.8229156539018</v>
      </c>
      <c r="K25" s="123">
        <f t="shared" si="10"/>
        <v>119.14369226708007</v>
      </c>
      <c r="L25" s="123">
        <f t="shared" si="10"/>
        <v>120.94593142340031</v>
      </c>
      <c r="M25" s="123">
        <f t="shared" si="10"/>
        <v>115.52550289796021</v>
      </c>
      <c r="N25" s="123">
        <f t="shared" si="10"/>
        <v>119.4451525130836</v>
      </c>
      <c r="O25" s="123">
        <f t="shared" si="10"/>
        <v>111.64216134219504</v>
      </c>
      <c r="P25" s="123">
        <f t="shared" si="10"/>
        <v>103.02165357356559</v>
      </c>
      <c r="Q25" s="123">
        <f t="shared" si="10"/>
        <v>103.61244917790749</v>
      </c>
      <c r="R25" s="123">
        <f t="shared" ref="R25:V25" si="11">SUM(R26:R27)</f>
        <v>109.23491067740156</v>
      </c>
      <c r="S25" s="123">
        <f t="shared" si="11"/>
        <v>90.256938972296339</v>
      </c>
      <c r="T25" s="123">
        <f t="shared" si="11"/>
        <v>98.862836181518048</v>
      </c>
      <c r="U25" s="123">
        <f t="shared" si="11"/>
        <v>108.28835658713888</v>
      </c>
      <c r="V25" s="123">
        <f t="shared" si="11"/>
        <v>100.89463988007894</v>
      </c>
      <c r="W25" s="123">
        <f t="shared" ref="W25" si="12">SUM(W26:W27)</f>
        <v>110.26491666447494</v>
      </c>
      <c r="DA25" s="130" t="s">
        <v>2936</v>
      </c>
    </row>
    <row r="26" spans="1:105" ht="12" customHeight="1" x14ac:dyDescent="0.25">
      <c r="A26" s="97" t="s">
        <v>74</v>
      </c>
      <c r="B26" s="99">
        <v>143.97610007617476</v>
      </c>
      <c r="C26" s="99">
        <v>119.82406805092558</v>
      </c>
      <c r="D26" s="99">
        <v>114.75407144462226</v>
      </c>
      <c r="E26" s="99">
        <v>122.57696393178659</v>
      </c>
      <c r="F26" s="99">
        <v>130.92580632186392</v>
      </c>
      <c r="G26" s="99">
        <v>115.29135244549592</v>
      </c>
      <c r="H26" s="99">
        <v>114.40053888925972</v>
      </c>
      <c r="I26" s="99">
        <v>104.50922084280296</v>
      </c>
      <c r="J26" s="99">
        <v>122.32893267549903</v>
      </c>
      <c r="K26" s="99">
        <v>118.66534818831057</v>
      </c>
      <c r="L26" s="99">
        <v>120.50405305128615</v>
      </c>
      <c r="M26" s="99">
        <v>115.07984969545937</v>
      </c>
      <c r="N26" s="99">
        <v>119.0587533361025</v>
      </c>
      <c r="O26" s="99">
        <v>111.21822992000691</v>
      </c>
      <c r="P26" s="99">
        <v>102.62258160374584</v>
      </c>
      <c r="Q26" s="99">
        <v>103.25858003702271</v>
      </c>
      <c r="R26" s="99">
        <v>108.86543754101993</v>
      </c>
      <c r="S26" s="99">
        <v>89.94974705157496</v>
      </c>
      <c r="T26" s="99">
        <v>98.531465942039844</v>
      </c>
      <c r="U26" s="99">
        <v>107.92710467804443</v>
      </c>
      <c r="V26" s="99">
        <v>100.56325793942878</v>
      </c>
      <c r="W26" s="99">
        <v>109.90629693170109</v>
      </c>
      <c r="DA26" s="63" t="s">
        <v>2937</v>
      </c>
    </row>
    <row r="27" spans="1:105" ht="12" customHeight="1" x14ac:dyDescent="0.25">
      <c r="A27" s="97" t="s">
        <v>53</v>
      </c>
      <c r="B27" s="99">
        <v>0.63099539343106004</v>
      </c>
      <c r="C27" s="99">
        <v>0.52558136909101383</v>
      </c>
      <c r="D27" s="99">
        <v>0.48318072773795884</v>
      </c>
      <c r="E27" s="99">
        <v>0.50408670519265031</v>
      </c>
      <c r="F27" s="99">
        <v>0.57942647625617294</v>
      </c>
      <c r="G27" s="99">
        <v>0.47907360284556844</v>
      </c>
      <c r="H27" s="99">
        <v>0.44430110591224947</v>
      </c>
      <c r="I27" s="99">
        <v>0.36446091110038797</v>
      </c>
      <c r="J27" s="99">
        <v>0.49398297840277372</v>
      </c>
      <c r="K27" s="99">
        <v>0.47834407876949997</v>
      </c>
      <c r="L27" s="99">
        <v>0.44187837211415404</v>
      </c>
      <c r="M27" s="99">
        <v>0.44565320250083917</v>
      </c>
      <c r="N27" s="99">
        <v>0.38639917698110149</v>
      </c>
      <c r="O27" s="99">
        <v>0.42393142218813268</v>
      </c>
      <c r="P27" s="99">
        <v>0.39907196981973908</v>
      </c>
      <c r="Q27" s="99">
        <v>0.35386914088478133</v>
      </c>
      <c r="R27" s="99">
        <v>0.36947313638163054</v>
      </c>
      <c r="S27" s="99">
        <v>0.30719192072137286</v>
      </c>
      <c r="T27" s="99">
        <v>0.33137023947819955</v>
      </c>
      <c r="U27" s="99">
        <v>0.36125190909444266</v>
      </c>
      <c r="V27" s="99">
        <v>0.33138194065016652</v>
      </c>
      <c r="W27" s="99">
        <v>0.35861973277384818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0.2763760753097686</v>
      </c>
      <c r="C28" s="123">
        <f t="shared" si="13"/>
        <v>0.38026324163777309</v>
      </c>
      <c r="D28" s="123">
        <f t="shared" si="13"/>
        <v>0.48297786861045783</v>
      </c>
      <c r="E28" s="123">
        <f t="shared" si="13"/>
        <v>0.62929027062568488</v>
      </c>
      <c r="F28" s="123">
        <f t="shared" si="13"/>
        <v>0.47842238020944483</v>
      </c>
      <c r="G28" s="123">
        <f t="shared" si="13"/>
        <v>0.55661452761746122</v>
      </c>
      <c r="H28" s="123">
        <f t="shared" si="13"/>
        <v>0.77094230776547823</v>
      </c>
      <c r="I28" s="123">
        <f t="shared" si="13"/>
        <v>1.6836905644820779</v>
      </c>
      <c r="J28" s="123">
        <f t="shared" si="13"/>
        <v>1.0640951430623988</v>
      </c>
      <c r="K28" s="123">
        <f t="shared" si="13"/>
        <v>0.94462214829754254</v>
      </c>
      <c r="L28" s="123">
        <f t="shared" si="13"/>
        <v>1.5812914276500984</v>
      </c>
      <c r="M28" s="123">
        <f t="shared" si="13"/>
        <v>1.0895967426263211</v>
      </c>
      <c r="N28" s="123">
        <f t="shared" si="13"/>
        <v>2.4956491555155758</v>
      </c>
      <c r="O28" s="123">
        <f t="shared" si="13"/>
        <v>1.2752786271881724</v>
      </c>
      <c r="P28" s="123">
        <f t="shared" si="13"/>
        <v>1.1400156342202183</v>
      </c>
      <c r="Q28" s="123">
        <f t="shared" si="13"/>
        <v>2.0926921837363608</v>
      </c>
      <c r="R28" s="123">
        <f t="shared" si="13"/>
        <v>2.0822026425664952</v>
      </c>
      <c r="S28" s="123">
        <f t="shared" si="13"/>
        <v>2.0529972287373202</v>
      </c>
      <c r="T28" s="123">
        <f t="shared" si="13"/>
        <v>1.8637942464610437</v>
      </c>
      <c r="U28" s="123">
        <f t="shared" si="13"/>
        <v>1.5625963164996919</v>
      </c>
      <c r="V28" s="123">
        <f t="shared" si="13"/>
        <v>1.3990298625064557</v>
      </c>
      <c r="W28" s="123">
        <f t="shared" si="13"/>
        <v>1.2445450333748218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0.2763760753097686</v>
      </c>
      <c r="C29" s="99">
        <f>RES_hhdet_tesh!C29/RES_summary!C$19</f>
        <v>0.38026324163777309</v>
      </c>
      <c r="D29" s="99">
        <f>RES_hhdet_tesh!D29/RES_summary!D$19</f>
        <v>0.48297786861045783</v>
      </c>
      <c r="E29" s="99">
        <f>RES_hhdet_tesh!E29/RES_summary!E$19</f>
        <v>0.62929027062568488</v>
      </c>
      <c r="F29" s="99">
        <f>RES_hhdet_tesh!F29/RES_summary!F$19</f>
        <v>0.47842238020944483</v>
      </c>
      <c r="G29" s="99">
        <f>RES_hhdet_tesh!G29/RES_summary!G$19</f>
        <v>0.55661452761746122</v>
      </c>
      <c r="H29" s="99">
        <f>RES_hhdet_tesh!H29/RES_summary!H$19</f>
        <v>0.77094230776547823</v>
      </c>
      <c r="I29" s="99">
        <f>RES_hhdet_tesh!I29/RES_summary!I$19</f>
        <v>1.6836905644820779</v>
      </c>
      <c r="J29" s="99">
        <f>RES_hhdet_tesh!J29/RES_summary!J$19</f>
        <v>1.0640951430623988</v>
      </c>
      <c r="K29" s="99">
        <f>RES_hhdet_tesh!K29/RES_summary!K$19</f>
        <v>0.94462214829754254</v>
      </c>
      <c r="L29" s="99">
        <f>RES_hhdet_tesh!L29/RES_summary!L$19</f>
        <v>1.5812914276500984</v>
      </c>
      <c r="M29" s="99">
        <f>RES_hhdet_tesh!M29/RES_summary!M$19</f>
        <v>1.0895967426263211</v>
      </c>
      <c r="N29" s="99">
        <f>RES_hhdet_tesh!N29/RES_summary!N$19</f>
        <v>2.4956491555155758</v>
      </c>
      <c r="O29" s="99">
        <f>RES_hhdet_tesh!O29/RES_summary!O$19</f>
        <v>1.2752786271881724</v>
      </c>
      <c r="P29" s="99">
        <f>RES_hhdet_tesh!P29/RES_summary!P$19</f>
        <v>1.1400156342202183</v>
      </c>
      <c r="Q29" s="99">
        <f>RES_hhdet_tesh!Q29/RES_summary!Q$19</f>
        <v>2.0926921837363608</v>
      </c>
      <c r="R29" s="99">
        <f>RES_hhdet_tesh!R29/RES_summary!R$19</f>
        <v>2.0822026425664952</v>
      </c>
      <c r="S29" s="99">
        <f>RES_hhdet_tesh!S29/RES_summary!S$19</f>
        <v>2.0529972287373202</v>
      </c>
      <c r="T29" s="99">
        <f>RES_hhdet_tesh!T29/RES_summary!T$19</f>
        <v>1.8637942464610437</v>
      </c>
      <c r="U29" s="99">
        <f>RES_hhdet_tesh!U29/RES_summary!U$19</f>
        <v>1.5625963164996919</v>
      </c>
      <c r="V29" s="99">
        <f>RES_hhdet_tesh!V29/RES_summary!V$19</f>
        <v>1.3990298625064557</v>
      </c>
      <c r="W29" s="99">
        <f>RES_hhdet_tesh!W29/RES_summary!W$19</f>
        <v>1.2445450333748218</v>
      </c>
      <c r="DA29" s="63" t="s">
        <v>2940</v>
      </c>
    </row>
    <row r="30" spans="1:105" ht="12" customHeight="1" x14ac:dyDescent="0.25">
      <c r="A30" s="121" t="s">
        <v>55</v>
      </c>
      <c r="B30" s="123">
        <v>11.494061486460172</v>
      </c>
      <c r="C30" s="123">
        <v>16.734603694044992</v>
      </c>
      <c r="D30" s="123">
        <v>18.685240100189695</v>
      </c>
      <c r="E30" s="123">
        <v>22.525193894260376</v>
      </c>
      <c r="F30" s="123">
        <v>15.423619637193058</v>
      </c>
      <c r="G30" s="123">
        <v>28.492508544990876</v>
      </c>
      <c r="H30" s="123">
        <v>17.189479723869969</v>
      </c>
      <c r="I30" s="123">
        <v>25.858814842631393</v>
      </c>
      <c r="J30" s="123">
        <v>15.764403457729294</v>
      </c>
      <c r="K30" s="123">
        <v>22.51333539849831</v>
      </c>
      <c r="L30" s="123">
        <v>18.348279446938104</v>
      </c>
      <c r="M30" s="123">
        <v>18.883188186480883</v>
      </c>
      <c r="N30" s="123">
        <v>20.175160985267969</v>
      </c>
      <c r="O30" s="123">
        <v>19.937493194660149</v>
      </c>
      <c r="P30" s="123">
        <v>20.203943939901471</v>
      </c>
      <c r="Q30" s="123">
        <v>21.072088313311184</v>
      </c>
      <c r="R30" s="123">
        <v>19.578054596678648</v>
      </c>
      <c r="S30" s="123">
        <v>22.305911562135805</v>
      </c>
      <c r="T30" s="123">
        <v>20.849973623357783</v>
      </c>
      <c r="U30" s="123">
        <v>21.20821501375201</v>
      </c>
      <c r="V30" s="123">
        <v>20.220273470878261</v>
      </c>
      <c r="W30" s="123">
        <v>21.987824690304642</v>
      </c>
      <c r="DA30" s="130" t="s">
        <v>2941</v>
      </c>
    </row>
    <row r="31" spans="1:105" ht="12" customHeight="1" x14ac:dyDescent="0.25">
      <c r="A31" s="97" t="s">
        <v>141</v>
      </c>
      <c r="B31" s="99">
        <v>11.46000700204543</v>
      </c>
      <c r="C31" s="99">
        <v>16.864705954440637</v>
      </c>
      <c r="D31" s="99">
        <v>18.790992690024041</v>
      </c>
      <c r="E31" s="99">
        <v>22.554170065510252</v>
      </c>
      <c r="F31" s="99">
        <v>15.498592460005918</v>
      </c>
      <c r="G31" s="99">
        <v>28.596692353224661</v>
      </c>
      <c r="H31" s="99">
        <v>16.693094787468603</v>
      </c>
      <c r="I31" s="99">
        <v>26.241048860192191</v>
      </c>
      <c r="J31" s="99">
        <v>15.277888393464073</v>
      </c>
      <c r="K31" s="99">
        <v>22.241900365781806</v>
      </c>
      <c r="L31" s="99">
        <v>18.903149915043397</v>
      </c>
      <c r="M31" s="99">
        <v>19.632787882180114</v>
      </c>
      <c r="N31" s="99">
        <v>18.2779385115964</v>
      </c>
      <c r="O31" s="99">
        <v>19.868171876498597</v>
      </c>
      <c r="P31" s="99">
        <v>19.669805907987893</v>
      </c>
      <c r="Q31" s="99">
        <v>21.007024353316311</v>
      </c>
      <c r="R31" s="99">
        <v>20.191923103001013</v>
      </c>
      <c r="S31" s="99">
        <v>21.304574230683187</v>
      </c>
      <c r="T31" s="99">
        <v>21.130272102641072</v>
      </c>
      <c r="U31" s="99">
        <v>21.944265580345011</v>
      </c>
      <c r="V31" s="99">
        <v>20.179915763751588</v>
      </c>
      <c r="W31" s="99">
        <v>22.088588226873565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12.306671942149904</v>
      </c>
      <c r="C35" s="102">
        <v>12.128983676039315</v>
      </c>
      <c r="D35" s="102">
        <v>13.193659185220499</v>
      </c>
      <c r="E35" s="102">
        <v>20.733500638642962</v>
      </c>
      <c r="F35" s="102">
        <v>9.1758844027882827</v>
      </c>
      <c r="G35" s="102">
        <v>15.382712675573091</v>
      </c>
      <c r="H35" s="102">
        <v>26.09958933227448</v>
      </c>
      <c r="I35" s="102">
        <v>23.087618215315661</v>
      </c>
      <c r="J35" s="102">
        <v>17.009242471929042</v>
      </c>
      <c r="K35" s="102">
        <v>22.958187257672584</v>
      </c>
      <c r="L35" s="102">
        <v>17.729862360977172</v>
      </c>
      <c r="M35" s="102">
        <v>18.147324610859908</v>
      </c>
      <c r="N35" s="102">
        <v>21.855288350011946</v>
      </c>
      <c r="O35" s="102">
        <v>20.002228369635443</v>
      </c>
      <c r="P35" s="102">
        <v>20.728345080608296</v>
      </c>
      <c r="Q35" s="102">
        <v>21.144795890382824</v>
      </c>
      <c r="R35" s="102">
        <v>18.770549715878747</v>
      </c>
      <c r="S35" s="102">
        <v>23.80582271134098</v>
      </c>
      <c r="T35" s="102">
        <v>20.279981185038697</v>
      </c>
      <c r="U35" s="102">
        <v>19.393295808454212</v>
      </c>
      <c r="V35" s="102">
        <v>20.347060957869136</v>
      </c>
      <c r="W35" s="102">
        <v>21.726339149125799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8.2897742229292835</v>
      </c>
      <c r="C39" s="123">
        <v>8.9752560204775573</v>
      </c>
      <c r="D39" s="123">
        <v>9.9085189536861762</v>
      </c>
      <c r="E39" s="123">
        <v>11.826581902591021</v>
      </c>
      <c r="F39" s="123">
        <v>7.7084095910211179</v>
      </c>
      <c r="G39" s="123">
        <v>16.558533466044093</v>
      </c>
      <c r="H39" s="123">
        <v>9.4132607427510049</v>
      </c>
      <c r="I39" s="123">
        <v>13.19005187150654</v>
      </c>
      <c r="J39" s="123">
        <v>6.4133423885716514</v>
      </c>
      <c r="K39" s="123">
        <v>8.972341680820012</v>
      </c>
      <c r="L39" s="123">
        <v>7.0253277835590744</v>
      </c>
      <c r="M39" s="123">
        <v>6.9704715070033147</v>
      </c>
      <c r="N39" s="123">
        <v>6.0965578855022589</v>
      </c>
      <c r="O39" s="123">
        <v>6.191844176605521</v>
      </c>
      <c r="P39" s="123">
        <v>6.1906560790681286</v>
      </c>
      <c r="Q39" s="123">
        <v>6.9226483543827655</v>
      </c>
      <c r="R39" s="123">
        <v>6.8645066141827744</v>
      </c>
      <c r="S39" s="123">
        <v>7.5863098026252977</v>
      </c>
      <c r="T39" s="123">
        <v>7.587395110455307</v>
      </c>
      <c r="U39" s="123">
        <v>7.8444488131936279</v>
      </c>
      <c r="V39" s="123">
        <v>6.8639520244597199</v>
      </c>
      <c r="W39" s="123">
        <v>7.0569375592964434</v>
      </c>
      <c r="DA39" s="130" t="s">
        <v>2950</v>
      </c>
    </row>
    <row r="40" spans="1:105" ht="12" customHeight="1" x14ac:dyDescent="0.25">
      <c r="A40" s="97" t="s">
        <v>50</v>
      </c>
      <c r="B40" s="99">
        <v>8.3028594752885958</v>
      </c>
      <c r="C40" s="99">
        <v>8.9593431972875255</v>
      </c>
      <c r="D40" s="99">
        <v>9.9619918484312446</v>
      </c>
      <c r="E40" s="99">
        <v>11.725140813365355</v>
      </c>
      <c r="F40" s="99">
        <v>7.726069667930247</v>
      </c>
      <c r="G40" s="99">
        <v>16.894291259087709</v>
      </c>
      <c r="H40" s="99">
        <v>9.0933239211849131</v>
      </c>
      <c r="I40" s="99">
        <v>13.319467051342809</v>
      </c>
      <c r="J40" s="99">
        <v>6.4186749049458252</v>
      </c>
      <c r="K40" s="99">
        <v>9.0408398975474515</v>
      </c>
      <c r="L40" s="99">
        <v>7.0388880043864397</v>
      </c>
      <c r="M40" s="99">
        <v>6.9683500252687285</v>
      </c>
      <c r="N40" s="99">
        <v>6.0332964128317208</v>
      </c>
      <c r="O40" s="99">
        <v>6.2432298633738208</v>
      </c>
      <c r="P40" s="99">
        <v>6.2014761828554503</v>
      </c>
      <c r="Q40" s="99">
        <v>6.9101720369531128</v>
      </c>
      <c r="R40" s="99">
        <v>6.8620266157448961</v>
      </c>
      <c r="S40" s="99">
        <v>7.5878935529938891</v>
      </c>
      <c r="T40" s="99">
        <v>7.5883088912114278</v>
      </c>
      <c r="U40" s="99">
        <v>7.8444488131936279</v>
      </c>
      <c r="V40" s="99">
        <v>6.8639520244597199</v>
      </c>
      <c r="W40" s="99">
        <v>7.0569375592964434</v>
      </c>
      <c r="DA40" s="63" t="s">
        <v>2951</v>
      </c>
    </row>
    <row r="41" spans="1:105" ht="12" customHeight="1" x14ac:dyDescent="0.25">
      <c r="A41" s="109" t="s">
        <v>120</v>
      </c>
      <c r="B41" s="110">
        <v>7.4451806615554217</v>
      </c>
      <c r="C41" s="110">
        <v>9.6833766524339726</v>
      </c>
      <c r="D41" s="110">
        <v>8.0751625624266783</v>
      </c>
      <c r="E41" s="110">
        <v>14.557977156926597</v>
      </c>
      <c r="F41" s="110">
        <v>7.2296252837069686</v>
      </c>
      <c r="G41" s="110">
        <v>8.0835436554259079</v>
      </c>
      <c r="H41" s="110">
        <v>15.647705292728068</v>
      </c>
      <c r="I41" s="110">
        <v>10.342917915108602</v>
      </c>
      <c r="J41" s="110">
        <v>6.2689694452560891</v>
      </c>
      <c r="K41" s="110">
        <v>6.4379076619047515</v>
      </c>
      <c r="L41" s="110">
        <v>6.4986202587909343</v>
      </c>
      <c r="M41" s="110">
        <v>7.0754141368074235</v>
      </c>
      <c r="N41" s="110">
        <v>10.029312769854018</v>
      </c>
      <c r="O41" s="110">
        <v>0.66421244281546687</v>
      </c>
      <c r="P41" s="110">
        <v>4.5546563864252043</v>
      </c>
      <c r="Q41" s="110">
        <v>8.754171753055747</v>
      </c>
      <c r="R41" s="110">
        <v>7.2042664001719912</v>
      </c>
      <c r="S41" s="110">
        <v>7.2727272296443495</v>
      </c>
      <c r="T41" s="110">
        <v>7.0921259406365111</v>
      </c>
      <c r="U41" s="110">
        <v>0</v>
      </c>
      <c r="V41" s="110">
        <v>0</v>
      </c>
      <c r="W41" s="110">
        <v>0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174.338336084313</v>
      </c>
      <c r="C43" s="118">
        <f t="shared" si="14"/>
        <v>152.60321712853175</v>
      </c>
      <c r="D43" s="118">
        <f t="shared" si="14"/>
        <v>86.68192264663881</v>
      </c>
      <c r="E43" s="118">
        <f t="shared" si="14"/>
        <v>112.56505268976993</v>
      </c>
      <c r="F43" s="118">
        <f t="shared" si="14"/>
        <v>202.48083393271853</v>
      </c>
      <c r="G43" s="118">
        <f t="shared" si="14"/>
        <v>144.66566546188636</v>
      </c>
      <c r="H43" s="118">
        <f t="shared" si="14"/>
        <v>144.83563506176606</v>
      </c>
      <c r="I43" s="118">
        <f t="shared" si="14"/>
        <v>177.18398089473362</v>
      </c>
      <c r="J43" s="118">
        <f t="shared" si="14"/>
        <v>153.32125258198363</v>
      </c>
      <c r="K43" s="118">
        <f t="shared" si="14"/>
        <v>84.527200277338395</v>
      </c>
      <c r="L43" s="118">
        <f t="shared" si="14"/>
        <v>93.444260370929712</v>
      </c>
      <c r="M43" s="118">
        <f t="shared" si="14"/>
        <v>161.49313207681394</v>
      </c>
      <c r="N43" s="118">
        <f t="shared" si="14"/>
        <v>159.96693152919755</v>
      </c>
      <c r="O43" s="118">
        <f t="shared" si="14"/>
        <v>112.96897482978763</v>
      </c>
      <c r="P43" s="118">
        <f t="shared" si="14"/>
        <v>136.74070376722472</v>
      </c>
      <c r="Q43" s="118">
        <f t="shared" si="14"/>
        <v>149.05894197343574</v>
      </c>
      <c r="R43" s="118">
        <f t="shared" ref="R43:V43" si="15">R44+R47+R49+R58</f>
        <v>108.4527232737324</v>
      </c>
      <c r="S43" s="118">
        <f t="shared" si="15"/>
        <v>125.67994427727186</v>
      </c>
      <c r="T43" s="118">
        <f t="shared" si="15"/>
        <v>128.79672037997105</v>
      </c>
      <c r="U43" s="118">
        <f t="shared" si="15"/>
        <v>147.84697461490711</v>
      </c>
      <c r="V43" s="118">
        <f t="shared" si="15"/>
        <v>129.60822404595294</v>
      </c>
      <c r="W43" s="118">
        <f t="shared" ref="W43" si="16">W44+W47+W49+W58</f>
        <v>143.5852063381883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153.46660836625833</v>
      </c>
      <c r="C44" s="123">
        <f t="shared" si="17"/>
        <v>131.12861472224859</v>
      </c>
      <c r="D44" s="123">
        <f t="shared" si="17"/>
        <v>63.141981842306606</v>
      </c>
      <c r="E44" s="123">
        <f t="shared" si="17"/>
        <v>79.432036030382392</v>
      </c>
      <c r="F44" s="123">
        <f t="shared" si="17"/>
        <v>185.16555922534218</v>
      </c>
      <c r="G44" s="123">
        <f t="shared" si="17"/>
        <v>112.0539997808271</v>
      </c>
      <c r="H44" s="123">
        <f t="shared" si="17"/>
        <v>108.30526963463426</v>
      </c>
      <c r="I44" s="123">
        <f t="shared" si="17"/>
        <v>138.44564474552959</v>
      </c>
      <c r="J44" s="123">
        <f t="shared" si="17"/>
        <v>127.96283872843354</v>
      </c>
      <c r="K44" s="123">
        <f t="shared" si="17"/>
        <v>49.916041034612789</v>
      </c>
      <c r="L44" s="123">
        <f t="shared" si="17"/>
        <v>64.126834501417065</v>
      </c>
      <c r="M44" s="123">
        <f t="shared" si="17"/>
        <v>133.59300487073085</v>
      </c>
      <c r="N44" s="123">
        <f t="shared" si="17"/>
        <v>127.29663561071247</v>
      </c>
      <c r="O44" s="123">
        <f t="shared" si="17"/>
        <v>85.550739590982062</v>
      </c>
      <c r="P44" s="123">
        <f t="shared" si="17"/>
        <v>109.09448630813426</v>
      </c>
      <c r="Q44" s="123">
        <f t="shared" si="17"/>
        <v>119.51143600472135</v>
      </c>
      <c r="R44" s="123">
        <f t="shared" ref="R44:V44" si="18">SUM(R45:R46)</f>
        <v>81.14767181844681</v>
      </c>
      <c r="S44" s="123">
        <f t="shared" si="18"/>
        <v>92.670473622001211</v>
      </c>
      <c r="T44" s="123">
        <f t="shared" si="18"/>
        <v>99.283585423211989</v>
      </c>
      <c r="U44" s="123">
        <f t="shared" si="18"/>
        <v>118.93361369347681</v>
      </c>
      <c r="V44" s="123">
        <f t="shared" si="18"/>
        <v>100.22635963479807</v>
      </c>
      <c r="W44" s="123">
        <f t="shared" ref="W44" si="19">SUM(W45:W46)</f>
        <v>111.70637506383903</v>
      </c>
      <c r="DA44" s="130" t="s">
        <v>2954</v>
      </c>
    </row>
    <row r="45" spans="1:105" ht="12" customHeight="1" x14ac:dyDescent="0.25">
      <c r="A45" s="97" t="s">
        <v>216</v>
      </c>
      <c r="B45" s="99">
        <v>152.79695434540878</v>
      </c>
      <c r="C45" s="99">
        <v>130.55596031747999</v>
      </c>
      <c r="D45" s="99">
        <v>62.87723248250974</v>
      </c>
      <c r="E45" s="99">
        <v>79.106716794626138</v>
      </c>
      <c r="F45" s="99">
        <v>184.34969946658529</v>
      </c>
      <c r="G45" s="99">
        <v>111.59030525001626</v>
      </c>
      <c r="H45" s="99">
        <v>107.88626821431085</v>
      </c>
      <c r="I45" s="99">
        <v>137.96451330265489</v>
      </c>
      <c r="J45" s="99">
        <v>127.44818343089878</v>
      </c>
      <c r="K45" s="99">
        <v>49.71563560642614</v>
      </c>
      <c r="L45" s="99">
        <v>63.892545832878703</v>
      </c>
      <c r="M45" s="99">
        <v>133.07765415630948</v>
      </c>
      <c r="N45" s="99">
        <v>126.88483727316959</v>
      </c>
      <c r="O45" s="99">
        <v>85.225883405218269</v>
      </c>
      <c r="P45" s="99">
        <v>108.67189018355963</v>
      </c>
      <c r="Q45" s="99">
        <v>119.10326681732688</v>
      </c>
      <c r="R45" s="99">
        <v>80.873200180845785</v>
      </c>
      <c r="S45" s="99">
        <v>92.355067171148278</v>
      </c>
      <c r="T45" s="99">
        <v>98.950804908828019</v>
      </c>
      <c r="U45" s="99">
        <v>118.53684901483201</v>
      </c>
      <c r="V45" s="99">
        <v>99.897172617533755</v>
      </c>
      <c r="W45" s="99">
        <v>111.34306720866304</v>
      </c>
      <c r="DA45" s="63" t="s">
        <v>2955</v>
      </c>
    </row>
    <row r="46" spans="1:105" ht="12" customHeight="1" x14ac:dyDescent="0.25">
      <c r="A46" s="97" t="s">
        <v>53</v>
      </c>
      <c r="B46" s="99">
        <v>0.66965402084955872</v>
      </c>
      <c r="C46" s="99">
        <v>0.57265440476858498</v>
      </c>
      <c r="D46" s="99">
        <v>0.26474935979686876</v>
      </c>
      <c r="E46" s="99">
        <v>0.32531923575625771</v>
      </c>
      <c r="F46" s="99">
        <v>0.81585975875689598</v>
      </c>
      <c r="G46" s="99">
        <v>0.46369453081084505</v>
      </c>
      <c r="H46" s="99">
        <v>0.4190014203234147</v>
      </c>
      <c r="I46" s="99">
        <v>0.4811314428746879</v>
      </c>
      <c r="J46" s="99">
        <v>0.51465529753475847</v>
      </c>
      <c r="K46" s="99">
        <v>0.20040542818664817</v>
      </c>
      <c r="L46" s="99">
        <v>0.23428866853835742</v>
      </c>
      <c r="M46" s="99">
        <v>0.51535071442136648</v>
      </c>
      <c r="N46" s="99">
        <v>0.41179833754287093</v>
      </c>
      <c r="O46" s="99">
        <v>0.32485618576379427</v>
      </c>
      <c r="P46" s="99">
        <v>0.4225961245746373</v>
      </c>
      <c r="Q46" s="99">
        <v>0.40816918739446967</v>
      </c>
      <c r="R46" s="99">
        <v>0.2744716376010316</v>
      </c>
      <c r="S46" s="99">
        <v>0.31540645085293406</v>
      </c>
      <c r="T46" s="99">
        <v>0.33278051438397344</v>
      </c>
      <c r="U46" s="99">
        <v>0.39676467864479764</v>
      </c>
      <c r="V46" s="99">
        <v>0.32918701726431981</v>
      </c>
      <c r="W46" s="99">
        <v>0.36330785517598579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0.27575559195682248</v>
      </c>
      <c r="C47" s="123">
        <f t="shared" si="20"/>
        <v>0.37482959117062103</v>
      </c>
      <c r="D47" s="123">
        <f t="shared" si="20"/>
        <v>0.42121742184177763</v>
      </c>
      <c r="E47" s="123">
        <f t="shared" si="20"/>
        <v>0.57991863472368488</v>
      </c>
      <c r="F47" s="123">
        <f t="shared" si="20"/>
        <v>0.4439433062946439</v>
      </c>
      <c r="G47" s="123">
        <f t="shared" si="20"/>
        <v>0.67247812024702114</v>
      </c>
      <c r="H47" s="123">
        <f t="shared" si="20"/>
        <v>1.0642310507210981</v>
      </c>
      <c r="I47" s="123">
        <f t="shared" si="20"/>
        <v>2.4183875971135405</v>
      </c>
      <c r="J47" s="123">
        <f t="shared" si="20"/>
        <v>1.922519374642202</v>
      </c>
      <c r="K47" s="123">
        <f t="shared" si="20"/>
        <v>2.6484565189674747</v>
      </c>
      <c r="L47" s="123">
        <f t="shared" si="20"/>
        <v>4.5269511320976337</v>
      </c>
      <c r="M47" s="123">
        <f t="shared" si="20"/>
        <v>2.7379174198447171</v>
      </c>
      <c r="N47" s="123">
        <f t="shared" si="20"/>
        <v>4.6054245405253713</v>
      </c>
      <c r="O47" s="123">
        <f t="shared" si="20"/>
        <v>1.2428191663222099</v>
      </c>
      <c r="P47" s="123">
        <f t="shared" si="20"/>
        <v>0.74541621673760461</v>
      </c>
      <c r="Q47" s="123">
        <f t="shared" si="20"/>
        <v>1.4976015915807073</v>
      </c>
      <c r="R47" s="123">
        <f t="shared" si="20"/>
        <v>1.677242656149482</v>
      </c>
      <c r="S47" s="123">
        <f t="shared" si="20"/>
        <v>1.6514362401843468</v>
      </c>
      <c r="T47" s="123">
        <f t="shared" si="20"/>
        <v>1.7068690805542142</v>
      </c>
      <c r="U47" s="123">
        <f t="shared" si="20"/>
        <v>1.8384026792776684</v>
      </c>
      <c r="V47" s="123">
        <f t="shared" si="20"/>
        <v>2.5102194218457576</v>
      </c>
      <c r="W47" s="123">
        <f t="shared" si="20"/>
        <v>3.4421249648754753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0.27575559195682248</v>
      </c>
      <c r="C48" s="99">
        <f>RES_hhdet_tesh!C48/RES_summary!C$19</f>
        <v>0.37482959117062103</v>
      </c>
      <c r="D48" s="99">
        <f>RES_hhdet_tesh!D48/RES_summary!D$19</f>
        <v>0.42121742184177763</v>
      </c>
      <c r="E48" s="99">
        <f>RES_hhdet_tesh!E48/RES_summary!E$19</f>
        <v>0.57991863472368488</v>
      </c>
      <c r="F48" s="99">
        <f>RES_hhdet_tesh!F48/RES_summary!F$19</f>
        <v>0.4439433062946439</v>
      </c>
      <c r="G48" s="99">
        <f>RES_hhdet_tesh!G48/RES_summary!G$19</f>
        <v>0.67247812024702114</v>
      </c>
      <c r="H48" s="99">
        <f>RES_hhdet_tesh!H48/RES_summary!H$19</f>
        <v>1.0642310507210981</v>
      </c>
      <c r="I48" s="99">
        <f>RES_hhdet_tesh!I48/RES_summary!I$19</f>
        <v>2.4183875971135405</v>
      </c>
      <c r="J48" s="99">
        <f>RES_hhdet_tesh!J48/RES_summary!J$19</f>
        <v>1.922519374642202</v>
      </c>
      <c r="K48" s="99">
        <f>RES_hhdet_tesh!K48/RES_summary!K$19</f>
        <v>2.6484565189674747</v>
      </c>
      <c r="L48" s="99">
        <f>RES_hhdet_tesh!L48/RES_summary!L$19</f>
        <v>4.5269511320976337</v>
      </c>
      <c r="M48" s="99">
        <f>RES_hhdet_tesh!M48/RES_summary!M$19</f>
        <v>2.7379174198447171</v>
      </c>
      <c r="N48" s="99">
        <f>RES_hhdet_tesh!N48/RES_summary!N$19</f>
        <v>4.6054245405253713</v>
      </c>
      <c r="O48" s="99">
        <f>RES_hhdet_tesh!O48/RES_summary!O$19</f>
        <v>1.2428191663222099</v>
      </c>
      <c r="P48" s="99">
        <f>RES_hhdet_tesh!P48/RES_summary!P$19</f>
        <v>0.74541621673760461</v>
      </c>
      <c r="Q48" s="99">
        <f>RES_hhdet_tesh!Q48/RES_summary!Q$19</f>
        <v>1.4976015915807073</v>
      </c>
      <c r="R48" s="99">
        <f>RES_hhdet_tesh!R48/RES_summary!R$19</f>
        <v>1.677242656149482</v>
      </c>
      <c r="S48" s="99">
        <f>RES_hhdet_tesh!S48/RES_summary!S$19</f>
        <v>1.6514362401843468</v>
      </c>
      <c r="T48" s="99">
        <f>RES_hhdet_tesh!T48/RES_summary!T$19</f>
        <v>1.7068690805542142</v>
      </c>
      <c r="U48" s="99">
        <f>RES_hhdet_tesh!U48/RES_summary!U$19</f>
        <v>1.8384026792776684</v>
      </c>
      <c r="V48" s="99">
        <f>RES_hhdet_tesh!V48/RES_summary!V$19</f>
        <v>2.5102194218457576</v>
      </c>
      <c r="W48" s="99">
        <f>RES_hhdet_tesh!W48/RES_summary!W$19</f>
        <v>3.4421249648754753</v>
      </c>
      <c r="DA48" s="63" t="s">
        <v>2958</v>
      </c>
    </row>
    <row r="49" spans="1:105" ht="12" customHeight="1" x14ac:dyDescent="0.25">
      <c r="A49" s="121" t="s">
        <v>55</v>
      </c>
      <c r="B49" s="123">
        <v>12.306671942149901</v>
      </c>
      <c r="C49" s="123">
        <v>12.128983676039319</v>
      </c>
      <c r="D49" s="123">
        <v>13.193659185220499</v>
      </c>
      <c r="E49" s="123">
        <v>20.723517008756424</v>
      </c>
      <c r="F49" s="123">
        <v>9.161635828559815</v>
      </c>
      <c r="G49" s="123">
        <v>15.349617809571539</v>
      </c>
      <c r="H49" s="123">
        <v>26.095456362523944</v>
      </c>
      <c r="I49" s="123">
        <v>23.108380884294458</v>
      </c>
      <c r="J49" s="123">
        <v>17.022176165773502</v>
      </c>
      <c r="K49" s="123">
        <v>22.992749540626679</v>
      </c>
      <c r="L49" s="123">
        <v>17.766436081112339</v>
      </c>
      <c r="M49" s="123">
        <v>18.191422430631171</v>
      </c>
      <c r="N49" s="123">
        <v>21.921807729996431</v>
      </c>
      <c r="O49" s="123">
        <v>19.996188158907895</v>
      </c>
      <c r="P49" s="123">
        <v>20.711998661324181</v>
      </c>
      <c r="Q49" s="123">
        <v>21.124212791436172</v>
      </c>
      <c r="R49" s="123">
        <v>18.762644458961375</v>
      </c>
      <c r="S49" s="123">
        <v>23.773798159867606</v>
      </c>
      <c r="T49" s="123">
        <v>20.223445788297553</v>
      </c>
      <c r="U49" s="123">
        <v>19.238347745268189</v>
      </c>
      <c r="V49" s="123">
        <v>20.007031258519522</v>
      </c>
      <c r="W49" s="123">
        <v>21.380966959278481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12.306671942149901</v>
      </c>
      <c r="C54" s="102">
        <v>12.128983676039319</v>
      </c>
      <c r="D54" s="102">
        <v>13.193659185220499</v>
      </c>
      <c r="E54" s="102">
        <v>20.723517008756424</v>
      </c>
      <c r="F54" s="102">
        <v>9.161635828559815</v>
      </c>
      <c r="G54" s="102">
        <v>15.349617809571539</v>
      </c>
      <c r="H54" s="102">
        <v>26.095456362523944</v>
      </c>
      <c r="I54" s="102">
        <v>23.108380884294458</v>
      </c>
      <c r="J54" s="102">
        <v>17.022176165773502</v>
      </c>
      <c r="K54" s="102">
        <v>22.992749540626679</v>
      </c>
      <c r="L54" s="102">
        <v>17.766436081112339</v>
      </c>
      <c r="M54" s="102">
        <v>18.191422430631171</v>
      </c>
      <c r="N54" s="102">
        <v>21.921807729996431</v>
      </c>
      <c r="O54" s="102">
        <v>19.996188158907895</v>
      </c>
      <c r="P54" s="102">
        <v>20.711998661324181</v>
      </c>
      <c r="Q54" s="102">
        <v>21.124212791436172</v>
      </c>
      <c r="R54" s="102">
        <v>18.762644458961375</v>
      </c>
      <c r="S54" s="102">
        <v>23.773798159867606</v>
      </c>
      <c r="T54" s="102">
        <v>20.223445788297553</v>
      </c>
      <c r="U54" s="102">
        <v>19.238347745268189</v>
      </c>
      <c r="V54" s="102">
        <v>20.007031258519522</v>
      </c>
      <c r="W54" s="102">
        <v>21.380966959278481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8.2893001839479492</v>
      </c>
      <c r="C58" s="123">
        <v>8.9707891390732062</v>
      </c>
      <c r="D58" s="123">
        <v>9.9250641972699256</v>
      </c>
      <c r="E58" s="123">
        <v>11.829581015907436</v>
      </c>
      <c r="F58" s="123">
        <v>7.7096955725219001</v>
      </c>
      <c r="G58" s="123">
        <v>16.589569751240692</v>
      </c>
      <c r="H58" s="123">
        <v>9.3706780138867671</v>
      </c>
      <c r="I58" s="123">
        <v>13.211567667796047</v>
      </c>
      <c r="J58" s="123">
        <v>6.4137183131343836</v>
      </c>
      <c r="K58" s="123">
        <v>8.9699531831314498</v>
      </c>
      <c r="L58" s="123">
        <v>7.0240386563026602</v>
      </c>
      <c r="M58" s="123">
        <v>6.9707873556071931</v>
      </c>
      <c r="N58" s="123">
        <v>6.1430636479632774</v>
      </c>
      <c r="O58" s="123">
        <v>6.1792279135754633</v>
      </c>
      <c r="P58" s="123">
        <v>6.1888025810286544</v>
      </c>
      <c r="Q58" s="123">
        <v>6.9256915856975008</v>
      </c>
      <c r="R58" s="123">
        <v>6.8651643401747249</v>
      </c>
      <c r="S58" s="123">
        <v>7.5842362552186833</v>
      </c>
      <c r="T58" s="123">
        <v>7.5828200879072911</v>
      </c>
      <c r="U58" s="123">
        <v>7.8366104968844379</v>
      </c>
      <c r="V58" s="123">
        <v>6.8646137307895865</v>
      </c>
      <c r="W58" s="123">
        <v>7.0557393501953163</v>
      </c>
      <c r="DA58" s="130" t="s">
        <v>2968</v>
      </c>
    </row>
    <row r="59" spans="1:105" ht="12" customHeight="1" x14ac:dyDescent="0.25">
      <c r="A59" s="97" t="s">
        <v>50</v>
      </c>
      <c r="B59" s="99">
        <v>8.3028594752885958</v>
      </c>
      <c r="C59" s="99">
        <v>8.9593431972875237</v>
      </c>
      <c r="D59" s="99">
        <v>9.9619918484312446</v>
      </c>
      <c r="E59" s="99">
        <v>11.725140813365352</v>
      </c>
      <c r="F59" s="99">
        <v>7.726069667930247</v>
      </c>
      <c r="G59" s="99">
        <v>16.894291259087701</v>
      </c>
      <c r="H59" s="99">
        <v>9.0933239211849202</v>
      </c>
      <c r="I59" s="99">
        <v>13.319467051342814</v>
      </c>
      <c r="J59" s="99">
        <v>6.4186749049458278</v>
      </c>
      <c r="K59" s="99">
        <v>9.0408398975474515</v>
      </c>
      <c r="L59" s="99">
        <v>7.0388880043864406</v>
      </c>
      <c r="M59" s="99">
        <v>6.9683500252687356</v>
      </c>
      <c r="N59" s="99">
        <v>6.0332964128317288</v>
      </c>
      <c r="O59" s="99">
        <v>6.2432298633738199</v>
      </c>
      <c r="P59" s="99">
        <v>6.2014761828554477</v>
      </c>
      <c r="Q59" s="99">
        <v>6.9101720369531163</v>
      </c>
      <c r="R59" s="99">
        <v>6.8620266157448961</v>
      </c>
      <c r="S59" s="99">
        <v>7.5878935529938731</v>
      </c>
      <c r="T59" s="99">
        <v>7.5883088912114207</v>
      </c>
      <c r="U59" s="99">
        <v>7.8444488131936332</v>
      </c>
      <c r="V59" s="99">
        <v>6.8639520244596888</v>
      </c>
      <c r="W59" s="99">
        <v>7.0569375592964381</v>
      </c>
      <c r="DA59" s="63" t="s">
        <v>2969</v>
      </c>
    </row>
    <row r="60" spans="1:105" ht="12" customHeight="1" x14ac:dyDescent="0.25">
      <c r="A60" s="109" t="s">
        <v>120</v>
      </c>
      <c r="B60" s="110">
        <v>7.4451806615554199</v>
      </c>
      <c r="C60" s="110">
        <v>9.6833766524339744</v>
      </c>
      <c r="D60" s="110">
        <v>8.0751625624266783</v>
      </c>
      <c r="E60" s="110">
        <v>14.557977156926601</v>
      </c>
      <c r="F60" s="110">
        <v>7.2296252837069668</v>
      </c>
      <c r="G60" s="110">
        <v>8.0835436554259079</v>
      </c>
      <c r="H60" s="110">
        <v>15.647705292728059</v>
      </c>
      <c r="I60" s="110">
        <v>10.342917915108606</v>
      </c>
      <c r="J60" s="110">
        <v>6.2689694452560891</v>
      </c>
      <c r="K60" s="110">
        <v>6.4379076619047568</v>
      </c>
      <c r="L60" s="110">
        <v>6.4986202587909396</v>
      </c>
      <c r="M60" s="110">
        <v>7.0754141368074235</v>
      </c>
      <c r="N60" s="110">
        <v>10.029312769854023</v>
      </c>
      <c r="O60" s="110">
        <v>0.66421244281546654</v>
      </c>
      <c r="P60" s="110">
        <v>4.5546563864252052</v>
      </c>
      <c r="Q60" s="110">
        <v>8.754171753055747</v>
      </c>
      <c r="R60" s="110">
        <v>7.204266400171992</v>
      </c>
      <c r="S60" s="110">
        <v>7.2727272296443424</v>
      </c>
      <c r="T60" s="110">
        <v>7.0921259406365014</v>
      </c>
      <c r="U60" s="110">
        <v>7.0323475623546337</v>
      </c>
      <c r="V60" s="110">
        <v>6.9392762616798755</v>
      </c>
      <c r="W60" s="110">
        <v>6.923478639025979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162.62683081967509</v>
      </c>
      <c r="C62" s="118">
        <f t="shared" si="21"/>
        <v>140.01084349004495</v>
      </c>
      <c r="D62" s="118">
        <f t="shared" si="21"/>
        <v>152.03838303083458</v>
      </c>
      <c r="E62" s="118">
        <f t="shared" si="21"/>
        <v>160.77478842206781</v>
      </c>
      <c r="F62" s="118">
        <f t="shared" si="21"/>
        <v>155.95463236791858</v>
      </c>
      <c r="G62" s="118">
        <f t="shared" si="21"/>
        <v>144.76264798836488</v>
      </c>
      <c r="H62" s="118">
        <f t="shared" si="21"/>
        <v>159.67560890942664</v>
      </c>
      <c r="I62" s="118">
        <f t="shared" si="21"/>
        <v>137.02411321611487</v>
      </c>
      <c r="J62" s="118">
        <f t="shared" si="21"/>
        <v>146.57488199193381</v>
      </c>
      <c r="K62" s="118">
        <f t="shared" si="21"/>
        <v>144.75020636830769</v>
      </c>
      <c r="L62" s="118">
        <f t="shared" si="21"/>
        <v>144.45595425232085</v>
      </c>
      <c r="M62" s="118">
        <f t="shared" si="21"/>
        <v>144.38959684505409</v>
      </c>
      <c r="N62" s="118">
        <f t="shared" si="21"/>
        <v>152.93609629000258</v>
      </c>
      <c r="O62" s="118">
        <f t="shared" si="21"/>
        <v>143.26458881246273</v>
      </c>
      <c r="P62" s="118">
        <f t="shared" si="21"/>
        <v>126.33061473128791</v>
      </c>
      <c r="Q62" s="118">
        <f t="shared" si="21"/>
        <v>128.77581883066799</v>
      </c>
      <c r="R62" s="118">
        <f t="shared" ref="R62:V62" si="22">R63+R66+R68+R77</f>
        <v>128.2497809928004</v>
      </c>
      <c r="S62" s="118">
        <f t="shared" si="22"/>
        <v>134.93540139801678</v>
      </c>
      <c r="T62" s="118">
        <f t="shared" si="22"/>
        <v>134.35399647625891</v>
      </c>
      <c r="U62" s="118">
        <f t="shared" si="22"/>
        <v>129.23196798922245</v>
      </c>
      <c r="V62" s="118">
        <f t="shared" si="22"/>
        <v>133.26363209674059</v>
      </c>
      <c r="W62" s="118">
        <f t="shared" ref="W62" si="23">W63+W66+W68+W77</f>
        <v>147.94653371323403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143.94435821891685</v>
      </c>
      <c r="C63" s="123">
        <f t="shared" si="24"/>
        <v>114.59704084206821</v>
      </c>
      <c r="D63" s="123">
        <f t="shared" si="24"/>
        <v>121.49717297138308</v>
      </c>
      <c r="E63" s="123">
        <f t="shared" si="24"/>
        <v>126.17754785747842</v>
      </c>
      <c r="F63" s="123">
        <f t="shared" si="24"/>
        <v>132.33531533271474</v>
      </c>
      <c r="G63" s="123">
        <f t="shared" si="24"/>
        <v>109.36658563325923</v>
      </c>
      <c r="H63" s="123">
        <f t="shared" si="24"/>
        <v>125.26369756198052</v>
      </c>
      <c r="I63" s="123">
        <f t="shared" si="24"/>
        <v>101.00104931401029</v>
      </c>
      <c r="J63" s="123">
        <f t="shared" si="24"/>
        <v>120.46253306675109</v>
      </c>
      <c r="K63" s="123">
        <f t="shared" si="24"/>
        <v>115.46258833475737</v>
      </c>
      <c r="L63" s="123">
        <f t="shared" si="24"/>
        <v>117.65960187704157</v>
      </c>
      <c r="M63" s="123">
        <f t="shared" si="24"/>
        <v>116.89646603784287</v>
      </c>
      <c r="N63" s="123">
        <f t="shared" si="24"/>
        <v>123.38431475761752</v>
      </c>
      <c r="O63" s="123">
        <f t="shared" si="24"/>
        <v>115.01988883011421</v>
      </c>
      <c r="P63" s="123">
        <f t="shared" si="24"/>
        <v>99.767864965467709</v>
      </c>
      <c r="Q63" s="123">
        <f t="shared" si="24"/>
        <v>99.465545995370974</v>
      </c>
      <c r="R63" s="123">
        <f t="shared" ref="R63:V63" si="25">SUM(R64:R65)</f>
        <v>99.149539285061238</v>
      </c>
      <c r="S63" s="123">
        <f t="shared" si="25"/>
        <v>103.18885258254564</v>
      </c>
      <c r="T63" s="123">
        <f t="shared" si="25"/>
        <v>103.20199297591182</v>
      </c>
      <c r="U63" s="123">
        <f t="shared" si="25"/>
        <v>99.242715858137373</v>
      </c>
      <c r="V63" s="123">
        <f t="shared" si="25"/>
        <v>103.49374439736738</v>
      </c>
      <c r="W63" s="123">
        <f t="shared" ref="W63" si="26">SUM(W64:W65)</f>
        <v>115.60333054230442</v>
      </c>
      <c r="DA63" s="130" t="s">
        <v>2972</v>
      </c>
    </row>
    <row r="64" spans="1:105" ht="12" customHeight="1" x14ac:dyDescent="0.25">
      <c r="A64" s="97" t="s">
        <v>217</v>
      </c>
      <c r="B64" s="99">
        <v>143.31625469016836</v>
      </c>
      <c r="C64" s="99">
        <v>114.09658180533806</v>
      </c>
      <c r="D64" s="99">
        <v>120.98774488846929</v>
      </c>
      <c r="E64" s="99">
        <v>125.66077924005442</v>
      </c>
      <c r="F64" s="99">
        <v>131.75223142178629</v>
      </c>
      <c r="G64" s="99">
        <v>108.914011983851</v>
      </c>
      <c r="H64" s="99">
        <v>124.77908894256161</v>
      </c>
      <c r="I64" s="99">
        <v>100.65004671889344</v>
      </c>
      <c r="J64" s="99">
        <v>119.97804333978567</v>
      </c>
      <c r="K64" s="99">
        <v>114.99902333690987</v>
      </c>
      <c r="L64" s="99">
        <v>117.22973017545436</v>
      </c>
      <c r="M64" s="99">
        <v>116.44552418393197</v>
      </c>
      <c r="N64" s="99">
        <v>122.98517258506683</v>
      </c>
      <c r="O64" s="99">
        <v>114.58313138592415</v>
      </c>
      <c r="P64" s="99">
        <v>99.381397101524442</v>
      </c>
      <c r="Q64" s="99">
        <v>99.125839834689629</v>
      </c>
      <c r="R64" s="99">
        <v>98.814178629541203</v>
      </c>
      <c r="S64" s="99">
        <v>102.83764654583752</v>
      </c>
      <c r="T64" s="99">
        <v>102.85607867233807</v>
      </c>
      <c r="U64" s="99">
        <v>98.911640369530986</v>
      </c>
      <c r="V64" s="99">
        <v>103.15382586547793</v>
      </c>
      <c r="W64" s="99">
        <v>115.22734843701703</v>
      </c>
      <c r="DA64" s="63" t="s">
        <v>2973</v>
      </c>
    </row>
    <row r="65" spans="1:105" ht="12" customHeight="1" x14ac:dyDescent="0.25">
      <c r="A65" s="97" t="s">
        <v>53</v>
      </c>
      <c r="B65" s="99">
        <v>0.62810352874847375</v>
      </c>
      <c r="C65" s="99">
        <v>0.50045903673015213</v>
      </c>
      <c r="D65" s="99">
        <v>0.50942808291378217</v>
      </c>
      <c r="E65" s="99">
        <v>0.51676861742399316</v>
      </c>
      <c r="F65" s="99">
        <v>0.5830839109284518</v>
      </c>
      <c r="G65" s="99">
        <v>0.45257364940823336</v>
      </c>
      <c r="H65" s="99">
        <v>0.48460861941890615</v>
      </c>
      <c r="I65" s="99">
        <v>0.35100259511685655</v>
      </c>
      <c r="J65" s="99">
        <v>0.48448972696542547</v>
      </c>
      <c r="K65" s="99">
        <v>0.46356499784749444</v>
      </c>
      <c r="L65" s="99">
        <v>0.42987170158720622</v>
      </c>
      <c r="M65" s="99">
        <v>0.45094185391090058</v>
      </c>
      <c r="N65" s="99">
        <v>0.39914217255068907</v>
      </c>
      <c r="O65" s="99">
        <v>0.43675744419005824</v>
      </c>
      <c r="P65" s="99">
        <v>0.3864678639432646</v>
      </c>
      <c r="Q65" s="99">
        <v>0.33970616068134235</v>
      </c>
      <c r="R65" s="99">
        <v>0.33536065552002953</v>
      </c>
      <c r="S65" s="99">
        <v>0.35120603670811934</v>
      </c>
      <c r="T65" s="99">
        <v>0.34591430357374831</v>
      </c>
      <c r="U65" s="99">
        <v>0.33107548860638447</v>
      </c>
      <c r="V65" s="99">
        <v>0.33991853188945675</v>
      </c>
      <c r="W65" s="99">
        <v>0.37598210528739112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0.27579045436330563</v>
      </c>
      <c r="C66" s="123">
        <f t="shared" si="27"/>
        <v>0.39814847436314849</v>
      </c>
      <c r="D66" s="123">
        <f t="shared" si="27"/>
        <v>0.53558544436813149</v>
      </c>
      <c r="E66" s="123">
        <f t="shared" si="27"/>
        <v>0.77069169882881217</v>
      </c>
      <c r="F66" s="123">
        <f t="shared" si="27"/>
        <v>0.58460759711860522</v>
      </c>
      <c r="G66" s="123">
        <f t="shared" si="27"/>
        <v>0.66440709780314078</v>
      </c>
      <c r="H66" s="123">
        <f t="shared" si="27"/>
        <v>0.86870653613128501</v>
      </c>
      <c r="I66" s="123">
        <f t="shared" si="27"/>
        <v>1.8004986007064543</v>
      </c>
      <c r="J66" s="123">
        <f t="shared" si="27"/>
        <v>1.0476401166731193</v>
      </c>
      <c r="K66" s="123">
        <f t="shared" si="27"/>
        <v>0.83461393575480369</v>
      </c>
      <c r="L66" s="123">
        <f t="shared" si="27"/>
        <v>1.2939321957510512</v>
      </c>
      <c r="M66" s="123">
        <f t="shared" si="27"/>
        <v>0.88795961339919027</v>
      </c>
      <c r="N66" s="123">
        <f t="shared" si="27"/>
        <v>2.2563594761834525</v>
      </c>
      <c r="O66" s="123">
        <f t="shared" si="27"/>
        <v>1.2288586244757298</v>
      </c>
      <c r="P66" s="123">
        <f t="shared" si="27"/>
        <v>1.1683628984068439</v>
      </c>
      <c r="Q66" s="123">
        <f t="shared" si="27"/>
        <v>2.3142535583584949</v>
      </c>
      <c r="R66" s="123">
        <f t="shared" si="27"/>
        <v>2.4253792939931746</v>
      </c>
      <c r="S66" s="123">
        <f t="shared" si="27"/>
        <v>2.6769218994862336</v>
      </c>
      <c r="T66" s="123">
        <f t="shared" si="27"/>
        <v>2.7688720640939248</v>
      </c>
      <c r="U66" s="123">
        <f t="shared" si="27"/>
        <v>2.7359447127176768</v>
      </c>
      <c r="V66" s="123">
        <f t="shared" si="27"/>
        <v>2.7375481169553249</v>
      </c>
      <c r="W66" s="123">
        <f t="shared" si="27"/>
        <v>2.7238826759497812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0.27579045436330563</v>
      </c>
      <c r="C67" s="99">
        <f>RES_hhdet_tesh!C67/RES_summary!C$19</f>
        <v>0.39814847436314849</v>
      </c>
      <c r="D67" s="99">
        <f>RES_hhdet_tesh!D67/RES_summary!D$19</f>
        <v>0.53558544436813149</v>
      </c>
      <c r="E67" s="99">
        <f>RES_hhdet_tesh!E67/RES_summary!E$19</f>
        <v>0.77069169882881217</v>
      </c>
      <c r="F67" s="99">
        <f>RES_hhdet_tesh!F67/RES_summary!F$19</f>
        <v>0.58460759711860522</v>
      </c>
      <c r="G67" s="99">
        <f>RES_hhdet_tesh!G67/RES_summary!G$19</f>
        <v>0.66440709780314078</v>
      </c>
      <c r="H67" s="99">
        <f>RES_hhdet_tesh!H67/RES_summary!H$19</f>
        <v>0.86870653613128501</v>
      </c>
      <c r="I67" s="99">
        <f>RES_hhdet_tesh!I67/RES_summary!I$19</f>
        <v>1.8004986007064543</v>
      </c>
      <c r="J67" s="99">
        <f>RES_hhdet_tesh!J67/RES_summary!J$19</f>
        <v>1.0476401166731193</v>
      </c>
      <c r="K67" s="99">
        <f>RES_hhdet_tesh!K67/RES_summary!K$19</f>
        <v>0.83461393575480369</v>
      </c>
      <c r="L67" s="99">
        <f>RES_hhdet_tesh!L67/RES_summary!L$19</f>
        <v>1.2939321957510512</v>
      </c>
      <c r="M67" s="99">
        <f>RES_hhdet_tesh!M67/RES_summary!M$19</f>
        <v>0.88795961339919027</v>
      </c>
      <c r="N67" s="99">
        <f>RES_hhdet_tesh!N67/RES_summary!N$19</f>
        <v>2.2563594761834525</v>
      </c>
      <c r="O67" s="99">
        <f>RES_hhdet_tesh!O67/RES_summary!O$19</f>
        <v>1.2288586244757298</v>
      </c>
      <c r="P67" s="99">
        <f>RES_hhdet_tesh!P67/RES_summary!P$19</f>
        <v>1.1683628984068439</v>
      </c>
      <c r="Q67" s="99">
        <f>RES_hhdet_tesh!Q67/RES_summary!Q$19</f>
        <v>2.3142535583584949</v>
      </c>
      <c r="R67" s="99">
        <f>RES_hhdet_tesh!R67/RES_summary!R$19</f>
        <v>2.4253792939931746</v>
      </c>
      <c r="S67" s="99">
        <f>RES_hhdet_tesh!S67/RES_summary!S$19</f>
        <v>2.6769218994862336</v>
      </c>
      <c r="T67" s="99">
        <f>RES_hhdet_tesh!T67/RES_summary!T$19</f>
        <v>2.7688720640939248</v>
      </c>
      <c r="U67" s="99">
        <f>RES_hhdet_tesh!U67/RES_summary!U$19</f>
        <v>2.7359447127176768</v>
      </c>
      <c r="V67" s="99">
        <f>RES_hhdet_tesh!V67/RES_summary!V$19</f>
        <v>2.7375481169553249</v>
      </c>
      <c r="W67" s="99">
        <f>RES_hhdet_tesh!W67/RES_summary!W$19</f>
        <v>2.7238826759497812</v>
      </c>
      <c r="DA67" s="63" t="s">
        <v>2976</v>
      </c>
    </row>
    <row r="68" spans="1:105" ht="12" customHeight="1" x14ac:dyDescent="0.25">
      <c r="A68" s="121" t="s">
        <v>55</v>
      </c>
      <c r="B68" s="123">
        <v>10.292733219930566</v>
      </c>
      <c r="C68" s="123">
        <v>16.57110082129056</v>
      </c>
      <c r="D68" s="123">
        <v>19.48177106673883</v>
      </c>
      <c r="E68" s="123">
        <v>21.347648686860637</v>
      </c>
      <c r="F68" s="123">
        <v>15.123595604807264</v>
      </c>
      <c r="G68" s="123">
        <v>19.526261139828392</v>
      </c>
      <c r="H68" s="123">
        <v>22.730338242941695</v>
      </c>
      <c r="I68" s="123">
        <v>22.036584356025056</v>
      </c>
      <c r="J68" s="123">
        <v>18.61727195369922</v>
      </c>
      <c r="K68" s="123">
        <v>19.933277725880178</v>
      </c>
      <c r="L68" s="123">
        <v>18.732519210790684</v>
      </c>
      <c r="M68" s="123">
        <v>19.626398559139108</v>
      </c>
      <c r="N68" s="123">
        <v>20.74227568036547</v>
      </c>
      <c r="O68" s="123">
        <v>20.674500965930488</v>
      </c>
      <c r="P68" s="123">
        <v>19.428753013606244</v>
      </c>
      <c r="Q68" s="123">
        <v>20.11669608693364</v>
      </c>
      <c r="R68" s="123">
        <v>19.850507631029025</v>
      </c>
      <c r="S68" s="123">
        <v>21.470962758871178</v>
      </c>
      <c r="T68" s="123">
        <v>20.782156078552394</v>
      </c>
      <c r="U68" s="123">
        <v>19.783907630484105</v>
      </c>
      <c r="V68" s="123">
        <v>20.18775656272226</v>
      </c>
      <c r="W68" s="123">
        <v>22.253940850862129</v>
      </c>
      <c r="DA68" s="130" t="s">
        <v>2977</v>
      </c>
    </row>
    <row r="69" spans="1:105" ht="12" customHeight="1" x14ac:dyDescent="0.25">
      <c r="A69" s="97" t="s">
        <v>134</v>
      </c>
      <c r="B69" s="99">
        <v>10.251547329595811</v>
      </c>
      <c r="C69" s="99">
        <v>16.668366413763362</v>
      </c>
      <c r="D69" s="99">
        <v>19.621830726256285</v>
      </c>
      <c r="E69" s="99">
        <v>21.361869877081542</v>
      </c>
      <c r="F69" s="99">
        <v>15.256906738247277</v>
      </c>
      <c r="G69" s="99">
        <v>19.576927055772906</v>
      </c>
      <c r="H69" s="99">
        <v>22.668265601819471</v>
      </c>
      <c r="I69" s="99">
        <v>22.013513880289125</v>
      </c>
      <c r="J69" s="99">
        <v>18.653187215726721</v>
      </c>
      <c r="K69" s="99">
        <v>19.866398551805901</v>
      </c>
      <c r="L69" s="99">
        <v>18.755548116948468</v>
      </c>
      <c r="M69" s="99">
        <v>19.660286699160178</v>
      </c>
      <c r="N69" s="99">
        <v>20.719401626904705</v>
      </c>
      <c r="O69" s="99">
        <v>20.690884774516935</v>
      </c>
      <c r="P69" s="99">
        <v>19.403085723637606</v>
      </c>
      <c r="Q69" s="99">
        <v>20.097999256145389</v>
      </c>
      <c r="R69" s="99">
        <v>19.878303186475993</v>
      </c>
      <c r="S69" s="99">
        <v>21.426577658776498</v>
      </c>
      <c r="T69" s="99">
        <v>20.799836287458824</v>
      </c>
      <c r="U69" s="99">
        <v>19.799824877536217</v>
      </c>
      <c r="V69" s="99">
        <v>20.193338446276314</v>
      </c>
      <c r="W69" s="99">
        <v>22.267736205255002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12.306671942149904</v>
      </c>
      <c r="C73" s="102">
        <v>12.125891968785789</v>
      </c>
      <c r="D73" s="102">
        <v>13.185332814882599</v>
      </c>
      <c r="E73" s="102">
        <v>20.713870834124876</v>
      </c>
      <c r="F73" s="102">
        <v>9.1629285599017987</v>
      </c>
      <c r="G73" s="102">
        <v>15.349357535163371</v>
      </c>
      <c r="H73" s="102">
        <v>26.066752463792501</v>
      </c>
      <c r="I73" s="102">
        <v>23.077414047510924</v>
      </c>
      <c r="J73" s="102">
        <v>17.000987646753693</v>
      </c>
      <c r="K73" s="102">
        <v>22.939610916047879</v>
      </c>
      <c r="L73" s="102">
        <v>17.693618471593176</v>
      </c>
      <c r="M73" s="102">
        <v>18.092417054393017</v>
      </c>
      <c r="N73" s="102">
        <v>21.782468697594521</v>
      </c>
      <c r="O73" s="102">
        <v>19.930124888282421</v>
      </c>
      <c r="P73" s="102">
        <v>20.595450868330239</v>
      </c>
      <c r="Q73" s="102">
        <v>20.969028082529316</v>
      </c>
      <c r="R73" s="102">
        <v>18.579767789137723</v>
      </c>
      <c r="S73" s="102">
        <v>23.505003148988347</v>
      </c>
      <c r="T73" s="102">
        <v>19.970385749877209</v>
      </c>
      <c r="U73" s="102">
        <v>19.051494590718395</v>
      </c>
      <c r="V73" s="102">
        <v>19.932446234223939</v>
      </c>
      <c r="W73" s="102">
        <v>21.349234425465745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8.1139489264643512</v>
      </c>
      <c r="C77" s="123">
        <v>8.4445533523230303</v>
      </c>
      <c r="D77" s="123">
        <v>10.523853548344542</v>
      </c>
      <c r="E77" s="123">
        <v>12.47890017889994</v>
      </c>
      <c r="F77" s="123">
        <v>7.9111138332779696</v>
      </c>
      <c r="G77" s="123">
        <v>15.205394117474137</v>
      </c>
      <c r="H77" s="123">
        <v>10.812866568373163</v>
      </c>
      <c r="I77" s="123">
        <v>12.18598094537308</v>
      </c>
      <c r="J77" s="123">
        <v>6.4474368548103715</v>
      </c>
      <c r="K77" s="123">
        <v>8.5197263719153398</v>
      </c>
      <c r="L77" s="123">
        <v>6.7699009687375389</v>
      </c>
      <c r="M77" s="123">
        <v>6.9787726346729198</v>
      </c>
      <c r="N77" s="123">
        <v>6.5531463758361523</v>
      </c>
      <c r="O77" s="123">
        <v>6.341340391942321</v>
      </c>
      <c r="P77" s="123">
        <v>5.9656338538071161</v>
      </c>
      <c r="Q77" s="123">
        <v>6.8793231900048708</v>
      </c>
      <c r="R77" s="123">
        <v>6.8243547827169655</v>
      </c>
      <c r="S77" s="123">
        <v>7.5986641571137374</v>
      </c>
      <c r="T77" s="123">
        <v>7.6009753577007775</v>
      </c>
      <c r="U77" s="123">
        <v>7.4693997878833009</v>
      </c>
      <c r="V77" s="123">
        <v>6.8445830196956283</v>
      </c>
      <c r="W77" s="123">
        <v>7.3653796441177093</v>
      </c>
      <c r="DA77" s="130" t="s">
        <v>2986</v>
      </c>
    </row>
    <row r="78" spans="1:105" ht="12" customHeight="1" x14ac:dyDescent="0.25">
      <c r="A78" s="97" t="s">
        <v>192</v>
      </c>
      <c r="B78" s="99">
        <v>8.142231930159797</v>
      </c>
      <c r="C78" s="99">
        <v>8.4040890713527254</v>
      </c>
      <c r="D78" s="99">
        <v>10.580905219443535</v>
      </c>
      <c r="E78" s="99">
        <v>12.444129470022029</v>
      </c>
      <c r="F78" s="99">
        <v>7.9207946945189374</v>
      </c>
      <c r="G78" s="99">
        <v>15.302220848267499</v>
      </c>
      <c r="H78" s="99">
        <v>10.7475452791432</v>
      </c>
      <c r="I78" s="99">
        <v>12.211191228725099</v>
      </c>
      <c r="J78" s="99">
        <v>6.4497660126747034</v>
      </c>
      <c r="K78" s="99">
        <v>8.5460639521490016</v>
      </c>
      <c r="L78" s="99">
        <v>6.7731710541579719</v>
      </c>
      <c r="M78" s="99">
        <v>6.9776288853794757</v>
      </c>
      <c r="N78" s="99">
        <v>6.5125898795326131</v>
      </c>
      <c r="O78" s="99">
        <v>6.407685630545279</v>
      </c>
      <c r="P78" s="99">
        <v>5.9821078815600233</v>
      </c>
      <c r="Q78" s="99">
        <v>6.8575485470108246</v>
      </c>
      <c r="R78" s="99">
        <v>6.8199656168796414</v>
      </c>
      <c r="S78" s="99">
        <v>7.6024123714401979</v>
      </c>
      <c r="T78" s="99">
        <v>7.6068066150843974</v>
      </c>
      <c r="U78" s="99">
        <v>7.4743877869455799</v>
      </c>
      <c r="V78" s="99">
        <v>6.8435073305981646</v>
      </c>
      <c r="W78" s="99">
        <v>7.3703784823184151</v>
      </c>
      <c r="DA78" s="63" t="s">
        <v>2987</v>
      </c>
    </row>
    <row r="79" spans="1:105" ht="12" customHeight="1" x14ac:dyDescent="0.25">
      <c r="A79" s="109" t="s">
        <v>120</v>
      </c>
      <c r="B79" s="110">
        <v>7.4451806615554199</v>
      </c>
      <c r="C79" s="110">
        <v>9.6833766524339726</v>
      </c>
      <c r="D79" s="110">
        <v>8.0751625624266765</v>
      </c>
      <c r="E79" s="110">
        <v>14.557977156926597</v>
      </c>
      <c r="F79" s="110">
        <v>7.2296252837069703</v>
      </c>
      <c r="G79" s="110">
        <v>8.0835436554259061</v>
      </c>
      <c r="H79" s="110">
        <v>15.647705292728064</v>
      </c>
      <c r="I79" s="110">
        <v>10.342917915108606</v>
      </c>
      <c r="J79" s="110">
        <v>6.2689694452560936</v>
      </c>
      <c r="K79" s="110">
        <v>6.4379076619047542</v>
      </c>
      <c r="L79" s="110">
        <v>6.4986202587909352</v>
      </c>
      <c r="M79" s="110">
        <v>7.0754141368074253</v>
      </c>
      <c r="N79" s="110">
        <v>10.029312769854025</v>
      </c>
      <c r="O79" s="110">
        <v>0.66421244281546721</v>
      </c>
      <c r="P79" s="110">
        <v>4.5546563864252017</v>
      </c>
      <c r="Q79" s="110">
        <v>8.7541717530557559</v>
      </c>
      <c r="R79" s="110">
        <v>7.2042664001720018</v>
      </c>
      <c r="S79" s="110">
        <v>7.2727272296443601</v>
      </c>
      <c r="T79" s="110">
        <v>7.0921259406365067</v>
      </c>
      <c r="U79" s="110">
        <v>7.0323475623546337</v>
      </c>
      <c r="V79" s="110">
        <v>6.939276261679888</v>
      </c>
      <c r="W79" s="110">
        <v>6.9234786390259844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174.49301948438102</v>
      </c>
      <c r="C81" s="118">
        <f t="shared" si="28"/>
        <v>137.85789629042739</v>
      </c>
      <c r="D81" s="118">
        <f t="shared" si="28"/>
        <v>134.24429458512907</v>
      </c>
      <c r="E81" s="118">
        <f t="shared" si="28"/>
        <v>152.14268120203292</v>
      </c>
      <c r="F81" s="118">
        <f t="shared" si="28"/>
        <v>158.91757854151348</v>
      </c>
      <c r="G81" s="118">
        <f t="shared" si="28"/>
        <v>160.7011920789393</v>
      </c>
      <c r="H81" s="118">
        <f t="shared" si="28"/>
        <v>138.51823187619041</v>
      </c>
      <c r="I81" s="118">
        <f t="shared" si="28"/>
        <v>140.87535691186565</v>
      </c>
      <c r="J81" s="118">
        <f t="shared" si="28"/>
        <v>156.55132770466827</v>
      </c>
      <c r="K81" s="118">
        <f t="shared" si="28"/>
        <v>151.7775603417534</v>
      </c>
      <c r="L81" s="118">
        <f t="shared" si="28"/>
        <v>154.5415081610397</v>
      </c>
      <c r="M81" s="118">
        <f t="shared" si="28"/>
        <v>140.31925103799136</v>
      </c>
      <c r="N81" s="118">
        <f t="shared" si="28"/>
        <v>147.80217033823848</v>
      </c>
      <c r="O81" s="118">
        <f t="shared" si="28"/>
        <v>137.65557944579234</v>
      </c>
      <c r="P81" s="118">
        <f t="shared" si="28"/>
        <v>133.75859885850082</v>
      </c>
      <c r="Q81" s="118">
        <f t="shared" si="28"/>
        <v>128.27592297759486</v>
      </c>
      <c r="R81" s="118">
        <f t="shared" ref="R81:V81" si="29">R82+R85+R87+R100</f>
        <v>128.44405155551232</v>
      </c>
      <c r="S81" s="118">
        <f t="shared" si="29"/>
        <v>133.37262302530661</v>
      </c>
      <c r="T81" s="118">
        <f t="shared" si="29"/>
        <v>131.92477219983735</v>
      </c>
      <c r="U81" s="118">
        <f t="shared" si="29"/>
        <v>134.23625193626006</v>
      </c>
      <c r="V81" s="118">
        <f t="shared" si="29"/>
        <v>133.90499632350162</v>
      </c>
      <c r="W81" s="118">
        <f t="shared" ref="W81" si="30">W82+W85+W87+W100</f>
        <v>142.53100873131328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155.0346886804187</v>
      </c>
      <c r="C82" s="123">
        <f t="shared" si="31"/>
        <v>111.41960743433759</v>
      </c>
      <c r="D82" s="123">
        <f t="shared" si="31"/>
        <v>106.43847199689424</v>
      </c>
      <c r="E82" s="123">
        <f t="shared" si="31"/>
        <v>119.94085102819452</v>
      </c>
      <c r="F82" s="123">
        <f t="shared" si="31"/>
        <v>133.65639954998551</v>
      </c>
      <c r="G82" s="123">
        <f t="shared" si="31"/>
        <v>120.92342534821154</v>
      </c>
      <c r="H82" s="123">
        <f t="shared" si="31"/>
        <v>108.71305793749229</v>
      </c>
      <c r="I82" s="123">
        <f t="shared" si="31"/>
        <v>103.02315728071864</v>
      </c>
      <c r="J82" s="123">
        <f t="shared" si="31"/>
        <v>128.29498676556091</v>
      </c>
      <c r="K82" s="123">
        <f t="shared" si="31"/>
        <v>121.2913493410482</v>
      </c>
      <c r="L82" s="123">
        <f t="shared" si="31"/>
        <v>125.39324212541965</v>
      </c>
      <c r="M82" s="123">
        <f t="shared" si="31"/>
        <v>112.95065633305799</v>
      </c>
      <c r="N82" s="123">
        <f t="shared" si="31"/>
        <v>118.85977384883486</v>
      </c>
      <c r="O82" s="123">
        <f t="shared" si="31"/>
        <v>110.34760191268495</v>
      </c>
      <c r="P82" s="123">
        <f t="shared" si="31"/>
        <v>105.84230176113537</v>
      </c>
      <c r="Q82" s="123">
        <f t="shared" si="31"/>
        <v>99.381429562101417</v>
      </c>
      <c r="R82" s="123">
        <f t="shared" ref="R82:V82" si="32">SUM(R83:R84)</f>
        <v>99.641446485709352</v>
      </c>
      <c r="S82" s="123">
        <f t="shared" si="32"/>
        <v>102.63121561573976</v>
      </c>
      <c r="T82" s="123">
        <f t="shared" si="32"/>
        <v>101.69607691876442</v>
      </c>
      <c r="U82" s="123">
        <f t="shared" si="32"/>
        <v>103.47363365476194</v>
      </c>
      <c r="V82" s="123">
        <f t="shared" si="32"/>
        <v>104.07131741832929</v>
      </c>
      <c r="W82" s="123">
        <f t="shared" ref="W82" si="33">SUM(W83:W84)</f>
        <v>110.94443417543978</v>
      </c>
      <c r="DA82" s="130" t="s">
        <v>2990</v>
      </c>
    </row>
    <row r="83" spans="1:105" ht="12" customHeight="1" x14ac:dyDescent="0.25">
      <c r="A83" s="97" t="s">
        <v>204</v>
      </c>
      <c r="B83" s="99">
        <v>154.76337981822434</v>
      </c>
      <c r="C83" s="99">
        <v>111.22446298137071</v>
      </c>
      <c r="D83" s="99">
        <v>106.25950650995956</v>
      </c>
      <c r="E83" s="99">
        <v>119.7438766724179</v>
      </c>
      <c r="F83" s="99">
        <v>133.42021325120362</v>
      </c>
      <c r="G83" s="99">
        <v>120.72276817741952</v>
      </c>
      <c r="H83" s="99">
        <v>108.54443491197074</v>
      </c>
      <c r="I83" s="99">
        <v>102.87964607953866</v>
      </c>
      <c r="J83" s="99">
        <v>128.08809102856608</v>
      </c>
      <c r="K83" s="99">
        <v>121.09609234439525</v>
      </c>
      <c r="L83" s="99">
        <v>125.20958885270601</v>
      </c>
      <c r="M83" s="99">
        <v>112.77596382320182</v>
      </c>
      <c r="N83" s="99">
        <v>118.70567254040569</v>
      </c>
      <c r="O83" s="99">
        <v>110.17961290574296</v>
      </c>
      <c r="P83" s="99">
        <v>105.67792041267785</v>
      </c>
      <c r="Q83" s="99">
        <v>99.245383226826746</v>
      </c>
      <c r="R83" s="99">
        <v>99.506362555698857</v>
      </c>
      <c r="S83" s="99">
        <v>102.49120645906628</v>
      </c>
      <c r="T83" s="99">
        <v>101.55945546182818</v>
      </c>
      <c r="U83" s="99">
        <v>103.33528076346936</v>
      </c>
      <c r="V83" s="99">
        <v>103.9343212319458</v>
      </c>
      <c r="W83" s="99">
        <v>110.79982007060899</v>
      </c>
      <c r="DA83" s="63" t="s">
        <v>2991</v>
      </c>
    </row>
    <row r="84" spans="1:105" ht="12" customHeight="1" x14ac:dyDescent="0.25">
      <c r="A84" s="97" t="s">
        <v>53</v>
      </c>
      <c r="B84" s="99">
        <v>0.27130886219436084</v>
      </c>
      <c r="C84" s="99">
        <v>0.19514445296688471</v>
      </c>
      <c r="D84" s="99">
        <v>0.17896548693467629</v>
      </c>
      <c r="E84" s="99">
        <v>0.19697435577662012</v>
      </c>
      <c r="F84" s="99">
        <v>0.23618629878189928</v>
      </c>
      <c r="G84" s="99">
        <v>0.20065717079201856</v>
      </c>
      <c r="H84" s="99">
        <v>0.16862302552155695</v>
      </c>
      <c r="I84" s="99">
        <v>0.1435112011799724</v>
      </c>
      <c r="J84" s="99">
        <v>0.20689573699481648</v>
      </c>
      <c r="K84" s="99">
        <v>0.19525699665295265</v>
      </c>
      <c r="L84" s="99">
        <v>0.18365327271363771</v>
      </c>
      <c r="M84" s="99">
        <v>0.17469250985617757</v>
      </c>
      <c r="N84" s="99">
        <v>0.15410130842917963</v>
      </c>
      <c r="O84" s="99">
        <v>0.16798900694198943</v>
      </c>
      <c r="P84" s="99">
        <v>0.16438134845752714</v>
      </c>
      <c r="Q84" s="99">
        <v>0.13604633527467083</v>
      </c>
      <c r="R84" s="99">
        <v>0.13508393001049157</v>
      </c>
      <c r="S84" s="99">
        <v>0.14000915667348734</v>
      </c>
      <c r="T84" s="99">
        <v>0.13662145693623615</v>
      </c>
      <c r="U84" s="99">
        <v>0.13835289129258924</v>
      </c>
      <c r="V84" s="99">
        <v>0.13699618638348013</v>
      </c>
      <c r="W84" s="99">
        <v>0.14461410483078949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0.27578610996017477</v>
      </c>
      <c r="C85" s="123">
        <f t="shared" si="34"/>
        <v>0.34986353528214914</v>
      </c>
      <c r="D85" s="123">
        <f t="shared" si="34"/>
        <v>0.49139272669935552</v>
      </c>
      <c r="E85" s="123">
        <f t="shared" si="34"/>
        <v>0.72199659653453985</v>
      </c>
      <c r="F85" s="123">
        <f t="shared" si="34"/>
        <v>0.55587188395623655</v>
      </c>
      <c r="G85" s="123">
        <f t="shared" si="34"/>
        <v>0.70903587213675456</v>
      </c>
      <c r="H85" s="123">
        <f t="shared" si="34"/>
        <v>1.0343246660836929</v>
      </c>
      <c r="I85" s="123">
        <f t="shared" si="34"/>
        <v>2.297130222699411</v>
      </c>
      <c r="J85" s="123">
        <f t="shared" si="34"/>
        <v>1.4000500683208426</v>
      </c>
      <c r="K85" s="123">
        <f t="shared" si="34"/>
        <v>1.2819929873698492</v>
      </c>
      <c r="L85" s="123">
        <f t="shared" si="34"/>
        <v>2.0673995121671189</v>
      </c>
      <c r="M85" s="123">
        <f t="shared" si="34"/>
        <v>1.3711971774435359</v>
      </c>
      <c r="N85" s="123">
        <f t="shared" si="34"/>
        <v>2.8519695997336805</v>
      </c>
      <c r="O85" s="123">
        <f t="shared" si="34"/>
        <v>1.2646089847611997</v>
      </c>
      <c r="P85" s="123">
        <f t="shared" si="34"/>
        <v>1.0402975495954563</v>
      </c>
      <c r="Q85" s="123">
        <f t="shared" si="34"/>
        <v>1.9440737888155561</v>
      </c>
      <c r="R85" s="123">
        <f t="shared" si="34"/>
        <v>1.978140836354787</v>
      </c>
      <c r="S85" s="123">
        <f t="shared" si="34"/>
        <v>2.0985921274671808</v>
      </c>
      <c r="T85" s="123">
        <f t="shared" si="34"/>
        <v>2.181741386124568</v>
      </c>
      <c r="U85" s="123">
        <f t="shared" si="34"/>
        <v>2.3436441874836009</v>
      </c>
      <c r="V85" s="123">
        <f t="shared" si="34"/>
        <v>2.5544472755631937</v>
      </c>
      <c r="W85" s="123">
        <f t="shared" si="34"/>
        <v>2.7360066780906767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0.27578610996017477</v>
      </c>
      <c r="C86" s="99">
        <f>RES_hhdet_tesh!C86/RES_summary!C$19</f>
        <v>0.34986353528214914</v>
      </c>
      <c r="D86" s="99">
        <f>RES_hhdet_tesh!D86/RES_summary!D$19</f>
        <v>0.49139272669935552</v>
      </c>
      <c r="E86" s="99">
        <f>RES_hhdet_tesh!E86/RES_summary!E$19</f>
        <v>0.72199659653453985</v>
      </c>
      <c r="F86" s="99">
        <f>RES_hhdet_tesh!F86/RES_summary!F$19</f>
        <v>0.55587188395623655</v>
      </c>
      <c r="G86" s="99">
        <f>RES_hhdet_tesh!G86/RES_summary!G$19</f>
        <v>0.70903587213675456</v>
      </c>
      <c r="H86" s="99">
        <f>RES_hhdet_tesh!H86/RES_summary!H$19</f>
        <v>1.0343246660836929</v>
      </c>
      <c r="I86" s="99">
        <f>RES_hhdet_tesh!I86/RES_summary!I$19</f>
        <v>2.297130222699411</v>
      </c>
      <c r="J86" s="99">
        <f>RES_hhdet_tesh!J86/RES_summary!J$19</f>
        <v>1.4000500683208426</v>
      </c>
      <c r="K86" s="99">
        <f>RES_hhdet_tesh!K86/RES_summary!K$19</f>
        <v>1.2819929873698492</v>
      </c>
      <c r="L86" s="99">
        <f>RES_hhdet_tesh!L86/RES_summary!L$19</f>
        <v>2.0673995121671189</v>
      </c>
      <c r="M86" s="99">
        <f>RES_hhdet_tesh!M86/RES_summary!M$19</f>
        <v>1.3711971774435359</v>
      </c>
      <c r="N86" s="99">
        <f>RES_hhdet_tesh!N86/RES_summary!N$19</f>
        <v>2.8519695997336805</v>
      </c>
      <c r="O86" s="99">
        <f>RES_hhdet_tesh!O86/RES_summary!O$19</f>
        <v>1.2646089847611997</v>
      </c>
      <c r="P86" s="99">
        <f>RES_hhdet_tesh!P86/RES_summary!P$19</f>
        <v>1.0402975495954563</v>
      </c>
      <c r="Q86" s="99">
        <f>RES_hhdet_tesh!Q86/RES_summary!Q$19</f>
        <v>1.9440737888155561</v>
      </c>
      <c r="R86" s="99">
        <f>RES_hhdet_tesh!R86/RES_summary!R$19</f>
        <v>1.978140836354787</v>
      </c>
      <c r="S86" s="99">
        <f>RES_hhdet_tesh!S86/RES_summary!S$19</f>
        <v>2.0985921274671808</v>
      </c>
      <c r="T86" s="99">
        <f>RES_hhdet_tesh!T86/RES_summary!T$19</f>
        <v>2.181741386124568</v>
      </c>
      <c r="U86" s="99">
        <f>RES_hhdet_tesh!U86/RES_summary!U$19</f>
        <v>2.3436441874836009</v>
      </c>
      <c r="V86" s="99">
        <f>RES_hhdet_tesh!V86/RES_summary!V$19</f>
        <v>2.5544472755631937</v>
      </c>
      <c r="W86" s="99">
        <f>RES_hhdet_tesh!W86/RES_summary!W$19</f>
        <v>2.7360066780906767</v>
      </c>
      <c r="DA86" s="63" t="s">
        <v>2994</v>
      </c>
    </row>
    <row r="87" spans="1:105" ht="12" customHeight="1" x14ac:dyDescent="0.25">
      <c r="A87" s="121" t="s">
        <v>55</v>
      </c>
      <c r="B87" s="123">
        <v>10.753946589765388</v>
      </c>
      <c r="C87" s="123">
        <v>17.296016444052171</v>
      </c>
      <c r="D87" s="123">
        <v>17.502316609159017</v>
      </c>
      <c r="E87" s="123">
        <v>19.890648939924365</v>
      </c>
      <c r="F87" s="123">
        <v>16.868933338616763</v>
      </c>
      <c r="G87" s="123">
        <v>22.648287066570461</v>
      </c>
      <c r="H87" s="123">
        <v>19.165646784606867</v>
      </c>
      <c r="I87" s="123">
        <v>22.96916897884558</v>
      </c>
      <c r="J87" s="123">
        <v>20.065997664504927</v>
      </c>
      <c r="K87" s="123">
        <v>20.464218312690551</v>
      </c>
      <c r="L87" s="123">
        <v>19.949324508944624</v>
      </c>
      <c r="M87" s="123">
        <v>19.102021893200575</v>
      </c>
      <c r="N87" s="123">
        <v>19.890123905752535</v>
      </c>
      <c r="O87" s="123">
        <v>19.834623546732889</v>
      </c>
      <c r="P87" s="123">
        <v>20.574416725326721</v>
      </c>
      <c r="Q87" s="123">
        <v>20.096780697586535</v>
      </c>
      <c r="R87" s="123">
        <v>19.944597219426683</v>
      </c>
      <c r="S87" s="123">
        <v>21.099338735515246</v>
      </c>
      <c r="T87" s="123">
        <v>20.506863960874277</v>
      </c>
      <c r="U87" s="123">
        <v>20.695540485278887</v>
      </c>
      <c r="V87" s="123">
        <v>20.370768574743405</v>
      </c>
      <c r="W87" s="123">
        <v>21.766213120592877</v>
      </c>
      <c r="DA87" s="130" t="s">
        <v>2995</v>
      </c>
    </row>
    <row r="88" spans="1:105" ht="12" customHeight="1" x14ac:dyDescent="0.25">
      <c r="A88" s="97" t="s">
        <v>132</v>
      </c>
      <c r="B88" s="99">
        <v>10.332983248169068</v>
      </c>
      <c r="C88" s="99">
        <v>17.561674360382685</v>
      </c>
      <c r="D88" s="99">
        <v>17.048770218474139</v>
      </c>
      <c r="E88" s="99">
        <v>19.005448717601979</v>
      </c>
      <c r="F88" s="99">
        <v>17.260352549232334</v>
      </c>
      <c r="G88" s="99">
        <v>20.974402943047505</v>
      </c>
      <c r="H88" s="99">
        <v>19.694942470336887</v>
      </c>
      <c r="I88" s="99">
        <v>22.318772662564225</v>
      </c>
      <c r="J88" s="99">
        <v>20.919952940954683</v>
      </c>
      <c r="K88" s="99">
        <v>20.054254865104319</v>
      </c>
      <c r="L88" s="99">
        <v>20.263064620465872</v>
      </c>
      <c r="M88" s="99">
        <v>19.137763792150913</v>
      </c>
      <c r="N88" s="99">
        <v>19.867462213712798</v>
      </c>
      <c r="O88" s="99">
        <v>19.824754395607375</v>
      </c>
      <c r="P88" s="99">
        <v>20.682146613583658</v>
      </c>
      <c r="Q88" s="99">
        <v>19.909076086737244</v>
      </c>
      <c r="R88" s="99">
        <v>20.081711263085644</v>
      </c>
      <c r="S88" s="99">
        <v>20.864773407545506</v>
      </c>
      <c r="T88" s="99">
        <v>20.497842370952458</v>
      </c>
      <c r="U88" s="99">
        <v>20.678213408713983</v>
      </c>
      <c r="V88" s="99">
        <v>20.45326239895391</v>
      </c>
      <c r="W88" s="99">
        <v>21.802219975550049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11.460007002045426</v>
      </c>
      <c r="C92" s="102">
        <v>16.86561117085941</v>
      </c>
      <c r="D92" s="102">
        <v>18.790687835521386</v>
      </c>
      <c r="E92" s="102">
        <v>22.54766337353708</v>
      </c>
      <c r="F92" s="102">
        <v>15.489934630986632</v>
      </c>
      <c r="G92" s="102">
        <v>28.545080665500993</v>
      </c>
      <c r="H92" s="102">
        <v>16.655387232233952</v>
      </c>
      <c r="I92" s="102">
        <v>26.175747995377975</v>
      </c>
      <c r="J92" s="102">
        <v>15.238774958361974</v>
      </c>
      <c r="K92" s="102">
        <v>22.189548376632562</v>
      </c>
      <c r="L92" s="102">
        <v>18.857903979482515</v>
      </c>
      <c r="M92" s="102">
        <v>19.588962591423972</v>
      </c>
      <c r="N92" s="102">
        <v>18.238316901552018</v>
      </c>
      <c r="O92" s="102">
        <v>19.812676334501109</v>
      </c>
      <c r="P92" s="102">
        <v>19.557958163648419</v>
      </c>
      <c r="Q92" s="102">
        <v>20.829456060030697</v>
      </c>
      <c r="R92" s="102">
        <v>19.98297902971726</v>
      </c>
      <c r="S92" s="102">
        <v>21.065557831299305</v>
      </c>
      <c r="T92" s="102">
        <v>20.865359794349693</v>
      </c>
      <c r="U92" s="102">
        <v>21.632007431152857</v>
      </c>
      <c r="V92" s="102">
        <v>19.863215476796178</v>
      </c>
      <c r="W92" s="102">
        <v>21.687930114295476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12.306671942149901</v>
      </c>
      <c r="C96" s="102">
        <v>12.128983676039317</v>
      </c>
      <c r="D96" s="102">
        <v>13.193659185220497</v>
      </c>
      <c r="E96" s="102">
        <v>20.733500638642955</v>
      </c>
      <c r="F96" s="102">
        <v>9.1758844027882844</v>
      </c>
      <c r="G96" s="102">
        <v>15.382712675573092</v>
      </c>
      <c r="H96" s="102">
        <v>26.009199135998308</v>
      </c>
      <c r="I96" s="102">
        <v>23.015132283749082</v>
      </c>
      <c r="J96" s="102">
        <v>16.952769453923064</v>
      </c>
      <c r="K96" s="102">
        <v>22.886080069317426</v>
      </c>
      <c r="L96" s="102">
        <v>17.679630011366104</v>
      </c>
      <c r="M96" s="102">
        <v>18.097371096755616</v>
      </c>
      <c r="N96" s="102">
        <v>21.797470366370945</v>
      </c>
      <c r="O96" s="102">
        <v>19.946456360167161</v>
      </c>
      <c r="P96" s="102">
        <v>20.615501100430699</v>
      </c>
      <c r="Q96" s="102">
        <v>20.977859086740377</v>
      </c>
      <c r="R96" s="102">
        <v>18.575521250187439</v>
      </c>
      <c r="S96" s="102">
        <v>23.506054626962495</v>
      </c>
      <c r="T96" s="102">
        <v>20.010043803771829</v>
      </c>
      <c r="U96" s="102">
        <v>19.110367998193599</v>
      </c>
      <c r="V96" s="102">
        <v>20.010972678179403</v>
      </c>
      <c r="W96" s="102">
        <v>21.310322802997302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3007</v>
      </c>
    </row>
    <row r="100" spans="1:105" ht="12" customHeight="1" x14ac:dyDescent="0.25">
      <c r="A100" s="121" t="s">
        <v>54</v>
      </c>
      <c r="B100" s="123">
        <v>8.4285981042367712</v>
      </c>
      <c r="C100" s="123">
        <v>8.792408876755486</v>
      </c>
      <c r="D100" s="123">
        <v>9.8121132523764754</v>
      </c>
      <c r="E100" s="123">
        <v>11.589184637379518</v>
      </c>
      <c r="F100" s="123">
        <v>7.8363737689549797</v>
      </c>
      <c r="G100" s="123">
        <v>16.420443792020532</v>
      </c>
      <c r="H100" s="123">
        <v>9.6052024880075706</v>
      </c>
      <c r="I100" s="123">
        <v>12.585900429602015</v>
      </c>
      <c r="J100" s="123">
        <v>6.7902932062816106</v>
      </c>
      <c r="K100" s="123">
        <v>8.7399997006447947</v>
      </c>
      <c r="L100" s="123">
        <v>7.1315420145083026</v>
      </c>
      <c r="M100" s="123">
        <v>6.8953756342892607</v>
      </c>
      <c r="N100" s="123">
        <v>6.2003029839173918</v>
      </c>
      <c r="O100" s="123">
        <v>6.2087450016133054</v>
      </c>
      <c r="P100" s="123">
        <v>6.3015828224432786</v>
      </c>
      <c r="Q100" s="123">
        <v>6.853638929091332</v>
      </c>
      <c r="R100" s="123">
        <v>6.8798670140215057</v>
      </c>
      <c r="S100" s="123">
        <v>7.543476546584416</v>
      </c>
      <c r="T100" s="123">
        <v>7.5400899340740839</v>
      </c>
      <c r="U100" s="123">
        <v>7.7234336087356326</v>
      </c>
      <c r="V100" s="123">
        <v>6.908463054865722</v>
      </c>
      <c r="W100" s="123">
        <v>7.0843547571899501</v>
      </c>
      <c r="DA100" s="130" t="s">
        <v>3008</v>
      </c>
    </row>
    <row r="101" spans="1:105" ht="12" customHeight="1" x14ac:dyDescent="0.25">
      <c r="A101" s="97" t="s">
        <v>207</v>
      </c>
      <c r="B101" s="99">
        <v>8.8581339324909987</v>
      </c>
      <c r="C101" s="99">
        <v>8.2199515901158247</v>
      </c>
      <c r="D101" s="99">
        <v>9.478085546340143</v>
      </c>
      <c r="E101" s="99">
        <v>10.691048377823659</v>
      </c>
      <c r="F101" s="99">
        <v>8.2828717117584105</v>
      </c>
      <c r="G101" s="99">
        <v>15.951415354486057</v>
      </c>
      <c r="H101" s="99">
        <v>10.234860498239399</v>
      </c>
      <c r="I101" s="99">
        <v>10.60436813508726</v>
      </c>
      <c r="J101" s="99">
        <v>7.8183467480984419</v>
      </c>
      <c r="K101" s="99">
        <v>8.0258250194547109</v>
      </c>
      <c r="L101" s="99">
        <v>7.4019970316250063</v>
      </c>
      <c r="M101" s="99">
        <v>6.7059039477804685</v>
      </c>
      <c r="N101" s="99">
        <v>6.3836137251041283</v>
      </c>
      <c r="O101" s="99">
        <v>6.2892156636238541</v>
      </c>
      <c r="P101" s="99">
        <v>6.5884171926200406</v>
      </c>
      <c r="Q101" s="99">
        <v>6.6445895065085177</v>
      </c>
      <c r="R101" s="99">
        <v>6.9174751233177423</v>
      </c>
      <c r="S101" s="99">
        <v>7.4211661631983272</v>
      </c>
      <c r="T101" s="99">
        <v>7.4067596801764495</v>
      </c>
      <c r="U101" s="99">
        <v>7.3691657751423811</v>
      </c>
      <c r="V101" s="99">
        <v>7.0419293780095007</v>
      </c>
      <c r="W101" s="99">
        <v>7.1697568707916393</v>
      </c>
      <c r="DA101" s="63" t="s">
        <v>3009</v>
      </c>
    </row>
    <row r="102" spans="1:105" ht="12" customHeight="1" x14ac:dyDescent="0.25">
      <c r="A102" s="97" t="s">
        <v>50</v>
      </c>
      <c r="B102" s="99">
        <v>8.302859475288594</v>
      </c>
      <c r="C102" s="99">
        <v>8.9593431972875219</v>
      </c>
      <c r="D102" s="99">
        <v>9.9619918484312464</v>
      </c>
      <c r="E102" s="99">
        <v>11.725140813365355</v>
      </c>
      <c r="F102" s="99">
        <v>7.7260696679302487</v>
      </c>
      <c r="G102" s="99">
        <v>16.894291259087709</v>
      </c>
      <c r="H102" s="99">
        <v>9.0933239211849148</v>
      </c>
      <c r="I102" s="99">
        <v>13.319467051342814</v>
      </c>
      <c r="J102" s="99">
        <v>6.4186749049458278</v>
      </c>
      <c r="K102" s="99">
        <v>9.0408398975474533</v>
      </c>
      <c r="L102" s="99">
        <v>7.038888004386445</v>
      </c>
      <c r="M102" s="99">
        <v>6.9683500252687285</v>
      </c>
      <c r="N102" s="99">
        <v>6.033296412831727</v>
      </c>
      <c r="O102" s="99">
        <v>6.2432298633738119</v>
      </c>
      <c r="P102" s="99">
        <v>6.2014761828554512</v>
      </c>
      <c r="Q102" s="99">
        <v>6.9101720369531066</v>
      </c>
      <c r="R102" s="99">
        <v>6.8620266157449024</v>
      </c>
      <c r="S102" s="99">
        <v>7.5878935529938767</v>
      </c>
      <c r="T102" s="99">
        <v>7.5883088912114154</v>
      </c>
      <c r="U102" s="99">
        <v>7.8444488131936438</v>
      </c>
      <c r="V102" s="99">
        <v>6.8639520244596985</v>
      </c>
      <c r="W102" s="99">
        <v>7.0569375592964247</v>
      </c>
      <c r="DA102" s="63" t="s">
        <v>3010</v>
      </c>
    </row>
    <row r="103" spans="1:105" ht="12" customHeight="1" x14ac:dyDescent="0.25">
      <c r="A103" s="109" t="s">
        <v>120</v>
      </c>
      <c r="B103" s="110">
        <v>7.4451806615554217</v>
      </c>
      <c r="C103" s="110">
        <v>9.6833766524339708</v>
      </c>
      <c r="D103" s="110">
        <v>8.0751625624266783</v>
      </c>
      <c r="E103" s="110">
        <v>14.557977156926597</v>
      </c>
      <c r="F103" s="110">
        <v>7.2296252837069686</v>
      </c>
      <c r="G103" s="110">
        <v>8.0835436554259079</v>
      </c>
      <c r="H103" s="110">
        <v>15.64770529272807</v>
      </c>
      <c r="I103" s="110">
        <v>10.342917915108602</v>
      </c>
      <c r="J103" s="110">
        <v>6.2689694452560882</v>
      </c>
      <c r="K103" s="110">
        <v>6.4379076619047542</v>
      </c>
      <c r="L103" s="110">
        <v>6.498620258790937</v>
      </c>
      <c r="M103" s="110">
        <v>7.075414136807419</v>
      </c>
      <c r="N103" s="110">
        <v>10.029312769854005</v>
      </c>
      <c r="O103" s="110">
        <v>0.66421244281546787</v>
      </c>
      <c r="P103" s="110">
        <v>4.554656386425199</v>
      </c>
      <c r="Q103" s="110">
        <v>8.7541717530557488</v>
      </c>
      <c r="R103" s="110">
        <v>7.204266400172</v>
      </c>
      <c r="S103" s="110">
        <v>7.2727272296443619</v>
      </c>
      <c r="T103" s="110">
        <v>7.0921259406365031</v>
      </c>
      <c r="U103" s="110">
        <v>7.0323475623546239</v>
      </c>
      <c r="V103" s="110">
        <v>6.9392762616798951</v>
      </c>
      <c r="W103" s="110">
        <v>6.9234786390260039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151.6259861247292</v>
      </c>
      <c r="C105" s="118">
        <f t="shared" si="35"/>
        <v>99.524340217117341</v>
      </c>
      <c r="D105" s="118">
        <f t="shared" si="35"/>
        <v>189.30955095098938</v>
      </c>
      <c r="E105" s="118">
        <f t="shared" si="35"/>
        <v>168.42348510485007</v>
      </c>
      <c r="F105" s="118">
        <f t="shared" si="35"/>
        <v>146.94196199220846</v>
      </c>
      <c r="G105" s="118">
        <f t="shared" si="35"/>
        <v>144.61452620490556</v>
      </c>
      <c r="H105" s="118">
        <f t="shared" si="35"/>
        <v>142.68218572389316</v>
      </c>
      <c r="I105" s="118">
        <f t="shared" si="35"/>
        <v>142.12315804519432</v>
      </c>
      <c r="J105" s="118">
        <f t="shared" si="35"/>
        <v>135.21566726683264</v>
      </c>
      <c r="K105" s="118">
        <f t="shared" si="35"/>
        <v>147.97461289836215</v>
      </c>
      <c r="L105" s="118">
        <f t="shared" si="35"/>
        <v>175.74787151841852</v>
      </c>
      <c r="M105" s="118">
        <f t="shared" si="35"/>
        <v>143.1932820905671</v>
      </c>
      <c r="N105" s="118">
        <f t="shared" si="35"/>
        <v>153.77474548532069</v>
      </c>
      <c r="O105" s="118">
        <f t="shared" si="35"/>
        <v>160.82981638009758</v>
      </c>
      <c r="P105" s="118">
        <f t="shared" si="35"/>
        <v>94.527181372787709</v>
      </c>
      <c r="Q105" s="118">
        <f t="shared" si="35"/>
        <v>118.96080008828119</v>
      </c>
      <c r="R105" s="118">
        <f t="shared" ref="R105:V105" si="36">R106+R109+R111+R120</f>
        <v>125.2246290692452</v>
      </c>
      <c r="S105" s="118">
        <f t="shared" si="36"/>
        <v>128.40968359264724</v>
      </c>
      <c r="T105" s="118">
        <f t="shared" si="36"/>
        <v>144.62558569124349</v>
      </c>
      <c r="U105" s="118">
        <f t="shared" si="36"/>
        <v>163.15298266897619</v>
      </c>
      <c r="V105" s="118">
        <f t="shared" si="36"/>
        <v>31.684971459720824</v>
      </c>
      <c r="W105" s="118">
        <f t="shared" ref="W105" si="37">W106+W109+W111+W120</f>
        <v>206.72930552612263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133.50707762665579</v>
      </c>
      <c r="C106" s="123">
        <f t="shared" si="38"/>
        <v>78.35476434353221</v>
      </c>
      <c r="D106" s="123">
        <f t="shared" si="38"/>
        <v>154.05579007666347</v>
      </c>
      <c r="E106" s="123">
        <f t="shared" si="38"/>
        <v>132.96014507972137</v>
      </c>
      <c r="F106" s="123">
        <f t="shared" si="38"/>
        <v>124.14333460909664</v>
      </c>
      <c r="G106" s="123">
        <f t="shared" si="38"/>
        <v>107.7881014373517</v>
      </c>
      <c r="H106" s="123">
        <f t="shared" si="38"/>
        <v>111.71935648716847</v>
      </c>
      <c r="I106" s="123">
        <f t="shared" si="38"/>
        <v>104.0835773416983</v>
      </c>
      <c r="J106" s="123">
        <f t="shared" si="38"/>
        <v>110.50183858061347</v>
      </c>
      <c r="K106" s="123">
        <f t="shared" si="38"/>
        <v>117.62101490728148</v>
      </c>
      <c r="L106" s="123">
        <f t="shared" si="38"/>
        <v>144.00816040752085</v>
      </c>
      <c r="M106" s="123">
        <f t="shared" si="38"/>
        <v>115.40655295163613</v>
      </c>
      <c r="N106" s="123">
        <f t="shared" si="38"/>
        <v>123.49802017982981</v>
      </c>
      <c r="O106" s="123">
        <f t="shared" si="38"/>
        <v>129.53057212385878</v>
      </c>
      <c r="P106" s="123">
        <f t="shared" si="38"/>
        <v>72.310611286074533</v>
      </c>
      <c r="Q106" s="123">
        <f t="shared" si="38"/>
        <v>90.701845874221917</v>
      </c>
      <c r="R106" s="123">
        <f t="shared" ref="R106:V106" si="39">SUM(R107:R108)</f>
        <v>96.531139230730602</v>
      </c>
      <c r="S106" s="123">
        <f t="shared" si="39"/>
        <v>98.549601318246928</v>
      </c>
      <c r="T106" s="123">
        <f t="shared" si="39"/>
        <v>113.20152410446678</v>
      </c>
      <c r="U106" s="123">
        <f t="shared" si="39"/>
        <v>129.09831176572106</v>
      </c>
      <c r="V106" s="123">
        <f t="shared" si="39"/>
        <v>4.4234240607840496</v>
      </c>
      <c r="W106" s="123">
        <f t="shared" ref="W106" si="40">SUM(W107:W108)</f>
        <v>167.07198923451867</v>
      </c>
      <c r="DA106" s="130" t="s">
        <v>3013</v>
      </c>
    </row>
    <row r="107" spans="1:105" ht="12" customHeight="1" x14ac:dyDescent="0.25">
      <c r="A107" s="97" t="s">
        <v>202</v>
      </c>
      <c r="B107" s="99">
        <v>133.39015742279099</v>
      </c>
      <c r="C107" s="99">
        <v>78.286087474677728</v>
      </c>
      <c r="D107" s="99">
        <v>153.92616651521863</v>
      </c>
      <c r="E107" s="99">
        <v>132.85087763004992</v>
      </c>
      <c r="F107" s="99">
        <v>124.03354980086414</v>
      </c>
      <c r="G107" s="99">
        <v>107.69859679768037</v>
      </c>
      <c r="H107" s="99">
        <v>111.63264621700421</v>
      </c>
      <c r="I107" s="99">
        <v>104.01103263145809</v>
      </c>
      <c r="J107" s="99">
        <v>110.4126659272187</v>
      </c>
      <c r="K107" s="99">
        <v>117.52626442864954</v>
      </c>
      <c r="L107" s="99">
        <v>143.90262460869096</v>
      </c>
      <c r="M107" s="99">
        <v>115.31723845086961</v>
      </c>
      <c r="N107" s="99">
        <v>123.41791085927254</v>
      </c>
      <c r="O107" s="99">
        <v>129.43190080024172</v>
      </c>
      <c r="P107" s="99">
        <v>72.254415638827027</v>
      </c>
      <c r="Q107" s="99">
        <v>90.639721060554649</v>
      </c>
      <c r="R107" s="99">
        <v>96.465661203538417</v>
      </c>
      <c r="S107" s="99">
        <v>98.482334919812715</v>
      </c>
      <c r="T107" s="99">
        <v>113.12543388950725</v>
      </c>
      <c r="U107" s="99">
        <v>129.01194641370506</v>
      </c>
      <c r="V107" s="99">
        <v>4.4205107155929451</v>
      </c>
      <c r="W107" s="99">
        <v>166.96303053230741</v>
      </c>
      <c r="DA107" s="63" t="s">
        <v>3014</v>
      </c>
    </row>
    <row r="108" spans="1:105" ht="12" customHeight="1" x14ac:dyDescent="0.25">
      <c r="A108" s="97" t="s">
        <v>53</v>
      </c>
      <c r="B108" s="99">
        <v>0.11692020386479865</v>
      </c>
      <c r="C108" s="99">
        <v>6.8676868854482459E-2</v>
      </c>
      <c r="D108" s="99">
        <v>0.12962356144483966</v>
      </c>
      <c r="E108" s="99">
        <v>0.1092674496714592</v>
      </c>
      <c r="F108" s="99">
        <v>0.10978480823250446</v>
      </c>
      <c r="G108" s="99">
        <v>8.9504639671338315E-2</v>
      </c>
      <c r="H108" s="99">
        <v>8.671027016426458E-2</v>
      </c>
      <c r="I108" s="99">
        <v>7.2544710240204466E-2</v>
      </c>
      <c r="J108" s="99">
        <v>8.9172653394763129E-2</v>
      </c>
      <c r="K108" s="99">
        <v>9.4750478631943039E-2</v>
      </c>
      <c r="L108" s="99">
        <v>0.10553579882990312</v>
      </c>
      <c r="M108" s="99">
        <v>8.9314500766524141E-2</v>
      </c>
      <c r="N108" s="99">
        <v>8.0109320557263344E-2</v>
      </c>
      <c r="O108" s="99">
        <v>9.8671323617045351E-2</v>
      </c>
      <c r="P108" s="99">
        <v>5.6195647247502714E-2</v>
      </c>
      <c r="Q108" s="99">
        <v>6.2124813667270164E-2</v>
      </c>
      <c r="R108" s="99">
        <v>6.547802719218318E-2</v>
      </c>
      <c r="S108" s="99">
        <v>6.7266398434220082E-2</v>
      </c>
      <c r="T108" s="99">
        <v>7.6090214959538452E-2</v>
      </c>
      <c r="U108" s="99">
        <v>8.6365352016010907E-2</v>
      </c>
      <c r="V108" s="99">
        <v>2.9133451911042304E-3</v>
      </c>
      <c r="W108" s="99">
        <v>0.10895870221124214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0.27340932647875976</v>
      </c>
      <c r="C109" s="123">
        <f t="shared" si="41"/>
        <v>0.53147350361404988</v>
      </c>
      <c r="D109" s="123">
        <f t="shared" si="41"/>
        <v>0.71594322184470072</v>
      </c>
      <c r="E109" s="123">
        <f t="shared" si="41"/>
        <v>1.1343727657921763</v>
      </c>
      <c r="F109" s="123">
        <f t="shared" si="41"/>
        <v>0.87594676555805628</v>
      </c>
      <c r="G109" s="123">
        <f t="shared" si="41"/>
        <v>0.92886935677984672</v>
      </c>
      <c r="H109" s="123">
        <f t="shared" si="41"/>
        <v>1.1098467369098857</v>
      </c>
      <c r="I109" s="123">
        <f t="shared" si="41"/>
        <v>2.1314071925507436</v>
      </c>
      <c r="J109" s="123">
        <f t="shared" si="41"/>
        <v>1.1826785734631924</v>
      </c>
      <c r="K109" s="123">
        <f t="shared" si="41"/>
        <v>1.0476185757681007</v>
      </c>
      <c r="L109" s="123">
        <f t="shared" si="41"/>
        <v>1.83070394225414</v>
      </c>
      <c r="M109" s="123">
        <f t="shared" si="41"/>
        <v>1.3997553074279474</v>
      </c>
      <c r="N109" s="123">
        <f t="shared" si="41"/>
        <v>3.378202996075605</v>
      </c>
      <c r="O109" s="123">
        <f t="shared" si="41"/>
        <v>1.8598752756024677</v>
      </c>
      <c r="P109" s="123">
        <f t="shared" si="41"/>
        <v>1.820951625193187</v>
      </c>
      <c r="Q109" s="123">
        <f t="shared" si="41"/>
        <v>2.8920433660234126</v>
      </c>
      <c r="R109" s="123">
        <f t="shared" si="41"/>
        <v>2.4335406763950176</v>
      </c>
      <c r="S109" s="123">
        <f t="shared" si="41"/>
        <v>1.7126667650334824</v>
      </c>
      <c r="T109" s="123">
        <f t="shared" si="41"/>
        <v>1.025141348927213</v>
      </c>
      <c r="U109" s="123">
        <f t="shared" si="41"/>
        <v>0.55049352145940522</v>
      </c>
      <c r="V109" s="123">
        <f t="shared" si="41"/>
        <v>0.41003516491951841</v>
      </c>
      <c r="W109" s="123">
        <f t="shared" si="41"/>
        <v>0.37241088616024415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0.27340932647875976</v>
      </c>
      <c r="C110" s="99">
        <f>RES_hhdet_tesh!C110/RES_summary!C$19</f>
        <v>0.53147350361404988</v>
      </c>
      <c r="D110" s="99">
        <f>RES_hhdet_tesh!D110/RES_summary!D$19</f>
        <v>0.71594322184470072</v>
      </c>
      <c r="E110" s="99">
        <f>RES_hhdet_tesh!E110/RES_summary!E$19</f>
        <v>1.1343727657921763</v>
      </c>
      <c r="F110" s="99">
        <f>RES_hhdet_tesh!F110/RES_summary!F$19</f>
        <v>0.87594676555805628</v>
      </c>
      <c r="G110" s="99">
        <f>RES_hhdet_tesh!G110/RES_summary!G$19</f>
        <v>0.92886935677984672</v>
      </c>
      <c r="H110" s="99">
        <f>RES_hhdet_tesh!H110/RES_summary!H$19</f>
        <v>1.1098467369098857</v>
      </c>
      <c r="I110" s="99">
        <f>RES_hhdet_tesh!I110/RES_summary!I$19</f>
        <v>2.1314071925507436</v>
      </c>
      <c r="J110" s="99">
        <f>RES_hhdet_tesh!J110/RES_summary!J$19</f>
        <v>1.1826785734631924</v>
      </c>
      <c r="K110" s="99">
        <f>RES_hhdet_tesh!K110/RES_summary!K$19</f>
        <v>1.0476185757681007</v>
      </c>
      <c r="L110" s="99">
        <f>RES_hhdet_tesh!L110/RES_summary!L$19</f>
        <v>1.83070394225414</v>
      </c>
      <c r="M110" s="99">
        <f>RES_hhdet_tesh!M110/RES_summary!M$19</f>
        <v>1.3997553074279474</v>
      </c>
      <c r="N110" s="99">
        <f>RES_hhdet_tesh!N110/RES_summary!N$19</f>
        <v>3.378202996075605</v>
      </c>
      <c r="O110" s="99">
        <f>RES_hhdet_tesh!O110/RES_summary!O$19</f>
        <v>1.8598752756024677</v>
      </c>
      <c r="P110" s="99">
        <f>RES_hhdet_tesh!P110/RES_summary!P$19</f>
        <v>1.820951625193187</v>
      </c>
      <c r="Q110" s="99">
        <f>RES_hhdet_tesh!Q110/RES_summary!Q$19</f>
        <v>2.8920433660234126</v>
      </c>
      <c r="R110" s="99">
        <f>RES_hhdet_tesh!R110/RES_summary!R$19</f>
        <v>2.4335406763950176</v>
      </c>
      <c r="S110" s="99">
        <f>RES_hhdet_tesh!S110/RES_summary!S$19</f>
        <v>1.7126667650334824</v>
      </c>
      <c r="T110" s="99">
        <f>RES_hhdet_tesh!T110/RES_summary!T$19</f>
        <v>1.025141348927213</v>
      </c>
      <c r="U110" s="99">
        <f>RES_hhdet_tesh!U110/RES_summary!U$19</f>
        <v>0.55049352145940522</v>
      </c>
      <c r="V110" s="99">
        <f>RES_hhdet_tesh!V110/RES_summary!V$19</f>
        <v>0.41003516491951841</v>
      </c>
      <c r="W110" s="99">
        <f>RES_hhdet_tesh!W110/RES_summary!W$19</f>
        <v>0.37241088616024415</v>
      </c>
      <c r="DA110" s="63" t="s">
        <v>3017</v>
      </c>
    </row>
    <row r="111" spans="1:105" ht="12" customHeight="1" x14ac:dyDescent="0.25">
      <c r="A111" s="121" t="s">
        <v>55</v>
      </c>
      <c r="B111" s="123">
        <v>9.5562074967492592</v>
      </c>
      <c r="C111" s="123">
        <v>11.651739581378283</v>
      </c>
      <c r="D111" s="123">
        <v>24.656752407893304</v>
      </c>
      <c r="E111" s="123">
        <v>22.468189555564113</v>
      </c>
      <c r="F111" s="123">
        <v>14.219866207416713</v>
      </c>
      <c r="G111" s="123">
        <v>19.417172143308864</v>
      </c>
      <c r="H111" s="123">
        <v>20.407580628628182</v>
      </c>
      <c r="I111" s="123">
        <v>22.695079625926073</v>
      </c>
      <c r="J111" s="123">
        <v>17.116329444591273</v>
      </c>
      <c r="K111" s="123">
        <v>20.301455628316806</v>
      </c>
      <c r="L111" s="123">
        <v>22.880883886134303</v>
      </c>
      <c r="M111" s="123">
        <v>19.416531989321101</v>
      </c>
      <c r="N111" s="123">
        <v>20.78335504122774</v>
      </c>
      <c r="O111" s="123">
        <v>23.279487018020223</v>
      </c>
      <c r="P111" s="123">
        <v>14.217894487266882</v>
      </c>
      <c r="Q111" s="123">
        <v>18.425991632400553</v>
      </c>
      <c r="R111" s="123">
        <v>19.391019486326101</v>
      </c>
      <c r="S111" s="123">
        <v>20.567181819974557</v>
      </c>
      <c r="T111" s="123">
        <v>22.818255156325435</v>
      </c>
      <c r="U111" s="123">
        <v>25.670940177431095</v>
      </c>
      <c r="V111" s="123">
        <v>19.986542314459967</v>
      </c>
      <c r="W111" s="123">
        <v>32.229583950259929</v>
      </c>
      <c r="DA111" s="130" t="s">
        <v>3018</v>
      </c>
    </row>
    <row r="112" spans="1:105" ht="12" customHeight="1" x14ac:dyDescent="0.25">
      <c r="A112" s="97" t="s">
        <v>130</v>
      </c>
      <c r="B112" s="99">
        <v>9.5098572724682846</v>
      </c>
      <c r="C112" s="99">
        <v>11.63316856349398</v>
      </c>
      <c r="D112" s="99">
        <v>24.871996028217911</v>
      </c>
      <c r="E112" s="99">
        <v>22.501525596698098</v>
      </c>
      <c r="F112" s="99">
        <v>14.315851279172952</v>
      </c>
      <c r="G112" s="99">
        <v>19.494627549908035</v>
      </c>
      <c r="H112" s="99">
        <v>20.298931189918225</v>
      </c>
      <c r="I112" s="99">
        <v>22.687371459968229</v>
      </c>
      <c r="J112" s="99">
        <v>17.118590955932746</v>
      </c>
      <c r="K112" s="99">
        <v>20.251847921264503</v>
      </c>
      <c r="L112" s="99">
        <v>22.980126323033687</v>
      </c>
      <c r="M112" s="99">
        <v>19.441530931131691</v>
      </c>
      <c r="N112" s="99">
        <v>20.763929052905649</v>
      </c>
      <c r="O112" s="99">
        <v>23.342528980996608</v>
      </c>
      <c r="P112" s="99">
        <v>14.094613287747208</v>
      </c>
      <c r="Q112" s="99">
        <v>18.374440953344081</v>
      </c>
      <c r="R112" s="99">
        <v>19.402502503004278</v>
      </c>
      <c r="S112" s="99">
        <v>20.51024250594282</v>
      </c>
      <c r="T112" s="99">
        <v>22.870345561307143</v>
      </c>
      <c r="U112" s="99">
        <v>25.797243759533774</v>
      </c>
      <c r="V112" s="99">
        <v>13.755260350341059</v>
      </c>
      <c r="W112" s="99">
        <v>32.420578983098594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12.306671942149897</v>
      </c>
      <c r="C116" s="102">
        <v>12.12251488474543</v>
      </c>
      <c r="D116" s="102">
        <v>13.185622124719625</v>
      </c>
      <c r="E116" s="102">
        <v>20.711809670541594</v>
      </c>
      <c r="F116" s="102">
        <v>9.1625449715894476</v>
      </c>
      <c r="G116" s="102">
        <v>15.353068517287019</v>
      </c>
      <c r="H116" s="102">
        <v>26.097189569072931</v>
      </c>
      <c r="I116" s="102">
        <v>23.097812588082885</v>
      </c>
      <c r="J116" s="102">
        <v>16.997493072907279</v>
      </c>
      <c r="K116" s="102">
        <v>22.906369916785756</v>
      </c>
      <c r="L116" s="102">
        <v>17.686106867236511</v>
      </c>
      <c r="M116" s="102">
        <v>18.098840852773865</v>
      </c>
      <c r="N116" s="102">
        <v>21.803319562098046</v>
      </c>
      <c r="O116" s="102">
        <v>19.963105787716316</v>
      </c>
      <c r="P116" s="102">
        <v>20.701880520899749</v>
      </c>
      <c r="Q116" s="102">
        <v>21.141964102367769</v>
      </c>
      <c r="R116" s="102">
        <v>18.781960281715307</v>
      </c>
      <c r="S116" s="102">
        <v>23.600714635623049</v>
      </c>
      <c r="T116" s="102">
        <v>20.059346478017151</v>
      </c>
      <c r="U116" s="102">
        <v>19.155059489777752</v>
      </c>
      <c r="V116" s="102">
        <v>20.396376989968509</v>
      </c>
      <c r="W116" s="102">
        <v>21.79129019903365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8.2892916748453587</v>
      </c>
      <c r="C120" s="123">
        <v>8.9863627885927997</v>
      </c>
      <c r="D120" s="123">
        <v>9.8810652445879281</v>
      </c>
      <c r="E120" s="123">
        <v>11.860777703772412</v>
      </c>
      <c r="F120" s="123">
        <v>7.7028144101370515</v>
      </c>
      <c r="G120" s="123">
        <v>16.480383267465168</v>
      </c>
      <c r="H120" s="123">
        <v>9.4454018711866041</v>
      </c>
      <c r="I120" s="123">
        <v>13.213093885019191</v>
      </c>
      <c r="J120" s="123">
        <v>6.4148206681647002</v>
      </c>
      <c r="K120" s="123">
        <v>9.0045237869957724</v>
      </c>
      <c r="L120" s="123">
        <v>7.0281232825092275</v>
      </c>
      <c r="M120" s="123">
        <v>6.9704418421819199</v>
      </c>
      <c r="N120" s="123">
        <v>6.1151672681875509</v>
      </c>
      <c r="O120" s="123">
        <v>6.1598819626161196</v>
      </c>
      <c r="P120" s="123">
        <v>6.1777239742531025</v>
      </c>
      <c r="Q120" s="123">
        <v>6.9409192156353017</v>
      </c>
      <c r="R120" s="123">
        <v>6.8689296757934875</v>
      </c>
      <c r="S120" s="123">
        <v>7.5802336893922719</v>
      </c>
      <c r="T120" s="123">
        <v>7.5806650815240495</v>
      </c>
      <c r="U120" s="123">
        <v>7.8332372043646288</v>
      </c>
      <c r="V120" s="123">
        <v>6.8649699195572902</v>
      </c>
      <c r="W120" s="123">
        <v>7.0553214551837922</v>
      </c>
      <c r="DA120" s="130" t="s">
        <v>3027</v>
      </c>
    </row>
    <row r="121" spans="1:105" ht="12" customHeight="1" x14ac:dyDescent="0.25">
      <c r="A121" s="97" t="s">
        <v>50</v>
      </c>
      <c r="B121" s="99">
        <v>8.3028594752885958</v>
      </c>
      <c r="C121" s="99">
        <v>8.9593431972875237</v>
      </c>
      <c r="D121" s="99">
        <v>9.9619918484312446</v>
      </c>
      <c r="E121" s="99">
        <v>11.725140813365353</v>
      </c>
      <c r="F121" s="99">
        <v>7.726069667930247</v>
      </c>
      <c r="G121" s="99">
        <v>16.894291259087709</v>
      </c>
      <c r="H121" s="99">
        <v>9.0933239211849113</v>
      </c>
      <c r="I121" s="99">
        <v>13.319467051342814</v>
      </c>
      <c r="J121" s="99">
        <v>6.4186749049458287</v>
      </c>
      <c r="K121" s="99">
        <v>9.0408398975474586</v>
      </c>
      <c r="L121" s="99">
        <v>7.0388880043864477</v>
      </c>
      <c r="M121" s="99">
        <v>6.9683500252687391</v>
      </c>
      <c r="N121" s="99">
        <v>6.0332964128317315</v>
      </c>
      <c r="O121" s="99">
        <v>6.2432298633738101</v>
      </c>
      <c r="P121" s="99">
        <v>6.2014761828554628</v>
      </c>
      <c r="Q121" s="99">
        <v>6.9101720369531039</v>
      </c>
      <c r="R121" s="99">
        <v>6.8620266157449024</v>
      </c>
      <c r="S121" s="99">
        <v>7.5878935529938669</v>
      </c>
      <c r="T121" s="99">
        <v>7.5883088912114047</v>
      </c>
      <c r="U121" s="99">
        <v>7.8444488131936128</v>
      </c>
      <c r="V121" s="99">
        <v>6.8639520244597199</v>
      </c>
      <c r="W121" s="99">
        <v>7.0569375592964425</v>
      </c>
      <c r="DA121" s="63" t="s">
        <v>3028</v>
      </c>
    </row>
    <row r="122" spans="1:105" ht="12" customHeight="1" x14ac:dyDescent="0.25">
      <c r="A122" s="109" t="s">
        <v>120</v>
      </c>
      <c r="B122" s="110">
        <v>7.4451806615554181</v>
      </c>
      <c r="C122" s="110">
        <v>9.6833766524339744</v>
      </c>
      <c r="D122" s="110">
        <v>8.0751625624266783</v>
      </c>
      <c r="E122" s="110">
        <v>14.557977156926601</v>
      </c>
      <c r="F122" s="110">
        <v>7.2296252837069712</v>
      </c>
      <c r="G122" s="110">
        <v>8.0835436554259079</v>
      </c>
      <c r="H122" s="110">
        <v>15.647705292728068</v>
      </c>
      <c r="I122" s="110">
        <v>10.342917915108607</v>
      </c>
      <c r="J122" s="110">
        <v>6.2689694452560918</v>
      </c>
      <c r="K122" s="110">
        <v>6.4379076619047515</v>
      </c>
      <c r="L122" s="110">
        <v>6.498620258790937</v>
      </c>
      <c r="M122" s="110">
        <v>7.0754141368074235</v>
      </c>
      <c r="N122" s="110">
        <v>10.029312769854027</v>
      </c>
      <c r="O122" s="110">
        <v>0.66421244281546699</v>
      </c>
      <c r="P122" s="110">
        <v>4.5546563864252052</v>
      </c>
      <c r="Q122" s="110">
        <v>8.7541717530557381</v>
      </c>
      <c r="R122" s="110">
        <v>7.2042664001719858</v>
      </c>
      <c r="S122" s="110">
        <v>7.272727229644353</v>
      </c>
      <c r="T122" s="110">
        <v>7.0921259406365129</v>
      </c>
      <c r="U122" s="110">
        <v>7.0323475623546408</v>
      </c>
      <c r="V122" s="110">
        <v>6.93927626167988</v>
      </c>
      <c r="W122" s="110">
        <v>6.9234786390259693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159.58822196006579</v>
      </c>
      <c r="C124" s="118">
        <f t="shared" si="42"/>
        <v>154.70024361526683</v>
      </c>
      <c r="D124" s="118">
        <f t="shared" si="42"/>
        <v>148.40649643042565</v>
      </c>
      <c r="E124" s="118">
        <f t="shared" si="42"/>
        <v>154.37174953981147</v>
      </c>
      <c r="F124" s="118">
        <f t="shared" si="42"/>
        <v>142.95175593093666</v>
      </c>
      <c r="G124" s="118">
        <f t="shared" si="42"/>
        <v>151.69649587775717</v>
      </c>
      <c r="H124" s="118">
        <f t="shared" si="42"/>
        <v>146.77081029301792</v>
      </c>
      <c r="I124" s="118">
        <f t="shared" si="42"/>
        <v>144.3622158882244</v>
      </c>
      <c r="J124" s="118">
        <f t="shared" si="42"/>
        <v>141.75638869781139</v>
      </c>
      <c r="K124" s="118">
        <f t="shared" si="42"/>
        <v>147.57214773441416</v>
      </c>
      <c r="L124" s="118">
        <f t="shared" si="42"/>
        <v>147.4005453036481</v>
      </c>
      <c r="M124" s="118">
        <f t="shared" si="42"/>
        <v>150.63308041603568</v>
      </c>
      <c r="N124" s="118">
        <f t="shared" si="42"/>
        <v>141.74187556797517</v>
      </c>
      <c r="O124" s="118">
        <f t="shared" si="42"/>
        <v>139.7736206240964</v>
      </c>
      <c r="P124" s="118">
        <f t="shared" si="42"/>
        <v>127.65048467886915</v>
      </c>
      <c r="Q124" s="118">
        <f t="shared" si="42"/>
        <v>129.82889705254502</v>
      </c>
      <c r="R124" s="118">
        <f t="shared" ref="R124:V124" si="43">R125+R128+R130+R139</f>
        <v>130.64746413557404</v>
      </c>
      <c r="S124" s="118">
        <f t="shared" si="43"/>
        <v>134.52356144719008</v>
      </c>
      <c r="T124" s="118">
        <f t="shared" si="43"/>
        <v>134.4366593855882</v>
      </c>
      <c r="U124" s="118">
        <f t="shared" si="43"/>
        <v>128.10605751277274</v>
      </c>
      <c r="V124" s="118">
        <f t="shared" si="43"/>
        <v>133.53587226916346</v>
      </c>
      <c r="W124" s="118">
        <f t="shared" ref="W124" si="44">W125+W128+W130+W139</f>
        <v>138.94184027536917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140.94675326279489</v>
      </c>
      <c r="C125" s="123">
        <f t="shared" si="45"/>
        <v>126.99859196717847</v>
      </c>
      <c r="D125" s="123">
        <f t="shared" si="45"/>
        <v>118.93285253204532</v>
      </c>
      <c r="E125" s="123">
        <f t="shared" si="45"/>
        <v>121.46425312878686</v>
      </c>
      <c r="F125" s="123">
        <f t="shared" si="45"/>
        <v>121.02475245765247</v>
      </c>
      <c r="G125" s="123">
        <f t="shared" si="45"/>
        <v>114.19972257200459</v>
      </c>
      <c r="H125" s="123">
        <f t="shared" si="45"/>
        <v>115.84098988158614</v>
      </c>
      <c r="I125" s="123">
        <f t="shared" si="45"/>
        <v>107.14006673997412</v>
      </c>
      <c r="J125" s="123">
        <f t="shared" si="45"/>
        <v>116.85815708568576</v>
      </c>
      <c r="K125" s="123">
        <f t="shared" si="45"/>
        <v>117.84660725071323</v>
      </c>
      <c r="L125" s="123">
        <f t="shared" si="45"/>
        <v>120.25023104077091</v>
      </c>
      <c r="M125" s="123">
        <f t="shared" si="45"/>
        <v>122.22684304056935</v>
      </c>
      <c r="N125" s="123">
        <f t="shared" si="45"/>
        <v>113.70924979976895</v>
      </c>
      <c r="O125" s="123">
        <f t="shared" si="45"/>
        <v>111.822018204714</v>
      </c>
      <c r="P125" s="123">
        <f t="shared" si="45"/>
        <v>100.35196369215207</v>
      </c>
      <c r="Q125" s="123">
        <f t="shared" si="45"/>
        <v>99.984174291677903</v>
      </c>
      <c r="R125" s="123">
        <f t="shared" ref="R125:V125" si="46">SUM(R126:R127)</f>
        <v>101.14486223818898</v>
      </c>
      <c r="S125" s="123">
        <f t="shared" si="46"/>
        <v>103.26788716027193</v>
      </c>
      <c r="T125" s="123">
        <f t="shared" si="46"/>
        <v>104.03838073657479</v>
      </c>
      <c r="U125" s="123">
        <f t="shared" si="46"/>
        <v>99.036981672155704</v>
      </c>
      <c r="V125" s="123">
        <f t="shared" si="46"/>
        <v>104.97060524591463</v>
      </c>
      <c r="W125" s="123">
        <f t="shared" ref="W125" si="47">SUM(W126:W127)</f>
        <v>109.653623815952</v>
      </c>
      <c r="DA125" s="130" t="s">
        <v>3031</v>
      </c>
    </row>
    <row r="126" spans="1:105" ht="12" customHeight="1" x14ac:dyDescent="0.25">
      <c r="A126" s="97" t="s">
        <v>203</v>
      </c>
      <c r="B126" s="99">
        <v>140.82331768605601</v>
      </c>
      <c r="C126" s="99">
        <v>126.88727945519139</v>
      </c>
      <c r="D126" s="99">
        <v>118.83278164272447</v>
      </c>
      <c r="E126" s="99">
        <v>121.36443307250103</v>
      </c>
      <c r="F126" s="99">
        <v>120.9177255336393</v>
      </c>
      <c r="G126" s="99">
        <v>114.10489387678618</v>
      </c>
      <c r="H126" s="99">
        <v>115.75108063179663</v>
      </c>
      <c r="I126" s="99">
        <v>107.06539170193953</v>
      </c>
      <c r="J126" s="99">
        <v>116.76385501730388</v>
      </c>
      <c r="K126" s="99">
        <v>117.75167504450027</v>
      </c>
      <c r="L126" s="99">
        <v>120.16210614453965</v>
      </c>
      <c r="M126" s="99">
        <v>122.13225023637207</v>
      </c>
      <c r="N126" s="99">
        <v>113.63549014978209</v>
      </c>
      <c r="O126" s="99">
        <v>111.73683656485188</v>
      </c>
      <c r="P126" s="99">
        <v>100.27397591896165</v>
      </c>
      <c r="Q126" s="99">
        <v>99.915691692038635</v>
      </c>
      <c r="R126" s="99">
        <v>101.07625467701484</v>
      </c>
      <c r="S126" s="99">
        <v>103.19740023033752</v>
      </c>
      <c r="T126" s="99">
        <v>103.96844967498429</v>
      </c>
      <c r="U126" s="99">
        <v>98.97072701965304</v>
      </c>
      <c r="V126" s="99">
        <v>104.90146975182721</v>
      </c>
      <c r="W126" s="99">
        <v>109.5821114301925</v>
      </c>
      <c r="DA126" s="63" t="s">
        <v>3032</v>
      </c>
    </row>
    <row r="127" spans="1:105" ht="12" customHeight="1" x14ac:dyDescent="0.25">
      <c r="A127" s="97" t="s">
        <v>53</v>
      </c>
      <c r="B127" s="99">
        <v>0.12343557673887076</v>
      </c>
      <c r="C127" s="99">
        <v>0.11131251198707479</v>
      </c>
      <c r="D127" s="99">
        <v>0.10007088932084829</v>
      </c>
      <c r="E127" s="99">
        <v>9.9820056285838954E-2</v>
      </c>
      <c r="F127" s="99">
        <v>0.10702692401317303</v>
      </c>
      <c r="G127" s="99">
        <v>9.4828695218413597E-2</v>
      </c>
      <c r="H127" s="99">
        <v>8.9909249789510245E-2</v>
      </c>
      <c r="I127" s="99">
        <v>7.4675038034590802E-2</v>
      </c>
      <c r="J127" s="99">
        <v>9.4302068381881432E-2</v>
      </c>
      <c r="K127" s="99">
        <v>9.4932206212960044E-2</v>
      </c>
      <c r="L127" s="99">
        <v>8.8124896231265251E-2</v>
      </c>
      <c r="M127" s="99">
        <v>9.459280419727667E-2</v>
      </c>
      <c r="N127" s="99">
        <v>7.3759649986869708E-2</v>
      </c>
      <c r="O127" s="99">
        <v>8.5181639862116687E-2</v>
      </c>
      <c r="P127" s="99">
        <v>7.7987773190411364E-2</v>
      </c>
      <c r="Q127" s="99">
        <v>6.8482599639261621E-2</v>
      </c>
      <c r="R127" s="99">
        <v>6.8607561174139922E-2</v>
      </c>
      <c r="S127" s="99">
        <v>7.0486929934406112E-2</v>
      </c>
      <c r="T127" s="99">
        <v>6.9931061590503038E-2</v>
      </c>
      <c r="U127" s="99">
        <v>6.6254652502667974E-2</v>
      </c>
      <c r="V127" s="99">
        <v>6.9135494087419716E-2</v>
      </c>
      <c r="W127" s="99">
        <v>7.1512385759499697E-2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0.27579096735362557</v>
      </c>
      <c r="C128" s="123">
        <f t="shared" si="48"/>
        <v>0.37630748387809315</v>
      </c>
      <c r="D128" s="123">
        <f t="shared" si="48"/>
        <v>0.46414029579309307</v>
      </c>
      <c r="E128" s="123">
        <f t="shared" si="48"/>
        <v>0.53609081723682117</v>
      </c>
      <c r="F128" s="123">
        <f t="shared" si="48"/>
        <v>0.37022567292592712</v>
      </c>
      <c r="G128" s="123">
        <f t="shared" si="48"/>
        <v>0.34833797315390924</v>
      </c>
      <c r="H128" s="123">
        <f t="shared" si="48"/>
        <v>0.3596940428462897</v>
      </c>
      <c r="I128" s="123">
        <f t="shared" si="48"/>
        <v>0.65857244997914888</v>
      </c>
      <c r="J128" s="123">
        <f t="shared" si="48"/>
        <v>0.39022258704621637</v>
      </c>
      <c r="K128" s="123">
        <f t="shared" si="48"/>
        <v>0.3960323000044032</v>
      </c>
      <c r="L128" s="123">
        <f t="shared" si="48"/>
        <v>0.97052508174337071</v>
      </c>
      <c r="M128" s="123">
        <f t="shared" si="48"/>
        <v>0.90577540113936239</v>
      </c>
      <c r="N128" s="123">
        <f t="shared" si="48"/>
        <v>2.7596161969005717</v>
      </c>
      <c r="O128" s="123">
        <f t="shared" si="48"/>
        <v>1.6295062714295923</v>
      </c>
      <c r="P128" s="123">
        <f t="shared" si="48"/>
        <v>1.5360903387317164</v>
      </c>
      <c r="Q128" s="123">
        <f t="shared" si="48"/>
        <v>2.6456994812782177</v>
      </c>
      <c r="R128" s="123">
        <f t="shared" si="48"/>
        <v>2.3426678372601772</v>
      </c>
      <c r="S128" s="123">
        <f t="shared" si="48"/>
        <v>2.1578278918334548</v>
      </c>
      <c r="T128" s="123">
        <f t="shared" si="48"/>
        <v>1.8426046211972744</v>
      </c>
      <c r="U128" s="123">
        <f t="shared" si="48"/>
        <v>1.4938300382921561</v>
      </c>
      <c r="V128" s="123">
        <f t="shared" si="48"/>
        <v>1.2020797203292899</v>
      </c>
      <c r="W128" s="123">
        <f t="shared" si="48"/>
        <v>0.93217452696238678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0.27579096735362557</v>
      </c>
      <c r="C129" s="99">
        <f>RES_hhdet_tesh!C129/RES_summary!C$19</f>
        <v>0.37630748387809315</v>
      </c>
      <c r="D129" s="99">
        <f>RES_hhdet_tesh!D129/RES_summary!D$19</f>
        <v>0.46414029579309307</v>
      </c>
      <c r="E129" s="99">
        <f>RES_hhdet_tesh!E129/RES_summary!E$19</f>
        <v>0.53609081723682117</v>
      </c>
      <c r="F129" s="99">
        <f>RES_hhdet_tesh!F129/RES_summary!F$19</f>
        <v>0.37022567292592712</v>
      </c>
      <c r="G129" s="99">
        <f>RES_hhdet_tesh!G129/RES_summary!G$19</f>
        <v>0.34833797315390924</v>
      </c>
      <c r="H129" s="99">
        <f>RES_hhdet_tesh!H129/RES_summary!H$19</f>
        <v>0.3596940428462897</v>
      </c>
      <c r="I129" s="99">
        <f>RES_hhdet_tesh!I129/RES_summary!I$19</f>
        <v>0.65857244997914888</v>
      </c>
      <c r="J129" s="99">
        <f>RES_hhdet_tesh!J129/RES_summary!J$19</f>
        <v>0.39022258704621637</v>
      </c>
      <c r="K129" s="99">
        <f>RES_hhdet_tesh!K129/RES_summary!K$19</f>
        <v>0.3960323000044032</v>
      </c>
      <c r="L129" s="99">
        <f>RES_hhdet_tesh!L129/RES_summary!L$19</f>
        <v>0.97052508174337071</v>
      </c>
      <c r="M129" s="99">
        <f>RES_hhdet_tesh!M129/RES_summary!M$19</f>
        <v>0.90577540113936239</v>
      </c>
      <c r="N129" s="99">
        <f>RES_hhdet_tesh!N129/RES_summary!N$19</f>
        <v>2.7596161969005717</v>
      </c>
      <c r="O129" s="99">
        <f>RES_hhdet_tesh!O129/RES_summary!O$19</f>
        <v>1.6295062714295923</v>
      </c>
      <c r="P129" s="99">
        <f>RES_hhdet_tesh!P129/RES_summary!P$19</f>
        <v>1.5360903387317164</v>
      </c>
      <c r="Q129" s="99">
        <f>RES_hhdet_tesh!Q129/RES_summary!Q$19</f>
        <v>2.6456994812782177</v>
      </c>
      <c r="R129" s="99">
        <f>RES_hhdet_tesh!R129/RES_summary!R$19</f>
        <v>2.3426678372601772</v>
      </c>
      <c r="S129" s="99">
        <f>RES_hhdet_tesh!S129/RES_summary!S$19</f>
        <v>2.1578278918334548</v>
      </c>
      <c r="T129" s="99">
        <f>RES_hhdet_tesh!T129/RES_summary!T$19</f>
        <v>1.8426046211972744</v>
      </c>
      <c r="U129" s="99">
        <f>RES_hhdet_tesh!U129/RES_summary!U$19</f>
        <v>1.4938300382921561</v>
      </c>
      <c r="V129" s="99">
        <f>RES_hhdet_tesh!V129/RES_summary!V$19</f>
        <v>1.2020797203292899</v>
      </c>
      <c r="W129" s="99">
        <f>RES_hhdet_tesh!W129/RES_summary!W$19</f>
        <v>0.93217452696238678</v>
      </c>
      <c r="DA129" s="63" t="s">
        <v>3035</v>
      </c>
    </row>
    <row r="130" spans="1:105" ht="12" customHeight="1" x14ac:dyDescent="0.25">
      <c r="A130" s="121" t="s">
        <v>55</v>
      </c>
      <c r="B130" s="123">
        <v>10.076377683472916</v>
      </c>
      <c r="C130" s="123">
        <v>18.349758047207565</v>
      </c>
      <c r="D130" s="123">
        <v>19.093211743376347</v>
      </c>
      <c r="E130" s="123">
        <v>20.563835775967775</v>
      </c>
      <c r="F130" s="123">
        <v>13.846100322199394</v>
      </c>
      <c r="G130" s="123">
        <v>20.55953114942486</v>
      </c>
      <c r="H130" s="123">
        <v>21.15208003977499</v>
      </c>
      <c r="I130" s="123">
        <v>23.362314553832757</v>
      </c>
      <c r="J130" s="123">
        <v>18.09423156356959</v>
      </c>
      <c r="K130" s="123">
        <v>20.342635144676311</v>
      </c>
      <c r="L130" s="123">
        <v>19.153153274720292</v>
      </c>
      <c r="M130" s="123">
        <v>20.529853032268392</v>
      </c>
      <c r="N130" s="123">
        <v>19.15614675199884</v>
      </c>
      <c r="O130" s="123">
        <v>20.141573020158674</v>
      </c>
      <c r="P130" s="123">
        <v>19.57990246490391</v>
      </c>
      <c r="Q130" s="123">
        <v>20.264455836713669</v>
      </c>
      <c r="R130" s="123">
        <v>20.29256686213543</v>
      </c>
      <c r="S130" s="123">
        <v>21.515356362971851</v>
      </c>
      <c r="T130" s="123">
        <v>20.974673426345959</v>
      </c>
      <c r="U130" s="123">
        <v>19.741800380514238</v>
      </c>
      <c r="V130" s="123">
        <v>20.498235381621353</v>
      </c>
      <c r="W130" s="123">
        <v>21.300886498714945</v>
      </c>
      <c r="DA130" s="130" t="s">
        <v>3036</v>
      </c>
    </row>
    <row r="131" spans="1:105" ht="12" customHeight="1" x14ac:dyDescent="0.25">
      <c r="A131" s="97" t="s">
        <v>128</v>
      </c>
      <c r="B131" s="99">
        <v>10.038615706731028</v>
      </c>
      <c r="C131" s="99">
        <v>18.462921188075079</v>
      </c>
      <c r="D131" s="99">
        <v>19.205323089849418</v>
      </c>
      <c r="E131" s="99">
        <v>20.560678430081612</v>
      </c>
      <c r="F131" s="99">
        <v>13.923019090771026</v>
      </c>
      <c r="G131" s="99">
        <v>20.65772876359128</v>
      </c>
      <c r="H131" s="99">
        <v>21.057140753476265</v>
      </c>
      <c r="I131" s="99">
        <v>23.366274777444332</v>
      </c>
      <c r="J131" s="99">
        <v>18.114045661145084</v>
      </c>
      <c r="K131" s="99">
        <v>20.292578040630421</v>
      </c>
      <c r="L131" s="99">
        <v>19.180553388611802</v>
      </c>
      <c r="M131" s="99">
        <v>20.575747548403175</v>
      </c>
      <c r="N131" s="99">
        <v>19.105334788034714</v>
      </c>
      <c r="O131" s="99">
        <v>20.145206149272102</v>
      </c>
      <c r="P131" s="99">
        <v>19.558962426496244</v>
      </c>
      <c r="Q131" s="99">
        <v>20.24966358435578</v>
      </c>
      <c r="R131" s="99">
        <v>20.324452090197298</v>
      </c>
      <c r="S131" s="99">
        <v>21.477209008654807</v>
      </c>
      <c r="T131" s="99">
        <v>20.992606401952571</v>
      </c>
      <c r="U131" s="99">
        <v>19.752924082308539</v>
      </c>
      <c r="V131" s="99">
        <v>20.505536199572845</v>
      </c>
      <c r="W131" s="99">
        <v>21.297560715898577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12.306671942149903</v>
      </c>
      <c r="C135" s="102">
        <v>12.126171971854289</v>
      </c>
      <c r="D135" s="102">
        <v>13.190603343089936</v>
      </c>
      <c r="E135" s="102">
        <v>20.728214950769281</v>
      </c>
      <c r="F135" s="102">
        <v>9.1732542267883339</v>
      </c>
      <c r="G135" s="102">
        <v>15.378915784798139</v>
      </c>
      <c r="H135" s="102">
        <v>26.152438718107629</v>
      </c>
      <c r="I135" s="102">
        <v>23.154622020764311</v>
      </c>
      <c r="J135" s="102">
        <v>17.054755022198979</v>
      </c>
      <c r="K135" s="102">
        <v>22.967098192416593</v>
      </c>
      <c r="L135" s="102">
        <v>17.717584255332699</v>
      </c>
      <c r="M135" s="102">
        <v>18.122355380500437</v>
      </c>
      <c r="N135" s="102">
        <v>21.821596869505832</v>
      </c>
      <c r="O135" s="102">
        <v>19.950399879162568</v>
      </c>
      <c r="P135" s="102">
        <v>20.68167633378291</v>
      </c>
      <c r="Q135" s="102">
        <v>21.041525676346062</v>
      </c>
      <c r="R135" s="102">
        <v>18.619381892895362</v>
      </c>
      <c r="S135" s="102">
        <v>23.517978029595721</v>
      </c>
      <c r="T135" s="102">
        <v>20.032393395151704</v>
      </c>
      <c r="U135" s="102">
        <v>19.156500644093502</v>
      </c>
      <c r="V135" s="102">
        <v>20.111517361513489</v>
      </c>
      <c r="W135" s="102">
        <v>21.476256298048263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8.2893000464443745</v>
      </c>
      <c r="C139" s="123">
        <v>8.9755861170026989</v>
      </c>
      <c r="D139" s="123">
        <v>9.9162918592109097</v>
      </c>
      <c r="E139" s="123">
        <v>11.807569817820005</v>
      </c>
      <c r="F139" s="123">
        <v>7.7106774781588605</v>
      </c>
      <c r="G139" s="123">
        <v>16.588904183173813</v>
      </c>
      <c r="H139" s="123">
        <v>9.4180463288105045</v>
      </c>
      <c r="I139" s="123">
        <v>13.201262144438372</v>
      </c>
      <c r="J139" s="123">
        <v>6.4137774615098166</v>
      </c>
      <c r="K139" s="123">
        <v>8.986873039020189</v>
      </c>
      <c r="L139" s="123">
        <v>7.0266359064135306</v>
      </c>
      <c r="M139" s="123">
        <v>6.9706089420585569</v>
      </c>
      <c r="N139" s="123">
        <v>6.1168628193068058</v>
      </c>
      <c r="O139" s="123">
        <v>6.1805231277941255</v>
      </c>
      <c r="P139" s="123">
        <v>6.1825281830814607</v>
      </c>
      <c r="Q139" s="123">
        <v>6.9345674428752409</v>
      </c>
      <c r="R139" s="123">
        <v>6.8673671979894513</v>
      </c>
      <c r="S139" s="123">
        <v>7.5824900321128421</v>
      </c>
      <c r="T139" s="123">
        <v>7.5810006014701719</v>
      </c>
      <c r="U139" s="123">
        <v>7.8334454218106258</v>
      </c>
      <c r="V139" s="123">
        <v>6.8649519212981742</v>
      </c>
      <c r="W139" s="123">
        <v>7.0551554337398192</v>
      </c>
      <c r="DA139" s="130" t="s">
        <v>3045</v>
      </c>
    </row>
    <row r="140" spans="1:105" ht="12" customHeight="1" x14ac:dyDescent="0.25">
      <c r="A140" s="97" t="s">
        <v>50</v>
      </c>
      <c r="B140" s="99">
        <v>8.3028594752885958</v>
      </c>
      <c r="C140" s="99">
        <v>8.9593431972875219</v>
      </c>
      <c r="D140" s="99">
        <v>9.9619918484312482</v>
      </c>
      <c r="E140" s="99">
        <v>11.725140813365355</v>
      </c>
      <c r="F140" s="99">
        <v>7.726069667930247</v>
      </c>
      <c r="G140" s="99">
        <v>16.894291259087701</v>
      </c>
      <c r="H140" s="99">
        <v>9.0933239211849166</v>
      </c>
      <c r="I140" s="99">
        <v>13.319467051342817</v>
      </c>
      <c r="J140" s="99">
        <v>6.4186749049458287</v>
      </c>
      <c r="K140" s="99">
        <v>9.0408398975474586</v>
      </c>
      <c r="L140" s="99">
        <v>7.0388880043864397</v>
      </c>
      <c r="M140" s="99">
        <v>6.9683500252687329</v>
      </c>
      <c r="N140" s="99">
        <v>6.0332964128317244</v>
      </c>
      <c r="O140" s="99">
        <v>6.2432298633738172</v>
      </c>
      <c r="P140" s="99">
        <v>6.2014761828554565</v>
      </c>
      <c r="Q140" s="99">
        <v>6.9101720369531039</v>
      </c>
      <c r="R140" s="99">
        <v>6.862026615744889</v>
      </c>
      <c r="S140" s="99">
        <v>7.5878935529938918</v>
      </c>
      <c r="T140" s="99">
        <v>7.5883088912114252</v>
      </c>
      <c r="U140" s="99">
        <v>7.8444488131935977</v>
      </c>
      <c r="V140" s="99">
        <v>6.8639520244596888</v>
      </c>
      <c r="W140" s="99">
        <v>7.0569375592964221</v>
      </c>
      <c r="DA140" s="63" t="s">
        <v>3046</v>
      </c>
    </row>
    <row r="141" spans="1:105" ht="12" customHeight="1" x14ac:dyDescent="0.25">
      <c r="A141" s="109" t="s">
        <v>120</v>
      </c>
      <c r="B141" s="110">
        <v>7.4451806615554199</v>
      </c>
      <c r="C141" s="110">
        <v>9.6833766524339726</v>
      </c>
      <c r="D141" s="110">
        <v>8.0751625624266783</v>
      </c>
      <c r="E141" s="110">
        <v>14.557977156926601</v>
      </c>
      <c r="F141" s="110">
        <v>7.2296252837069686</v>
      </c>
      <c r="G141" s="110">
        <v>8.0835436554259079</v>
      </c>
      <c r="H141" s="110">
        <v>15.647705292728068</v>
      </c>
      <c r="I141" s="110">
        <v>10.342917915108606</v>
      </c>
      <c r="J141" s="110">
        <v>6.2689694452560918</v>
      </c>
      <c r="K141" s="110">
        <v>6.4379076619047533</v>
      </c>
      <c r="L141" s="110">
        <v>6.4986202587909396</v>
      </c>
      <c r="M141" s="110">
        <v>7.0754141368074253</v>
      </c>
      <c r="N141" s="110">
        <v>10.029312769854027</v>
      </c>
      <c r="O141" s="110">
        <v>0.66421244281546643</v>
      </c>
      <c r="P141" s="110">
        <v>4.5546563864252141</v>
      </c>
      <c r="Q141" s="110">
        <v>8.7541717530557666</v>
      </c>
      <c r="R141" s="110">
        <v>7.2042664001720063</v>
      </c>
      <c r="S141" s="110">
        <v>7.2727272296443441</v>
      </c>
      <c r="T141" s="110">
        <v>7.0921259406364934</v>
      </c>
      <c r="U141" s="110">
        <v>7.0323475623546265</v>
      </c>
      <c r="V141" s="110">
        <v>6.9392762616799031</v>
      </c>
      <c r="W141" s="110">
        <v>6.9234786390259444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0</v>
      </c>
      <c r="V147" s="99">
        <f>RES_hhdet_tesh!V147/RES_summary!V$19</f>
        <v>0</v>
      </c>
      <c r="W147" s="99">
        <f>RES_hhdet_tesh!W147/RES_summary!W$19</f>
        <v>0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189.51299662451598</v>
      </c>
      <c r="C161" s="118">
        <f t="shared" si="54"/>
        <v>119.11404871627208</v>
      </c>
      <c r="D161" s="118">
        <f t="shared" si="54"/>
        <v>151.48145494093797</v>
      </c>
      <c r="E161" s="118">
        <f t="shared" si="54"/>
        <v>161.75169640942542</v>
      </c>
      <c r="F161" s="118">
        <f t="shared" si="54"/>
        <v>132.80913928807024</v>
      </c>
      <c r="G161" s="118">
        <f t="shared" si="54"/>
        <v>172.9454268346492</v>
      </c>
      <c r="H161" s="118">
        <f t="shared" si="54"/>
        <v>119.41999726005754</v>
      </c>
      <c r="I161" s="118">
        <f t="shared" si="54"/>
        <v>146.61726983047299</v>
      </c>
      <c r="J161" s="118">
        <f t="shared" si="54"/>
        <v>134.79774071295637</v>
      </c>
      <c r="K161" s="118">
        <f t="shared" si="54"/>
        <v>168.76727534267985</v>
      </c>
      <c r="L161" s="118">
        <f t="shared" si="54"/>
        <v>155.78369524341164</v>
      </c>
      <c r="M161" s="118">
        <f t="shared" si="54"/>
        <v>151.13102660058394</v>
      </c>
      <c r="N161" s="118">
        <f t="shared" si="54"/>
        <v>142.61676448308782</v>
      </c>
      <c r="O161" s="118">
        <f t="shared" si="54"/>
        <v>145.02917241987208</v>
      </c>
      <c r="P161" s="118">
        <f t="shared" si="54"/>
        <v>133.19858470881306</v>
      </c>
      <c r="Q161" s="118">
        <f t="shared" si="54"/>
        <v>135.22381134890244</v>
      </c>
      <c r="R161" s="118">
        <f t="shared" ref="R161:V161" si="55">R162+R164+R166+R175</f>
        <v>109.84375512279932</v>
      </c>
      <c r="S161" s="118">
        <f t="shared" si="55"/>
        <v>114.44095489879854</v>
      </c>
      <c r="T161" s="118">
        <f t="shared" si="55"/>
        <v>140.77841842155556</v>
      </c>
      <c r="U161" s="118">
        <f t="shared" si="55"/>
        <v>144.59819216591083</v>
      </c>
      <c r="V161" s="118">
        <f t="shared" si="55"/>
        <v>141.99564009773906</v>
      </c>
      <c r="W161" s="118">
        <f t="shared" ref="W161" si="56">W162+W164+W166+W175</f>
        <v>154.23092520248494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168.3500033113385</v>
      </c>
      <c r="C162" s="123">
        <f t="shared" si="57"/>
        <v>91.711741441163426</v>
      </c>
      <c r="D162" s="123">
        <f t="shared" si="57"/>
        <v>121.05909940087669</v>
      </c>
      <c r="E162" s="123">
        <f t="shared" si="57"/>
        <v>125.49893743713572</v>
      </c>
      <c r="F162" s="123">
        <f t="shared" si="57"/>
        <v>108.21432049780016</v>
      </c>
      <c r="G162" s="123">
        <f t="shared" si="57"/>
        <v>126.16254660380086</v>
      </c>
      <c r="H162" s="123">
        <f t="shared" si="57"/>
        <v>90.044214818044239</v>
      </c>
      <c r="I162" s="123">
        <f t="shared" si="57"/>
        <v>102.42601074161911</v>
      </c>
      <c r="J162" s="123">
        <f t="shared" si="57"/>
        <v>108.88189492807959</v>
      </c>
      <c r="K162" s="123">
        <f t="shared" si="57"/>
        <v>134.01944072671947</v>
      </c>
      <c r="L162" s="123">
        <f t="shared" si="57"/>
        <v>125.54577628412807</v>
      </c>
      <c r="M162" s="123">
        <f t="shared" si="57"/>
        <v>122.08931785929146</v>
      </c>
      <c r="N162" s="123">
        <f t="shared" si="57"/>
        <v>108.81368494606153</v>
      </c>
      <c r="O162" s="123">
        <f t="shared" si="57"/>
        <v>115.78946603599171</v>
      </c>
      <c r="P162" s="123">
        <f t="shared" si="57"/>
        <v>104.35035976266587</v>
      </c>
      <c r="Q162" s="123">
        <f t="shared" si="57"/>
        <v>103.31009119582997</v>
      </c>
      <c r="R162" s="123">
        <f t="shared" si="57"/>
        <v>80.051691310414455</v>
      </c>
      <c r="S162" s="123">
        <f t="shared" si="57"/>
        <v>81.221959673545882</v>
      </c>
      <c r="T162" s="123">
        <f t="shared" si="57"/>
        <v>108.60354087394253</v>
      </c>
      <c r="U162" s="123">
        <f t="shared" si="57"/>
        <v>111.27112959001634</v>
      </c>
      <c r="V162" s="123">
        <f t="shared" si="57"/>
        <v>111.1969862235313</v>
      </c>
      <c r="W162" s="123">
        <f t="shared" si="57"/>
        <v>121.24237510336479</v>
      </c>
      <c r="DA162" s="130" t="s">
        <v>3066</v>
      </c>
    </row>
    <row r="163" spans="1:105" ht="12" customHeight="1" x14ac:dyDescent="0.25">
      <c r="A163" s="97" t="s">
        <v>53</v>
      </c>
      <c r="B163" s="110">
        <v>168.3500033113385</v>
      </c>
      <c r="C163" s="110">
        <v>91.711741441163426</v>
      </c>
      <c r="D163" s="110">
        <v>121.05909940087669</v>
      </c>
      <c r="E163" s="110">
        <v>125.49893743713572</v>
      </c>
      <c r="F163" s="110">
        <v>108.21432049780016</v>
      </c>
      <c r="G163" s="110">
        <v>126.16254660380086</v>
      </c>
      <c r="H163" s="110">
        <v>90.044214818044239</v>
      </c>
      <c r="I163" s="110">
        <v>102.42601074161911</v>
      </c>
      <c r="J163" s="110">
        <v>108.88189492807959</v>
      </c>
      <c r="K163" s="110">
        <v>134.01944072671947</v>
      </c>
      <c r="L163" s="110">
        <v>125.54577628412807</v>
      </c>
      <c r="M163" s="110">
        <v>122.08931785929146</v>
      </c>
      <c r="N163" s="110">
        <v>108.81368494606153</v>
      </c>
      <c r="O163" s="110">
        <v>115.78946603599171</v>
      </c>
      <c r="P163" s="110">
        <v>104.35035976266587</v>
      </c>
      <c r="Q163" s="110">
        <v>103.31009119582997</v>
      </c>
      <c r="R163" s="110">
        <v>80.051691310414455</v>
      </c>
      <c r="S163" s="110">
        <v>81.221959673545882</v>
      </c>
      <c r="T163" s="110">
        <v>108.60354087394253</v>
      </c>
      <c r="U163" s="110">
        <v>111.27112959001634</v>
      </c>
      <c r="V163" s="110">
        <v>111.1969862235313</v>
      </c>
      <c r="W163" s="110">
        <v>121.24237510336479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1.3795574731977058</v>
      </c>
      <c r="C164" s="123">
        <f t="shared" si="58"/>
        <v>1.7089711667569469</v>
      </c>
      <c r="D164" s="123">
        <f t="shared" si="58"/>
        <v>1.8239141081990933</v>
      </c>
      <c r="E164" s="123">
        <f t="shared" si="58"/>
        <v>1.8978364160547947</v>
      </c>
      <c r="F164" s="123">
        <f t="shared" si="58"/>
        <v>1.4580427748748899</v>
      </c>
      <c r="G164" s="123">
        <f t="shared" si="58"/>
        <v>1.7176258767644499</v>
      </c>
      <c r="H164" s="123">
        <f t="shared" si="58"/>
        <v>2.5618072492897941</v>
      </c>
      <c r="I164" s="123">
        <f t="shared" si="58"/>
        <v>5.5123501750261559</v>
      </c>
      <c r="J164" s="123">
        <f t="shared" si="58"/>
        <v>3.5398150497982908</v>
      </c>
      <c r="K164" s="123">
        <f t="shared" si="58"/>
        <v>3.1469621374713448</v>
      </c>
      <c r="L164" s="123">
        <f t="shared" si="58"/>
        <v>5.0772901953367713</v>
      </c>
      <c r="M164" s="123">
        <f t="shared" si="58"/>
        <v>3.3789578567870353</v>
      </c>
      <c r="N164" s="123">
        <f t="shared" si="58"/>
        <v>7.2591289016424954</v>
      </c>
      <c r="O164" s="123">
        <f t="shared" si="58"/>
        <v>3.1343077005622026</v>
      </c>
      <c r="P164" s="123">
        <f t="shared" si="58"/>
        <v>2.4159877316575766</v>
      </c>
      <c r="Q164" s="123">
        <f t="shared" si="58"/>
        <v>3.9391800851661185</v>
      </c>
      <c r="R164" s="123">
        <f t="shared" si="58"/>
        <v>3.456776607893719</v>
      </c>
      <c r="S164" s="123">
        <f t="shared" si="58"/>
        <v>3.476290712759162</v>
      </c>
      <c r="T164" s="123">
        <f t="shared" si="58"/>
        <v>3.9129924362370891</v>
      </c>
      <c r="U164" s="123">
        <f t="shared" si="58"/>
        <v>4.3349030578895631</v>
      </c>
      <c r="V164" s="123">
        <f t="shared" si="58"/>
        <v>4.0488578864000768</v>
      </c>
      <c r="W164" s="123">
        <f t="shared" si="58"/>
        <v>4.2860400982401483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1.3795574731977058</v>
      </c>
      <c r="C165" s="99">
        <f>RES_hhdet_tesh!C165/RES_summary!C$19</f>
        <v>1.7089711667569469</v>
      </c>
      <c r="D165" s="99">
        <f>RES_hhdet_tesh!D165/RES_summary!D$19</f>
        <v>1.8239141081990933</v>
      </c>
      <c r="E165" s="99">
        <f>RES_hhdet_tesh!E165/RES_summary!E$19</f>
        <v>1.8978364160547947</v>
      </c>
      <c r="F165" s="99">
        <f>RES_hhdet_tesh!F165/RES_summary!F$19</f>
        <v>1.4580427748748899</v>
      </c>
      <c r="G165" s="99">
        <f>RES_hhdet_tesh!G165/RES_summary!G$19</f>
        <v>1.7176258767644499</v>
      </c>
      <c r="H165" s="99">
        <f>RES_hhdet_tesh!H165/RES_summary!H$19</f>
        <v>2.5618072492897941</v>
      </c>
      <c r="I165" s="99">
        <f>RES_hhdet_tesh!I165/RES_summary!I$19</f>
        <v>5.5123501750261559</v>
      </c>
      <c r="J165" s="99">
        <f>RES_hhdet_tesh!J165/RES_summary!J$19</f>
        <v>3.5398150497982908</v>
      </c>
      <c r="K165" s="99">
        <f>RES_hhdet_tesh!K165/RES_summary!K$19</f>
        <v>3.1469621374713448</v>
      </c>
      <c r="L165" s="99">
        <f>RES_hhdet_tesh!L165/RES_summary!L$19</f>
        <v>5.0772901953367713</v>
      </c>
      <c r="M165" s="99">
        <f>RES_hhdet_tesh!M165/RES_summary!M$19</f>
        <v>3.3789578567870353</v>
      </c>
      <c r="N165" s="99">
        <f>RES_hhdet_tesh!N165/RES_summary!N$19</f>
        <v>7.2591289016424954</v>
      </c>
      <c r="O165" s="99">
        <f>RES_hhdet_tesh!O165/RES_summary!O$19</f>
        <v>3.1343077005622026</v>
      </c>
      <c r="P165" s="99">
        <f>RES_hhdet_tesh!P165/RES_summary!P$19</f>
        <v>2.4159877316575766</v>
      </c>
      <c r="Q165" s="99">
        <f>RES_hhdet_tesh!Q165/RES_summary!Q$19</f>
        <v>3.9391800851661185</v>
      </c>
      <c r="R165" s="99">
        <f>RES_hhdet_tesh!R165/RES_summary!R$19</f>
        <v>3.456776607893719</v>
      </c>
      <c r="S165" s="99">
        <f>RES_hhdet_tesh!S165/RES_summary!S$19</f>
        <v>3.476290712759162</v>
      </c>
      <c r="T165" s="99">
        <f>RES_hhdet_tesh!T165/RES_summary!T$19</f>
        <v>3.9129924362370891</v>
      </c>
      <c r="U165" s="99">
        <f>RES_hhdet_tesh!U165/RES_summary!U$19</f>
        <v>4.3349030578895631</v>
      </c>
      <c r="V165" s="99">
        <f>RES_hhdet_tesh!V165/RES_summary!V$19</f>
        <v>4.0488578864000768</v>
      </c>
      <c r="W165" s="99">
        <f>RES_hhdet_tesh!W165/RES_summary!W$19</f>
        <v>4.2860400982401483</v>
      </c>
      <c r="DA165" s="63" t="s">
        <v>3069</v>
      </c>
    </row>
    <row r="166" spans="1:105" ht="12" customHeight="1" x14ac:dyDescent="0.25">
      <c r="A166" s="121" t="s">
        <v>55</v>
      </c>
      <c r="B166" s="123">
        <v>11.494073456180532</v>
      </c>
      <c r="C166" s="123">
        <v>16.720765929754904</v>
      </c>
      <c r="D166" s="123">
        <v>18.686259237659396</v>
      </c>
      <c r="E166" s="123">
        <v>22.523765725022251</v>
      </c>
      <c r="F166" s="123">
        <v>15.428723592006834</v>
      </c>
      <c r="G166" s="123">
        <v>28.495973262312983</v>
      </c>
      <c r="H166" s="123">
        <v>17.390311863629535</v>
      </c>
      <c r="I166" s="123">
        <v>25.442898236753134</v>
      </c>
      <c r="J166" s="123">
        <v>15.960370736597909</v>
      </c>
      <c r="K166" s="123">
        <v>22.591055505652857</v>
      </c>
      <c r="L166" s="123">
        <v>18.131082710484332</v>
      </c>
      <c r="M166" s="123">
        <v>18.692456671029618</v>
      </c>
      <c r="N166" s="123">
        <v>20.433987008797672</v>
      </c>
      <c r="O166" s="123">
        <v>19.923696997915059</v>
      </c>
      <c r="P166" s="123">
        <v>20.246375176378713</v>
      </c>
      <c r="Q166" s="123">
        <v>21.043221915728694</v>
      </c>
      <c r="R166" s="123">
        <v>19.468370865887056</v>
      </c>
      <c r="S166" s="123">
        <v>22.160217103347978</v>
      </c>
      <c r="T166" s="123">
        <v>20.680437740578363</v>
      </c>
      <c r="U166" s="123">
        <v>21.15778703692396</v>
      </c>
      <c r="V166" s="123">
        <v>19.884955934007273</v>
      </c>
      <c r="W166" s="123">
        <v>21.647041222095687</v>
      </c>
      <c r="DA166" s="130" t="s">
        <v>3070</v>
      </c>
    </row>
    <row r="167" spans="1:105" ht="12" customHeight="1" x14ac:dyDescent="0.25">
      <c r="A167" s="97" t="s">
        <v>124</v>
      </c>
      <c r="B167" s="99">
        <v>11.460007002045428</v>
      </c>
      <c r="C167" s="99">
        <v>16.865611170859406</v>
      </c>
      <c r="D167" s="99">
        <v>18.789967040573273</v>
      </c>
      <c r="E167" s="99">
        <v>22.548960790279647</v>
      </c>
      <c r="F167" s="99">
        <v>15.491313692448756</v>
      </c>
      <c r="G167" s="99">
        <v>28.560499968316623</v>
      </c>
      <c r="H167" s="99">
        <v>16.664979386986271</v>
      </c>
      <c r="I167" s="99">
        <v>26.18122357612986</v>
      </c>
      <c r="J167" s="99">
        <v>15.238072968209893</v>
      </c>
      <c r="K167" s="99">
        <v>22.184940641526307</v>
      </c>
      <c r="L167" s="99">
        <v>18.853505265906165</v>
      </c>
      <c r="M167" s="99">
        <v>19.589318730711458</v>
      </c>
      <c r="N167" s="99">
        <v>18.253565675595727</v>
      </c>
      <c r="O167" s="99">
        <v>19.85424241406977</v>
      </c>
      <c r="P167" s="99">
        <v>19.657612844834041</v>
      </c>
      <c r="Q167" s="99">
        <v>20.96982994993072</v>
      </c>
      <c r="R167" s="99">
        <v>20.112924895362795</v>
      </c>
      <c r="S167" s="99">
        <v>21.154140435752925</v>
      </c>
      <c r="T167" s="99">
        <v>20.866124185444576</v>
      </c>
      <c r="U167" s="99">
        <v>21.618898561626931</v>
      </c>
      <c r="V167" s="99">
        <v>19.844971836291542</v>
      </c>
      <c r="W167" s="99">
        <v>21.721277569980359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12.306671942149901</v>
      </c>
      <c r="C171" s="102">
        <v>12.128983676039315</v>
      </c>
      <c r="D171" s="102">
        <v>13.193659185220501</v>
      </c>
      <c r="E171" s="102">
        <v>20.733500638642962</v>
      </c>
      <c r="F171" s="102">
        <v>9.1758844027882844</v>
      </c>
      <c r="G171" s="102">
        <v>15.382712675573096</v>
      </c>
      <c r="H171" s="102">
        <v>26.031192609162815</v>
      </c>
      <c r="I171" s="102">
        <v>23.026560762429277</v>
      </c>
      <c r="J171" s="102">
        <v>16.965194741667858</v>
      </c>
      <c r="K171" s="102">
        <v>22.89322885802855</v>
      </c>
      <c r="L171" s="102">
        <v>17.685834968727466</v>
      </c>
      <c r="M171" s="102">
        <v>18.105841300389958</v>
      </c>
      <c r="N171" s="102">
        <v>21.817390202283704</v>
      </c>
      <c r="O171" s="102">
        <v>19.974351270670258</v>
      </c>
      <c r="P171" s="102">
        <v>20.707175621739633</v>
      </c>
      <c r="Q171" s="102">
        <v>21.111877220954042</v>
      </c>
      <c r="R171" s="102">
        <v>18.704013128638586</v>
      </c>
      <c r="S171" s="102">
        <v>23.6256310509524</v>
      </c>
      <c r="T171" s="102">
        <v>20.1229995106311</v>
      </c>
      <c r="U171" s="102">
        <v>19.212977591722201</v>
      </c>
      <c r="V171" s="102">
        <v>20.060198630627713</v>
      </c>
      <c r="W171" s="102">
        <v>21.38045572198557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3078</v>
      </c>
    </row>
    <row r="175" spans="1:105" ht="12" customHeight="1" x14ac:dyDescent="0.25">
      <c r="A175" s="121" t="s">
        <v>54</v>
      </c>
      <c r="B175" s="123">
        <v>8.2893623837992365</v>
      </c>
      <c r="C175" s="123">
        <v>8.9725701785967935</v>
      </c>
      <c r="D175" s="123">
        <v>9.9121821942027992</v>
      </c>
      <c r="E175" s="123">
        <v>11.831156831212651</v>
      </c>
      <c r="F175" s="123">
        <v>7.7080524233883656</v>
      </c>
      <c r="G175" s="123">
        <v>16.569281091770911</v>
      </c>
      <c r="H175" s="123">
        <v>9.4236633290939693</v>
      </c>
      <c r="I175" s="123">
        <v>13.236010677074605</v>
      </c>
      <c r="J175" s="123">
        <v>6.4156599984805878</v>
      </c>
      <c r="K175" s="123">
        <v>9.0098169728361857</v>
      </c>
      <c r="L175" s="123">
        <v>7.0295460534625089</v>
      </c>
      <c r="M175" s="123">
        <v>6.9702942134758317</v>
      </c>
      <c r="N175" s="123">
        <v>6.1099636265861248</v>
      </c>
      <c r="O175" s="123">
        <v>6.1817016854031204</v>
      </c>
      <c r="P175" s="123">
        <v>6.18586203811088</v>
      </c>
      <c r="Q175" s="123">
        <v>6.9313181521776901</v>
      </c>
      <c r="R175" s="123">
        <v>6.8669163386041037</v>
      </c>
      <c r="S175" s="123">
        <v>7.5824874091455108</v>
      </c>
      <c r="T175" s="123">
        <v>7.5814473707975862</v>
      </c>
      <c r="U175" s="123">
        <v>7.8343724810809814</v>
      </c>
      <c r="V175" s="123">
        <v>6.8648400538004051</v>
      </c>
      <c r="W175" s="123">
        <v>7.0554687787842916</v>
      </c>
      <c r="DA175" s="130" t="s">
        <v>3079</v>
      </c>
    </row>
    <row r="176" spans="1:105" ht="12" customHeight="1" x14ac:dyDescent="0.25">
      <c r="A176" s="97" t="s">
        <v>50</v>
      </c>
      <c r="B176" s="99">
        <v>8.3028594752885994</v>
      </c>
      <c r="C176" s="99">
        <v>8.9593431972875237</v>
      </c>
      <c r="D176" s="99">
        <v>9.9619918484312446</v>
      </c>
      <c r="E176" s="99">
        <v>11.725140813365355</v>
      </c>
      <c r="F176" s="99">
        <v>7.7260696679302496</v>
      </c>
      <c r="G176" s="99">
        <v>16.894291259087709</v>
      </c>
      <c r="H176" s="99">
        <v>9.0933239211849131</v>
      </c>
      <c r="I176" s="99">
        <v>13.319467051342817</v>
      </c>
      <c r="J176" s="99">
        <v>6.4186749049458314</v>
      </c>
      <c r="K176" s="99">
        <v>9.0408398975474533</v>
      </c>
      <c r="L176" s="99">
        <v>7.038888004386445</v>
      </c>
      <c r="M176" s="99">
        <v>6.9683500252687409</v>
      </c>
      <c r="N176" s="99">
        <v>6.0332964128317341</v>
      </c>
      <c r="O176" s="99">
        <v>6.243229863373843</v>
      </c>
      <c r="P176" s="99">
        <v>6.2014761828554352</v>
      </c>
      <c r="Q176" s="99">
        <v>6.9101720369531314</v>
      </c>
      <c r="R176" s="99">
        <v>6.8620266157449059</v>
      </c>
      <c r="S176" s="99">
        <v>7.5878935529939016</v>
      </c>
      <c r="T176" s="99">
        <v>7.5883088912114394</v>
      </c>
      <c r="U176" s="99">
        <v>7.8444488131936483</v>
      </c>
      <c r="V176" s="99">
        <v>6.8639520244596746</v>
      </c>
      <c r="W176" s="99">
        <v>7.0569375592964594</v>
      </c>
      <c r="DA176" s="63" t="s">
        <v>3080</v>
      </c>
    </row>
    <row r="177" spans="1:105" ht="12" customHeight="1" x14ac:dyDescent="0.25">
      <c r="A177" s="109" t="s">
        <v>120</v>
      </c>
      <c r="B177" s="110">
        <v>7.4451806615554217</v>
      </c>
      <c r="C177" s="110">
        <v>9.6833766524339708</v>
      </c>
      <c r="D177" s="110">
        <v>8.0751625624266783</v>
      </c>
      <c r="E177" s="110">
        <v>14.557977156926601</v>
      </c>
      <c r="F177" s="110">
        <v>7.2296252837069686</v>
      </c>
      <c r="G177" s="110">
        <v>8.0835436554259079</v>
      </c>
      <c r="H177" s="110">
        <v>15.647705292728068</v>
      </c>
      <c r="I177" s="110">
        <v>10.342917915108609</v>
      </c>
      <c r="J177" s="110">
        <v>6.2689694452560936</v>
      </c>
      <c r="K177" s="110">
        <v>6.4379076619047506</v>
      </c>
      <c r="L177" s="110">
        <v>6.4986202587909405</v>
      </c>
      <c r="M177" s="110">
        <v>7.0754141368074235</v>
      </c>
      <c r="N177" s="110">
        <v>10.02931276985402</v>
      </c>
      <c r="O177" s="110">
        <v>0.66421244281546632</v>
      </c>
      <c r="P177" s="110">
        <v>4.5546563864252043</v>
      </c>
      <c r="Q177" s="110">
        <v>8.7541717530557577</v>
      </c>
      <c r="R177" s="110">
        <v>7.2042664001719956</v>
      </c>
      <c r="S177" s="110">
        <v>7.272727229644337</v>
      </c>
      <c r="T177" s="110">
        <v>7.0921259406365085</v>
      </c>
      <c r="U177" s="110">
        <v>7.0323475623546372</v>
      </c>
      <c r="V177" s="110">
        <v>6.9392762616798951</v>
      </c>
      <c r="W177" s="110">
        <v>6.9234786390259586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145.83148791062925</v>
      </c>
      <c r="C3" s="118">
        <f t="shared" si="0"/>
        <v>37.535396330399607</v>
      </c>
      <c r="D3" s="118">
        <f t="shared" si="0"/>
        <v>106.96364819827699</v>
      </c>
      <c r="E3" s="118">
        <f t="shared" si="0"/>
        <v>77.438139382155327</v>
      </c>
      <c r="F3" s="118">
        <f t="shared" si="0"/>
        <v>151.40287669185554</v>
      </c>
      <c r="G3" s="118">
        <f t="shared" si="0"/>
        <v>77.685328732220924</v>
      </c>
      <c r="H3" s="118">
        <f t="shared" si="0"/>
        <v>56.146205330043479</v>
      </c>
      <c r="I3" s="118">
        <f t="shared" si="0"/>
        <v>54.229436838054568</v>
      </c>
      <c r="J3" s="118">
        <f t="shared" si="0"/>
        <v>156.43542452492477</v>
      </c>
      <c r="K3" s="118">
        <f t="shared" si="0"/>
        <v>62.371269909342558</v>
      </c>
      <c r="L3" s="118">
        <f t="shared" si="0"/>
        <v>48.83000200223492</v>
      </c>
      <c r="M3" s="118">
        <f t="shared" si="0"/>
        <v>82.396822730573646</v>
      </c>
      <c r="N3" s="118">
        <f t="shared" si="0"/>
        <v>80.125660552537767</v>
      </c>
      <c r="O3" s="118">
        <f t="shared" si="0"/>
        <v>48.880684107773014</v>
      </c>
      <c r="P3" s="118">
        <f t="shared" si="0"/>
        <v>86.50220446079436</v>
      </c>
      <c r="Q3" s="118">
        <f t="shared" si="0"/>
        <v>87.457988474677109</v>
      </c>
      <c r="R3" s="118">
        <f t="shared" ref="R3:V3" si="1">R4+R7+R9+R19</f>
        <v>69.218980836777462</v>
      </c>
      <c r="S3" s="118">
        <f t="shared" si="1"/>
        <v>55.278643144624176</v>
      </c>
      <c r="T3" s="118">
        <f t="shared" si="1"/>
        <v>61.791995266528062</v>
      </c>
      <c r="U3" s="118">
        <f t="shared" si="1"/>
        <v>72.351916508585973</v>
      </c>
      <c r="V3" s="118">
        <f t="shared" si="1"/>
        <v>72.361031737807124</v>
      </c>
      <c r="W3" s="118">
        <f t="shared" ref="W3" si="2">W4+W7+W9+W19</f>
        <v>73.202790504233107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131.88903100625956</v>
      </c>
      <c r="C4" s="123">
        <f t="shared" si="3"/>
        <v>30.898034808336547</v>
      </c>
      <c r="D4" s="123">
        <f t="shared" si="3"/>
        <v>88.477463540812252</v>
      </c>
      <c r="E4" s="123">
        <f t="shared" si="3"/>
        <v>63.094510257227363</v>
      </c>
      <c r="F4" s="123">
        <f t="shared" si="3"/>
        <v>132.13167588228035</v>
      </c>
      <c r="G4" s="123">
        <f t="shared" si="3"/>
        <v>60.762176807113512</v>
      </c>
      <c r="H4" s="123">
        <f t="shared" si="3"/>
        <v>45.185166579875535</v>
      </c>
      <c r="I4" s="123">
        <f t="shared" si="3"/>
        <v>41.991395076901995</v>
      </c>
      <c r="J4" s="123">
        <f t="shared" si="3"/>
        <v>131.72640535705085</v>
      </c>
      <c r="K4" s="123">
        <f t="shared" si="3"/>
        <v>51.245655218097667</v>
      </c>
      <c r="L4" s="123">
        <f t="shared" si="3"/>
        <v>40.655587572827919</v>
      </c>
      <c r="M4" s="123">
        <f t="shared" si="3"/>
        <v>68.214545674366391</v>
      </c>
      <c r="N4" s="123">
        <f t="shared" si="3"/>
        <v>66.380199102284024</v>
      </c>
      <c r="O4" s="123">
        <f t="shared" si="3"/>
        <v>39.805651057695385</v>
      </c>
      <c r="P4" s="123">
        <f t="shared" si="3"/>
        <v>69.538746061437948</v>
      </c>
      <c r="Q4" s="123">
        <f t="shared" si="3"/>
        <v>69.690963128455948</v>
      </c>
      <c r="R4" s="123">
        <f t="shared" ref="R4:V4" si="4">SUM(R5:R6)</f>
        <v>55.522269108555001</v>
      </c>
      <c r="S4" s="123">
        <f t="shared" si="4"/>
        <v>43.431638773721517</v>
      </c>
      <c r="T4" s="123">
        <f t="shared" si="4"/>
        <v>48.869335485263022</v>
      </c>
      <c r="U4" s="123">
        <f t="shared" si="4"/>
        <v>57.35761919825103</v>
      </c>
      <c r="V4" s="123">
        <f t="shared" si="4"/>
        <v>57.960658877722246</v>
      </c>
      <c r="W4" s="123">
        <f t="shared" ref="W4" si="5">SUM(W5:W6)</f>
        <v>58.802185777588164</v>
      </c>
      <c r="DA4" s="130" t="s">
        <v>3084</v>
      </c>
    </row>
    <row r="5" spans="1:105" ht="12" customHeight="1" x14ac:dyDescent="0.25">
      <c r="A5" s="97" t="s">
        <v>51</v>
      </c>
      <c r="B5" s="99">
        <v>131.88903100625956</v>
      </c>
      <c r="C5" s="99">
        <v>30.898034808336547</v>
      </c>
      <c r="D5" s="99">
        <v>88.477463540812252</v>
      </c>
      <c r="E5" s="99">
        <v>63.094510257227363</v>
      </c>
      <c r="F5" s="99">
        <v>132.13167588228035</v>
      </c>
      <c r="G5" s="99">
        <v>60.762176807113512</v>
      </c>
      <c r="H5" s="99">
        <v>45.185166579875535</v>
      </c>
      <c r="I5" s="99">
        <v>41.991395076901995</v>
      </c>
      <c r="J5" s="99">
        <v>131.72640535705085</v>
      </c>
      <c r="K5" s="99">
        <v>51.245655218097667</v>
      </c>
      <c r="L5" s="99">
        <v>40.655587572827919</v>
      </c>
      <c r="M5" s="99">
        <v>68.214545674366391</v>
      </c>
      <c r="N5" s="99">
        <v>66.380199102284024</v>
      </c>
      <c r="O5" s="99">
        <v>39.805651057695385</v>
      </c>
      <c r="P5" s="99">
        <v>69.538746061437948</v>
      </c>
      <c r="Q5" s="99">
        <v>69.690963128455948</v>
      </c>
      <c r="R5" s="99">
        <v>55.522269108555001</v>
      </c>
      <c r="S5" s="99">
        <v>43.431638773721517</v>
      </c>
      <c r="T5" s="99">
        <v>48.869335485263022</v>
      </c>
      <c r="U5" s="99">
        <v>57.35761919825103</v>
      </c>
      <c r="V5" s="99">
        <v>57.960658877722246</v>
      </c>
      <c r="W5" s="99">
        <v>58.802185777588164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8.4366508809892391</v>
      </c>
      <c r="C9" s="123">
        <v>4.0680151941661284</v>
      </c>
      <c r="D9" s="123">
        <v>12.689289701662174</v>
      </c>
      <c r="E9" s="123">
        <v>9.5290393394376185</v>
      </c>
      <c r="F9" s="123">
        <v>13.500817770746773</v>
      </c>
      <c r="G9" s="123">
        <v>9.7574594339762104</v>
      </c>
      <c r="H9" s="123">
        <v>7.2457498714297177</v>
      </c>
      <c r="I9" s="123">
        <v>8.1501107150971634</v>
      </c>
      <c r="J9" s="123">
        <v>18.126811072834254</v>
      </c>
      <c r="K9" s="123">
        <v>7.8716862043843649</v>
      </c>
      <c r="L9" s="123">
        <v>5.7894126034685716</v>
      </c>
      <c r="M9" s="123">
        <v>10.304422282544074</v>
      </c>
      <c r="N9" s="123">
        <v>10.165660502550004</v>
      </c>
      <c r="O9" s="123">
        <v>6.6332669582621433</v>
      </c>
      <c r="P9" s="123">
        <v>12.507999887435043</v>
      </c>
      <c r="Q9" s="123">
        <v>13.047445050125114</v>
      </c>
      <c r="R9" s="123">
        <v>10.277015536213659</v>
      </c>
      <c r="S9" s="123">
        <v>8.2229246670548584</v>
      </c>
      <c r="T9" s="123">
        <v>8.8794286286650994</v>
      </c>
      <c r="U9" s="123">
        <v>10.307375352617008</v>
      </c>
      <c r="V9" s="123">
        <v>10.248802982673123</v>
      </c>
      <c r="W9" s="123">
        <v>10.318825707981217</v>
      </c>
      <c r="DA9" s="130" t="s">
        <v>3089</v>
      </c>
    </row>
    <row r="10" spans="1:105" ht="12" customHeight="1" x14ac:dyDescent="0.25">
      <c r="A10" s="97" t="s">
        <v>143</v>
      </c>
      <c r="B10" s="99">
        <v>8.4932656967542552</v>
      </c>
      <c r="C10" s="99">
        <v>4.0045455307236351</v>
      </c>
      <c r="D10" s="99">
        <v>12.771793007190654</v>
      </c>
      <c r="E10" s="99">
        <v>9.5181272199237803</v>
      </c>
      <c r="F10" s="99">
        <v>13.632378667042936</v>
      </c>
      <c r="G10" s="99">
        <v>9.7022593016269525</v>
      </c>
      <c r="H10" s="99">
        <v>7.2485002027640038</v>
      </c>
      <c r="I10" s="99">
        <v>8.1162475201426396</v>
      </c>
      <c r="J10" s="99">
        <v>18.406074481590693</v>
      </c>
      <c r="K10" s="99">
        <v>7.9322765302902969</v>
      </c>
      <c r="L10" s="99">
        <v>5.8295678758123124</v>
      </c>
      <c r="M10" s="99">
        <v>10.428834933710304</v>
      </c>
      <c r="N10" s="99">
        <v>10.294945830028436</v>
      </c>
      <c r="O10" s="99">
        <v>6.6808288266327454</v>
      </c>
      <c r="P10" s="99">
        <v>12.679332289355676</v>
      </c>
      <c r="Q10" s="99">
        <v>13.225631258861714</v>
      </c>
      <c r="R10" s="99">
        <v>10.404458198096796</v>
      </c>
      <c r="S10" s="99">
        <v>8.3084070402194232</v>
      </c>
      <c r="T10" s="99">
        <v>8.9808382533833626</v>
      </c>
      <c r="U10" s="99">
        <v>10.430322421971299</v>
      </c>
      <c r="V10" s="99">
        <v>10.375417168508076</v>
      </c>
      <c r="W10" s="99">
        <v>10.45131603883646</v>
      </c>
      <c r="DA10" s="63" t="s">
        <v>3090</v>
      </c>
    </row>
    <row r="11" spans="1:105" ht="12" customHeight="1" x14ac:dyDescent="0.25">
      <c r="A11" s="97" t="s">
        <v>124</v>
      </c>
      <c r="B11" s="99">
        <v>5.2969079092405158</v>
      </c>
      <c r="C11" s="99">
        <v>7.7954218692148638</v>
      </c>
      <c r="D11" s="99">
        <v>8.5926344283844607</v>
      </c>
      <c r="E11" s="99">
        <v>10.240799100084352</v>
      </c>
      <c r="F11" s="99">
        <v>6.932900728228125</v>
      </c>
      <c r="G11" s="99">
        <v>12.65103477200506</v>
      </c>
      <c r="H11" s="99">
        <v>7.3438603676795022</v>
      </c>
      <c r="I11" s="99">
        <v>11.437516811138448</v>
      </c>
      <c r="J11" s="99">
        <v>6.5678845026331851</v>
      </c>
      <c r="K11" s="99">
        <v>9.4399729568497186</v>
      </c>
      <c r="L11" s="99">
        <v>7.9867637049422466</v>
      </c>
      <c r="M11" s="99">
        <v>8.2050682419954626</v>
      </c>
      <c r="N11" s="99">
        <v>7.2102936804595252</v>
      </c>
      <c r="O11" s="99">
        <v>7.3717256040095762</v>
      </c>
      <c r="P11" s="99">
        <v>6.8456002614674079</v>
      </c>
      <c r="Q11" s="99">
        <v>7.0188627863782518</v>
      </c>
      <c r="R11" s="99">
        <v>6.5983261062546541</v>
      </c>
      <c r="S11" s="99">
        <v>6.7351521356936486</v>
      </c>
      <c r="T11" s="99">
        <v>6.5977857970871021</v>
      </c>
      <c r="U11" s="99">
        <v>6.6757671302442416</v>
      </c>
      <c r="V11" s="99">
        <v>5.779616631440974</v>
      </c>
      <c r="W11" s="99">
        <v>5.8587998451430341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5.5058060233804387</v>
      </c>
      <c r="C19" s="123">
        <v>2.5693463278969317</v>
      </c>
      <c r="D19" s="123">
        <v>5.7968949558025606</v>
      </c>
      <c r="E19" s="123">
        <v>4.8145897854903374</v>
      </c>
      <c r="F19" s="123">
        <v>5.770383038828415</v>
      </c>
      <c r="G19" s="123">
        <v>7.1656924911312005</v>
      </c>
      <c r="H19" s="123">
        <v>3.7152888787382281</v>
      </c>
      <c r="I19" s="123">
        <v>4.0879310460554068</v>
      </c>
      <c r="J19" s="123">
        <v>6.58220809503967</v>
      </c>
      <c r="K19" s="123">
        <v>3.2539284868605227</v>
      </c>
      <c r="L19" s="123">
        <v>2.3850018259384322</v>
      </c>
      <c r="M19" s="123">
        <v>3.8778547736631679</v>
      </c>
      <c r="N19" s="123">
        <v>3.5798009477037418</v>
      </c>
      <c r="O19" s="123">
        <v>2.4417660918154902</v>
      </c>
      <c r="P19" s="123">
        <v>4.455458511921357</v>
      </c>
      <c r="Q19" s="123">
        <v>4.7195802960960354</v>
      </c>
      <c r="R19" s="123">
        <v>3.4196961920088</v>
      </c>
      <c r="S19" s="123">
        <v>3.6240797038478045</v>
      </c>
      <c r="T19" s="123">
        <v>4.0432311525999474</v>
      </c>
      <c r="U19" s="123">
        <v>4.6869219577179244</v>
      </c>
      <c r="V19" s="123">
        <v>4.1515698774117595</v>
      </c>
      <c r="W19" s="123">
        <v>4.0817790186637222</v>
      </c>
      <c r="DA19" s="130" t="s">
        <v>3099</v>
      </c>
    </row>
    <row r="20" spans="1:105" ht="12" customHeight="1" x14ac:dyDescent="0.25">
      <c r="A20" s="97" t="s">
        <v>51</v>
      </c>
      <c r="B20" s="99">
        <v>6.9266614239309616</v>
      </c>
      <c r="C20" s="99">
        <v>2.0815723530453827</v>
      </c>
      <c r="D20" s="99">
        <v>7.1872779852469773</v>
      </c>
      <c r="E20" s="99">
        <v>5.1547934446987576</v>
      </c>
      <c r="F20" s="99">
        <v>7.5404705256682574</v>
      </c>
      <c r="G20" s="99">
        <v>7.5951853780123901</v>
      </c>
      <c r="H20" s="99">
        <v>3.8706264470447964</v>
      </c>
      <c r="I20" s="99">
        <v>3.7875751581655797</v>
      </c>
      <c r="J20" s="99">
        <v>7.2769765700980029</v>
      </c>
      <c r="K20" s="99">
        <v>3.1969461383110285</v>
      </c>
      <c r="L20" s="99">
        <v>2.3468060667060491</v>
      </c>
      <c r="M20" s="99">
        <v>4.0401277792487518</v>
      </c>
      <c r="N20" s="99">
        <v>3.6993749661258746</v>
      </c>
      <c r="O20" s="99">
        <v>2.4454445054629299</v>
      </c>
      <c r="P20" s="99">
        <v>4.7663394967460038</v>
      </c>
      <c r="Q20" s="99">
        <v>5.1498585197604383</v>
      </c>
      <c r="R20" s="99">
        <v>3.6117846890860132</v>
      </c>
      <c r="S20" s="99">
        <v>3.7511006369706563</v>
      </c>
      <c r="T20" s="99">
        <v>4.14542581303016</v>
      </c>
      <c r="U20" s="99">
        <v>4.7403238599830271</v>
      </c>
      <c r="V20" s="99">
        <v>4.1941985260623422</v>
      </c>
      <c r="W20" s="99">
        <v>4.1179279802864164</v>
      </c>
      <c r="DA20" s="63" t="s">
        <v>3100</v>
      </c>
    </row>
    <row r="21" spans="1:105" ht="12" customHeight="1" x14ac:dyDescent="0.25">
      <c r="A21" s="97" t="s">
        <v>50</v>
      </c>
      <c r="B21" s="99">
        <v>3.3089432336172209</v>
      </c>
      <c r="C21" s="99">
        <v>3.5306946962834678</v>
      </c>
      <c r="D21" s="99">
        <v>3.9251958166468404</v>
      </c>
      <c r="E21" s="99">
        <v>4.6105488506161629</v>
      </c>
      <c r="F21" s="99">
        <v>3.0377599241719477</v>
      </c>
      <c r="G21" s="99">
        <v>6.6274691407519954</v>
      </c>
      <c r="H21" s="99">
        <v>3.5628897986260131</v>
      </c>
      <c r="I21" s="99">
        <v>5.2129707953411568</v>
      </c>
      <c r="J21" s="99">
        <v>2.5120063033966269</v>
      </c>
      <c r="K21" s="99">
        <v>3.5378860042365381</v>
      </c>
      <c r="L21" s="99">
        <v>2.7469443001601785</v>
      </c>
      <c r="M21" s="99">
        <v>2.7193809863770726</v>
      </c>
      <c r="N21" s="99">
        <v>2.3540774234003807</v>
      </c>
      <c r="O21" s="99">
        <v>2.4352003102139035</v>
      </c>
      <c r="P21" s="99">
        <v>2.4185884625926377</v>
      </c>
      <c r="Q21" s="99">
        <v>2.6948408275983478</v>
      </c>
      <c r="R21" s="99">
        <v>2.6751807675477126</v>
      </c>
      <c r="S21" s="99">
        <v>2.9476439438097857</v>
      </c>
      <c r="T21" s="99">
        <v>2.9285030396004457</v>
      </c>
      <c r="U21" s="99">
        <v>3.0062448466362328</v>
      </c>
      <c r="V21" s="99">
        <v>2.6093226295265741</v>
      </c>
      <c r="W21" s="99">
        <v>2.6720148200141942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75.915892410387343</v>
      </c>
      <c r="C24" s="118">
        <f t="shared" si="7"/>
        <v>66.643888990331988</v>
      </c>
      <c r="D24" s="118">
        <f t="shared" si="7"/>
        <v>64.836558867659065</v>
      </c>
      <c r="E24" s="118">
        <f t="shared" si="7"/>
        <v>69.94294426318703</v>
      </c>
      <c r="F24" s="118">
        <f t="shared" si="7"/>
        <v>68.249038441215021</v>
      </c>
      <c r="G24" s="118">
        <f t="shared" si="7"/>
        <v>69.751832559502759</v>
      </c>
      <c r="H24" s="118">
        <f t="shared" si="7"/>
        <v>60.019369573211634</v>
      </c>
      <c r="I24" s="118">
        <f t="shared" si="7"/>
        <v>59.753045777740674</v>
      </c>
      <c r="J24" s="118">
        <f t="shared" si="7"/>
        <v>58.653187397858403</v>
      </c>
      <c r="K24" s="118">
        <f t="shared" si="7"/>
        <v>58.474960880037159</v>
      </c>
      <c r="L24" s="118">
        <f t="shared" si="7"/>
        <v>55.859710419471092</v>
      </c>
      <c r="M24" s="118">
        <f t="shared" si="7"/>
        <v>52.436579069296862</v>
      </c>
      <c r="N24" s="118">
        <f t="shared" si="7"/>
        <v>51.909657714458511</v>
      </c>
      <c r="O24" s="118">
        <f t="shared" si="7"/>
        <v>48.087380546261912</v>
      </c>
      <c r="P24" s="118">
        <f t="shared" si="7"/>
        <v>44.360730191851331</v>
      </c>
      <c r="Q24" s="118">
        <f t="shared" si="7"/>
        <v>44.897658589553117</v>
      </c>
      <c r="R24" s="118">
        <f t="shared" ref="R24:V24" si="8">R25+R28+R30+R39</f>
        <v>46.68757946338269</v>
      </c>
      <c r="S24" s="118">
        <f t="shared" si="8"/>
        <v>40.099630498367105</v>
      </c>
      <c r="T24" s="118">
        <f t="shared" si="8"/>
        <v>43.21163522211554</v>
      </c>
      <c r="U24" s="118">
        <f t="shared" si="8"/>
        <v>46.363700147443723</v>
      </c>
      <c r="V24" s="118">
        <f t="shared" si="8"/>
        <v>42.480824031770702</v>
      </c>
      <c r="W24" s="118">
        <f t="shared" ref="W24" si="9">W25+W28+W30+W39</f>
        <v>45.188994216162193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67.573576225834415</v>
      </c>
      <c r="C25" s="123">
        <f t="shared" si="10"/>
        <v>55.625488844070354</v>
      </c>
      <c r="D25" s="123">
        <f t="shared" si="10"/>
        <v>52.588423573489671</v>
      </c>
      <c r="E25" s="123">
        <f t="shared" si="10"/>
        <v>55.426767127596179</v>
      </c>
      <c r="F25" s="123">
        <f t="shared" si="10"/>
        <v>58.439162723580687</v>
      </c>
      <c r="G25" s="123">
        <f t="shared" si="10"/>
        <v>50.758583084007569</v>
      </c>
      <c r="H25" s="123">
        <f t="shared" si="10"/>
        <v>49.68083107208443</v>
      </c>
      <c r="I25" s="123">
        <f t="shared" si="10"/>
        <v>44.697720353791773</v>
      </c>
      <c r="J25" s="123">
        <f t="shared" si="10"/>
        <v>51.470903506883793</v>
      </c>
      <c r="K25" s="123">
        <f t="shared" si="10"/>
        <v>49.065862970989215</v>
      </c>
      <c r="L25" s="123">
        <f t="shared" si="10"/>
        <v>48.90726049098425</v>
      </c>
      <c r="M25" s="123">
        <f t="shared" si="10"/>
        <v>45.690676205284596</v>
      </c>
      <c r="N25" s="123">
        <f t="shared" si="10"/>
        <v>46.107540294314198</v>
      </c>
      <c r="O25" s="123">
        <f t="shared" si="10"/>
        <v>41.971928387987155</v>
      </c>
      <c r="P25" s="123">
        <f t="shared" si="10"/>
        <v>38.338230857243097</v>
      </c>
      <c r="Q25" s="123">
        <f t="shared" si="10"/>
        <v>38.258388349989943</v>
      </c>
      <c r="R25" s="123">
        <f t="shared" ref="R25:V25" si="11">SUM(R26:R27)</f>
        <v>40.088150146799244</v>
      </c>
      <c r="S25" s="123">
        <f t="shared" si="11"/>
        <v>32.876898336993548</v>
      </c>
      <c r="T25" s="123">
        <f t="shared" si="11"/>
        <v>35.782728928920918</v>
      </c>
      <c r="U25" s="123">
        <f t="shared" si="11"/>
        <v>38.730396766392516</v>
      </c>
      <c r="V25" s="123">
        <f t="shared" si="11"/>
        <v>35.581564538252778</v>
      </c>
      <c r="W25" s="123">
        <f t="shared" ref="W25" si="12">SUM(W26:W27)</f>
        <v>38.226254640832188</v>
      </c>
      <c r="DA25" s="130" t="s">
        <v>3104</v>
      </c>
    </row>
    <row r="26" spans="1:105" ht="12" customHeight="1" x14ac:dyDescent="0.25">
      <c r="A26" s="97" t="s">
        <v>74</v>
      </c>
      <c r="B26" s="99">
        <v>67.573576225834415</v>
      </c>
      <c r="C26" s="99">
        <v>55.625488844070354</v>
      </c>
      <c r="D26" s="99">
        <v>52.588423573489671</v>
      </c>
      <c r="E26" s="99">
        <v>55.426767127596179</v>
      </c>
      <c r="F26" s="99">
        <v>58.439162723580687</v>
      </c>
      <c r="G26" s="99">
        <v>50.758583084007569</v>
      </c>
      <c r="H26" s="99">
        <v>49.68083107208443</v>
      </c>
      <c r="I26" s="99">
        <v>44.697720353791773</v>
      </c>
      <c r="J26" s="99">
        <v>51.470903506883793</v>
      </c>
      <c r="K26" s="99">
        <v>49.065862970989215</v>
      </c>
      <c r="L26" s="99">
        <v>48.90726049098425</v>
      </c>
      <c r="M26" s="99">
        <v>45.690676205284596</v>
      </c>
      <c r="N26" s="99">
        <v>46.107540294314198</v>
      </c>
      <c r="O26" s="99">
        <v>41.971928387987155</v>
      </c>
      <c r="P26" s="99">
        <v>38.338230857243097</v>
      </c>
      <c r="Q26" s="99">
        <v>38.258388349989943</v>
      </c>
      <c r="R26" s="99">
        <v>40.088150146799244</v>
      </c>
      <c r="S26" s="99">
        <v>32.876898336993548</v>
      </c>
      <c r="T26" s="99">
        <v>35.782728928920918</v>
      </c>
      <c r="U26" s="99">
        <v>38.730396766392516</v>
      </c>
      <c r="V26" s="99">
        <v>35.581564538252778</v>
      </c>
      <c r="W26" s="99">
        <v>38.226254640832188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5.0838561348050435</v>
      </c>
      <c r="C30" s="123">
        <v>7.5324919541182744</v>
      </c>
      <c r="D30" s="123">
        <v>8.4051173220527762</v>
      </c>
      <c r="E30" s="123">
        <v>10.037483662242755</v>
      </c>
      <c r="F30" s="123">
        <v>6.8648343448235503</v>
      </c>
      <c r="G30" s="123">
        <v>12.586346943878386</v>
      </c>
      <c r="H30" s="123">
        <v>6.9376243128733162</v>
      </c>
      <c r="I30" s="123">
        <v>10.053559980647185</v>
      </c>
      <c r="J30" s="123">
        <v>4.7541148337420038</v>
      </c>
      <c r="K30" s="123">
        <v>5.9599825275415892</v>
      </c>
      <c r="L30" s="123">
        <v>4.2666976453682501</v>
      </c>
      <c r="M30" s="123">
        <v>4.0755914499370869</v>
      </c>
      <c r="N30" s="123">
        <v>3.4828170986577822</v>
      </c>
      <c r="O30" s="123">
        <v>3.7010243246536807</v>
      </c>
      <c r="P30" s="123">
        <v>3.6186439812187596</v>
      </c>
      <c r="Q30" s="123">
        <v>3.9619287569985042</v>
      </c>
      <c r="R30" s="123">
        <v>3.9433839362372574</v>
      </c>
      <c r="S30" s="123">
        <v>4.2813432959661846</v>
      </c>
      <c r="T30" s="123">
        <v>4.4833786480355293</v>
      </c>
      <c r="U30" s="123">
        <v>4.5947040578364851</v>
      </c>
      <c r="V30" s="123">
        <v>4.2531987517856944</v>
      </c>
      <c r="W30" s="123">
        <v>4.2569108802398272</v>
      </c>
      <c r="DA30" s="130" t="s">
        <v>3109</v>
      </c>
    </row>
    <row r="31" spans="1:105" ht="12" customHeight="1" x14ac:dyDescent="0.25">
      <c r="A31" s="97" t="s">
        <v>141</v>
      </c>
      <c r="B31" s="99">
        <v>5.2969079092405149</v>
      </c>
      <c r="C31" s="99">
        <v>7.7452742127091856</v>
      </c>
      <c r="D31" s="99">
        <v>8.5669765277044121</v>
      </c>
      <c r="E31" s="99">
        <v>10.199814934408405</v>
      </c>
      <c r="F31" s="99">
        <v>6.9472123569614324</v>
      </c>
      <c r="G31" s="99">
        <v>12.686370893101261</v>
      </c>
      <c r="H31" s="99">
        <v>7.3241214890779585</v>
      </c>
      <c r="I31" s="99">
        <v>11.440257909012312</v>
      </c>
      <c r="J31" s="99">
        <v>6.6121450348191528</v>
      </c>
      <c r="K31" s="99">
        <v>9.5965820358720499</v>
      </c>
      <c r="L31" s="99">
        <v>8.0949627006109424</v>
      </c>
      <c r="M31" s="99">
        <v>8.2272606069396659</v>
      </c>
      <c r="N31" s="99">
        <v>7.4156611257938181</v>
      </c>
      <c r="O31" s="99">
        <v>7.6642465578659316</v>
      </c>
      <c r="P31" s="99">
        <v>7.3044776384813694</v>
      </c>
      <c r="Q31" s="99">
        <v>7.5073470549279344</v>
      </c>
      <c r="R31" s="99">
        <v>6.9411605000094596</v>
      </c>
      <c r="S31" s="99">
        <v>7.1395585131056212</v>
      </c>
      <c r="T31" s="99">
        <v>6.6881170491299242</v>
      </c>
      <c r="U31" s="99">
        <v>6.4581118146257266</v>
      </c>
      <c r="V31" s="99">
        <v>5.6070338474245212</v>
      </c>
      <c r="W31" s="99">
        <v>5.8973128436443467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3.2584600497478866</v>
      </c>
      <c r="C39" s="123">
        <v>3.4859081921433566</v>
      </c>
      <c r="D39" s="123">
        <v>3.8430179721166242</v>
      </c>
      <c r="E39" s="123">
        <v>4.4786934733481063</v>
      </c>
      <c r="F39" s="123">
        <v>2.9450413728107807</v>
      </c>
      <c r="G39" s="123">
        <v>6.4069025316168124</v>
      </c>
      <c r="H39" s="123">
        <v>3.4009141882538887</v>
      </c>
      <c r="I39" s="123">
        <v>5.0017654433017151</v>
      </c>
      <c r="J39" s="123">
        <v>2.4281690572326067</v>
      </c>
      <c r="K39" s="123">
        <v>3.4491153815063504</v>
      </c>
      <c r="L39" s="123">
        <v>2.6857522831185969</v>
      </c>
      <c r="M39" s="123">
        <v>2.6703114140751802</v>
      </c>
      <c r="N39" s="123">
        <v>2.3193003214865313</v>
      </c>
      <c r="O39" s="123">
        <v>2.4144278336210778</v>
      </c>
      <c r="P39" s="123">
        <v>2.4038553533894742</v>
      </c>
      <c r="Q39" s="123">
        <v>2.6773414825646693</v>
      </c>
      <c r="R39" s="123">
        <v>2.656045380346189</v>
      </c>
      <c r="S39" s="123">
        <v>2.9413888654073768</v>
      </c>
      <c r="T39" s="123">
        <v>2.9455276451590993</v>
      </c>
      <c r="U39" s="123">
        <v>3.0385993232147208</v>
      </c>
      <c r="V39" s="123">
        <v>2.6460607417322293</v>
      </c>
      <c r="W39" s="123">
        <v>2.7058286950901782</v>
      </c>
      <c r="DA39" s="130" t="s">
        <v>3118</v>
      </c>
    </row>
    <row r="40" spans="1:105" ht="12" customHeight="1" x14ac:dyDescent="0.25">
      <c r="A40" s="97" t="s">
        <v>50</v>
      </c>
      <c r="B40" s="99">
        <v>3.30894323361722</v>
      </c>
      <c r="C40" s="99">
        <v>3.5642432076971398</v>
      </c>
      <c r="D40" s="99">
        <v>3.955105996303359</v>
      </c>
      <c r="E40" s="99">
        <v>4.6450273437475547</v>
      </c>
      <c r="F40" s="99">
        <v>3.0536699480374074</v>
      </c>
      <c r="G40" s="99">
        <v>6.6607279051371497</v>
      </c>
      <c r="H40" s="99">
        <v>3.5754409912572087</v>
      </c>
      <c r="I40" s="99">
        <v>5.2291184179972481</v>
      </c>
      <c r="J40" s="99">
        <v>2.517855192041472</v>
      </c>
      <c r="K40" s="99">
        <v>3.542334716141657</v>
      </c>
      <c r="L40" s="99">
        <v>2.754897667101325</v>
      </c>
      <c r="M40" s="99">
        <v>2.7242934507478593</v>
      </c>
      <c r="N40" s="99">
        <v>2.3566081014568239</v>
      </c>
      <c r="O40" s="99">
        <v>2.4368727138805037</v>
      </c>
      <c r="P40" s="99">
        <v>2.419753867631468</v>
      </c>
      <c r="Q40" s="99">
        <v>2.6955795035630667</v>
      </c>
      <c r="R40" s="99">
        <v>2.67543257290346</v>
      </c>
      <c r="S40" s="99">
        <v>2.9562443647276164</v>
      </c>
      <c r="T40" s="99">
        <v>2.9509621980099463</v>
      </c>
      <c r="U40" s="99">
        <v>3.0385993232147208</v>
      </c>
      <c r="V40" s="99">
        <v>2.6460607417322293</v>
      </c>
      <c r="W40" s="99">
        <v>2.7058286950901782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106.75995939987601</v>
      </c>
      <c r="C43" s="118">
        <f t="shared" si="14"/>
        <v>92.157084352732738</v>
      </c>
      <c r="D43" s="118">
        <f t="shared" si="14"/>
        <v>46.679974193565066</v>
      </c>
      <c r="E43" s="118">
        <f t="shared" si="14"/>
        <v>56.700435313930754</v>
      </c>
      <c r="F43" s="118">
        <f t="shared" si="14"/>
        <v>111.42943119445265</v>
      </c>
      <c r="G43" s="118">
        <f t="shared" si="14"/>
        <v>75.49617908058238</v>
      </c>
      <c r="H43" s="118">
        <f t="shared" si="14"/>
        <v>67.918281481438555</v>
      </c>
      <c r="I43" s="118">
        <f t="shared" si="14"/>
        <v>89.213520346058999</v>
      </c>
      <c r="J43" s="118">
        <f t="shared" si="14"/>
        <v>78.764236579732156</v>
      </c>
      <c r="K43" s="118">
        <f t="shared" si="14"/>
        <v>32.826920502322672</v>
      </c>
      <c r="L43" s="118">
        <f t="shared" si="14"/>
        <v>41.052242822076543</v>
      </c>
      <c r="M43" s="118">
        <f t="shared" si="14"/>
        <v>82.620291635319433</v>
      </c>
      <c r="N43" s="118">
        <f t="shared" si="14"/>
        <v>77.997171938942444</v>
      </c>
      <c r="O43" s="118">
        <f t="shared" si="14"/>
        <v>48.381951056540437</v>
      </c>
      <c r="P43" s="118">
        <f t="shared" si="14"/>
        <v>65.839163449075983</v>
      </c>
      <c r="Q43" s="118">
        <f t="shared" si="14"/>
        <v>74.575815706614378</v>
      </c>
      <c r="R43" s="118">
        <f t="shared" ref="R43:V43" si="15">R44+R47+R49+R58</f>
        <v>49.665464785404787</v>
      </c>
      <c r="S43" s="118">
        <f t="shared" si="15"/>
        <v>55.871155928973316</v>
      </c>
      <c r="T43" s="118">
        <f t="shared" si="15"/>
        <v>60.324062920522337</v>
      </c>
      <c r="U43" s="118">
        <f t="shared" si="15"/>
        <v>70.65187710327865</v>
      </c>
      <c r="V43" s="118">
        <f t="shared" si="15"/>
        <v>54.547575072114981</v>
      </c>
      <c r="W43" s="118">
        <f t="shared" ref="W43" si="16">W44+W47+W49+W58</f>
        <v>55.761450904470401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103.50332820267134</v>
      </c>
      <c r="C44" s="123">
        <f t="shared" si="17"/>
        <v>88.642957972873319</v>
      </c>
      <c r="D44" s="123">
        <f t="shared" si="17"/>
        <v>42.793116695128951</v>
      </c>
      <c r="E44" s="123">
        <f t="shared" si="17"/>
        <v>52.226391479751115</v>
      </c>
      <c r="F44" s="123">
        <f t="shared" si="17"/>
        <v>108.48243523191445</v>
      </c>
      <c r="G44" s="123">
        <f t="shared" si="17"/>
        <v>69.076390391690978</v>
      </c>
      <c r="H44" s="123">
        <f t="shared" si="17"/>
        <v>64.496804582724891</v>
      </c>
      <c r="I44" s="123">
        <f t="shared" si="17"/>
        <v>84.173530253993889</v>
      </c>
      <c r="J44" s="123">
        <f t="shared" si="17"/>
        <v>76.327669941530232</v>
      </c>
      <c r="K44" s="123">
        <f t="shared" si="17"/>
        <v>29.374183807412287</v>
      </c>
      <c r="L44" s="123">
        <f t="shared" si="17"/>
        <v>38.364999694358197</v>
      </c>
      <c r="M44" s="123">
        <f t="shared" si="17"/>
        <v>79.950600477428239</v>
      </c>
      <c r="N44" s="123">
        <f t="shared" si="17"/>
        <v>75.703773479333691</v>
      </c>
      <c r="O44" s="123">
        <f t="shared" si="17"/>
        <v>45.974246418596302</v>
      </c>
      <c r="P44" s="123">
        <f t="shared" si="17"/>
        <v>63.439364461335565</v>
      </c>
      <c r="Q44" s="123">
        <f t="shared" si="17"/>
        <v>71.903803871999429</v>
      </c>
      <c r="R44" s="123">
        <f t="shared" ref="R44:V44" si="18">SUM(R45:R46)</f>
        <v>47.014237157281102</v>
      </c>
      <c r="S44" s="123">
        <f t="shared" si="18"/>
        <v>52.950818437515743</v>
      </c>
      <c r="T44" s="123">
        <f t="shared" si="18"/>
        <v>57.411933969828631</v>
      </c>
      <c r="U44" s="123">
        <f t="shared" si="18"/>
        <v>67.65650392051522</v>
      </c>
      <c r="V44" s="123">
        <f t="shared" si="18"/>
        <v>51.942283150611992</v>
      </c>
      <c r="W44" s="123">
        <f t="shared" ref="W44" si="19">SUM(W45:W46)</f>
        <v>53.094862141636028</v>
      </c>
      <c r="DA44" s="130" t="s">
        <v>3122</v>
      </c>
    </row>
    <row r="45" spans="1:105" ht="12" customHeight="1" x14ac:dyDescent="0.25">
      <c r="A45" s="97" t="s">
        <v>216</v>
      </c>
      <c r="B45" s="99">
        <v>103.50332820267134</v>
      </c>
      <c r="C45" s="99">
        <v>88.642957972873319</v>
      </c>
      <c r="D45" s="99">
        <v>42.793116695128951</v>
      </c>
      <c r="E45" s="99">
        <v>52.226391479751115</v>
      </c>
      <c r="F45" s="99">
        <v>108.48243523191445</v>
      </c>
      <c r="G45" s="99">
        <v>69.076390391690978</v>
      </c>
      <c r="H45" s="99">
        <v>64.496804582724891</v>
      </c>
      <c r="I45" s="99">
        <v>84.173530253993889</v>
      </c>
      <c r="J45" s="99">
        <v>76.327669941530232</v>
      </c>
      <c r="K45" s="99">
        <v>29.374183807412287</v>
      </c>
      <c r="L45" s="99">
        <v>38.364999694358197</v>
      </c>
      <c r="M45" s="99">
        <v>79.950600477428239</v>
      </c>
      <c r="N45" s="99">
        <v>75.703773479333691</v>
      </c>
      <c r="O45" s="99">
        <v>45.974246418596302</v>
      </c>
      <c r="P45" s="99">
        <v>63.439364461335565</v>
      </c>
      <c r="Q45" s="99">
        <v>71.903803871999429</v>
      </c>
      <c r="R45" s="99">
        <v>47.014237157281102</v>
      </c>
      <c r="S45" s="99">
        <v>52.950818437515743</v>
      </c>
      <c r="T45" s="99">
        <v>57.411933969828631</v>
      </c>
      <c r="U45" s="99">
        <v>67.65650392051522</v>
      </c>
      <c r="V45" s="99">
        <v>51.942283150611992</v>
      </c>
      <c r="W45" s="99">
        <v>53.094862141636028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3.2566311972046758</v>
      </c>
      <c r="C58" s="123">
        <v>3.51412637985942</v>
      </c>
      <c r="D58" s="123">
        <v>3.8868574984361133</v>
      </c>
      <c r="E58" s="123">
        <v>4.4740438341796427</v>
      </c>
      <c r="F58" s="123">
        <v>2.9469959625382027</v>
      </c>
      <c r="G58" s="123">
        <v>6.4197886888914031</v>
      </c>
      <c r="H58" s="123">
        <v>3.4214768987136588</v>
      </c>
      <c r="I58" s="123">
        <v>5.0399900920651071</v>
      </c>
      <c r="J58" s="123">
        <v>2.43656663820193</v>
      </c>
      <c r="K58" s="123">
        <v>3.4527366949103881</v>
      </c>
      <c r="L58" s="123">
        <v>2.6872431277183462</v>
      </c>
      <c r="M58" s="123">
        <v>2.6696911578911937</v>
      </c>
      <c r="N58" s="123">
        <v>2.2933984596087469</v>
      </c>
      <c r="O58" s="123">
        <v>2.4077046379441329</v>
      </c>
      <c r="P58" s="123">
        <v>2.3997989877404127</v>
      </c>
      <c r="Q58" s="123">
        <v>2.6720118346149526</v>
      </c>
      <c r="R58" s="123">
        <v>2.651227628123686</v>
      </c>
      <c r="S58" s="123">
        <v>2.9203374914575724</v>
      </c>
      <c r="T58" s="123">
        <v>2.9121289506937065</v>
      </c>
      <c r="U58" s="123">
        <v>2.9953731827634265</v>
      </c>
      <c r="V58" s="123">
        <v>2.6052919215029857</v>
      </c>
      <c r="W58" s="123">
        <v>2.6665887628343694</v>
      </c>
      <c r="DA58" s="130" t="s">
        <v>3136</v>
      </c>
    </row>
    <row r="59" spans="1:105" ht="12" customHeight="1" x14ac:dyDescent="0.25">
      <c r="A59" s="97" t="s">
        <v>50</v>
      </c>
      <c r="B59" s="99">
        <v>3.3089432336172204</v>
      </c>
      <c r="C59" s="99">
        <v>3.5705720587651606</v>
      </c>
      <c r="D59" s="99">
        <v>3.964446768650562</v>
      </c>
      <c r="E59" s="99">
        <v>4.645305637844757</v>
      </c>
      <c r="F59" s="99">
        <v>3.0475112291207966</v>
      </c>
      <c r="G59" s="99">
        <v>6.6497724283371014</v>
      </c>
      <c r="H59" s="99">
        <v>3.5726568408722397</v>
      </c>
      <c r="I59" s="99">
        <v>5.2295607510506406</v>
      </c>
      <c r="J59" s="99">
        <v>2.5200012544719725</v>
      </c>
      <c r="K59" s="99">
        <v>3.5493989223442717</v>
      </c>
      <c r="L59" s="99">
        <v>2.7631898566075783</v>
      </c>
      <c r="M59" s="99">
        <v>2.7318828757171607</v>
      </c>
      <c r="N59" s="99">
        <v>2.3581755750407423</v>
      </c>
      <c r="O59" s="99">
        <v>2.4356461355127212</v>
      </c>
      <c r="P59" s="99">
        <v>2.4184106009090507</v>
      </c>
      <c r="Q59" s="99">
        <v>2.6946910075440162</v>
      </c>
      <c r="R59" s="99">
        <v>2.6757595395425304</v>
      </c>
      <c r="S59" s="99">
        <v>2.9546239580876108</v>
      </c>
      <c r="T59" s="99">
        <v>2.944703423194583</v>
      </c>
      <c r="U59" s="99">
        <v>3.0245659771377005</v>
      </c>
      <c r="V59" s="99">
        <v>2.628381657882628</v>
      </c>
      <c r="W59" s="99">
        <v>2.6907465863960978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72.935251078578787</v>
      </c>
      <c r="C62" s="118">
        <f t="shared" si="21"/>
        <v>61.113046384193638</v>
      </c>
      <c r="D62" s="118">
        <f t="shared" si="21"/>
        <v>64.564412809238888</v>
      </c>
      <c r="E62" s="118">
        <f t="shared" si="21"/>
        <v>66.819801227910915</v>
      </c>
      <c r="F62" s="118">
        <f t="shared" si="21"/>
        <v>64.307492907902216</v>
      </c>
      <c r="G62" s="118">
        <f t="shared" si="21"/>
        <v>58.474794724998823</v>
      </c>
      <c r="H62" s="118">
        <f t="shared" si="21"/>
        <v>63.663082948958362</v>
      </c>
      <c r="I62" s="118">
        <f t="shared" si="21"/>
        <v>53.534558966413123</v>
      </c>
      <c r="J62" s="118">
        <f t="shared" si="21"/>
        <v>57.086222904030848</v>
      </c>
      <c r="K62" s="118">
        <f t="shared" si="21"/>
        <v>55.197028796322648</v>
      </c>
      <c r="L62" s="118">
        <f t="shared" si="21"/>
        <v>53.523590983738224</v>
      </c>
      <c r="M62" s="118">
        <f t="shared" si="21"/>
        <v>51.974376746161568</v>
      </c>
      <c r="N62" s="118">
        <f t="shared" si="21"/>
        <v>52.882888518424565</v>
      </c>
      <c r="O62" s="118">
        <f t="shared" si="21"/>
        <v>48.52398222500468</v>
      </c>
      <c r="P62" s="118">
        <f t="shared" si="21"/>
        <v>42.299147343849256</v>
      </c>
      <c r="Q62" s="118">
        <f t="shared" si="21"/>
        <v>42.052570829253966</v>
      </c>
      <c r="R62" s="118">
        <f t="shared" ref="R62:V62" si="22">R63+R66+R68+R77</f>
        <v>40.997554263618362</v>
      </c>
      <c r="S62" s="118">
        <f t="shared" si="22"/>
        <v>41.997177494086763</v>
      </c>
      <c r="T62" s="118">
        <f t="shared" si="22"/>
        <v>40.871915549307353</v>
      </c>
      <c r="U62" s="118">
        <f t="shared" si="22"/>
        <v>38.58435691812543</v>
      </c>
      <c r="V62" s="118">
        <f t="shared" si="22"/>
        <v>39.118669868438424</v>
      </c>
      <c r="W62" s="118">
        <f t="shared" ref="W62" si="23">W63+W66+W68+W77</f>
        <v>42.90554808013173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65.716123485346102</v>
      </c>
      <c r="C63" s="123">
        <f t="shared" si="24"/>
        <v>51.122326671830244</v>
      </c>
      <c r="D63" s="123">
        <f t="shared" si="24"/>
        <v>52.691341364029689</v>
      </c>
      <c r="E63" s="123">
        <f t="shared" si="24"/>
        <v>53.666633363023976</v>
      </c>
      <c r="F63" s="123">
        <f t="shared" si="24"/>
        <v>55.318106481190668</v>
      </c>
      <c r="G63" s="123">
        <f t="shared" si="24"/>
        <v>45.148943686916432</v>
      </c>
      <c r="H63" s="123">
        <f t="shared" si="24"/>
        <v>50.832048619862256</v>
      </c>
      <c r="I63" s="123">
        <f t="shared" si="24"/>
        <v>40.557675320342874</v>
      </c>
      <c r="J63" s="123">
        <f t="shared" si="24"/>
        <v>47.53352037190286</v>
      </c>
      <c r="K63" s="123">
        <f t="shared" si="24"/>
        <v>44.572585926990016</v>
      </c>
      <c r="L63" s="123">
        <f t="shared" si="24"/>
        <v>44.111895670509014</v>
      </c>
      <c r="M63" s="123">
        <f t="shared" si="24"/>
        <v>42.363373077978295</v>
      </c>
      <c r="N63" s="123">
        <f t="shared" si="24"/>
        <v>43.276639852731662</v>
      </c>
      <c r="O63" s="123">
        <f t="shared" si="24"/>
        <v>39.169620545531529</v>
      </c>
      <c r="P63" s="123">
        <f t="shared" si="24"/>
        <v>33.617747060551487</v>
      </c>
      <c r="Q63" s="123">
        <f t="shared" si="24"/>
        <v>32.972638286715394</v>
      </c>
      <c r="R63" s="123">
        <f t="shared" ref="R63:V63" si="25">SUM(R64:R65)</f>
        <v>32.187351889838496</v>
      </c>
      <c r="S63" s="123">
        <f t="shared" si="25"/>
        <v>32.662529878216468</v>
      </c>
      <c r="T63" s="123">
        <f t="shared" si="25"/>
        <v>31.951790589772553</v>
      </c>
      <c r="U63" s="123">
        <f t="shared" si="25"/>
        <v>30.188828806682974</v>
      </c>
      <c r="V63" s="123">
        <f t="shared" si="25"/>
        <v>30.98758446323297</v>
      </c>
      <c r="W63" s="123">
        <f t="shared" ref="W63" si="26">SUM(W64:W65)</f>
        <v>34.129404929918948</v>
      </c>
      <c r="DA63" s="130" t="s">
        <v>3140</v>
      </c>
    </row>
    <row r="64" spans="1:105" ht="12" customHeight="1" x14ac:dyDescent="0.25">
      <c r="A64" s="97" t="s">
        <v>217</v>
      </c>
      <c r="B64" s="99">
        <v>65.716123485346102</v>
      </c>
      <c r="C64" s="99">
        <v>51.122326671830244</v>
      </c>
      <c r="D64" s="99">
        <v>52.691341364029689</v>
      </c>
      <c r="E64" s="99">
        <v>53.666633363023976</v>
      </c>
      <c r="F64" s="99">
        <v>55.318106481190668</v>
      </c>
      <c r="G64" s="99">
        <v>45.148943686916432</v>
      </c>
      <c r="H64" s="99">
        <v>50.832048619862256</v>
      </c>
      <c r="I64" s="99">
        <v>40.557675320342874</v>
      </c>
      <c r="J64" s="99">
        <v>47.53352037190286</v>
      </c>
      <c r="K64" s="99">
        <v>44.572585926990016</v>
      </c>
      <c r="L64" s="99">
        <v>44.111895670509014</v>
      </c>
      <c r="M64" s="99">
        <v>42.363373077978295</v>
      </c>
      <c r="N64" s="99">
        <v>43.276639852731662</v>
      </c>
      <c r="O64" s="99">
        <v>39.169620545531529</v>
      </c>
      <c r="P64" s="99">
        <v>33.617747060551487</v>
      </c>
      <c r="Q64" s="99">
        <v>32.972638286715394</v>
      </c>
      <c r="R64" s="99">
        <v>32.187351889838496</v>
      </c>
      <c r="S64" s="99">
        <v>32.662529878216468</v>
      </c>
      <c r="T64" s="99">
        <v>31.951790589772553</v>
      </c>
      <c r="U64" s="99">
        <v>30.188828806682974</v>
      </c>
      <c r="V64" s="99">
        <v>30.98758446323297</v>
      </c>
      <c r="W64" s="99">
        <v>34.129404929918948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4.4273586059126089</v>
      </c>
      <c r="C68" s="123">
        <v>7.0896723843317133</v>
      </c>
      <c r="D68" s="123">
        <v>8.1976090418776124</v>
      </c>
      <c r="E68" s="123">
        <v>8.8123975198165052</v>
      </c>
      <c r="F68" s="123">
        <v>6.2256176571642818</v>
      </c>
      <c r="G68" s="123">
        <v>7.9948119877105865</v>
      </c>
      <c r="H68" s="123">
        <v>9.0964416246646493</v>
      </c>
      <c r="I68" s="123">
        <v>8.7402737113356093</v>
      </c>
      <c r="J68" s="123">
        <v>7.3160854267326156</v>
      </c>
      <c r="K68" s="123">
        <v>7.665119964054699</v>
      </c>
      <c r="L68" s="123">
        <v>7.0696600751295957</v>
      </c>
      <c r="M68" s="123">
        <v>7.2016128220886051</v>
      </c>
      <c r="N68" s="123">
        <v>7.3595801624527706</v>
      </c>
      <c r="O68" s="123">
        <v>7.1455277283254297</v>
      </c>
      <c r="P68" s="123">
        <v>6.6199830984427148</v>
      </c>
      <c r="Q68" s="123">
        <v>6.7173072880199252</v>
      </c>
      <c r="R68" s="123">
        <v>6.4626792519269545</v>
      </c>
      <c r="S68" s="123">
        <v>6.7240431978566129</v>
      </c>
      <c r="T68" s="123">
        <v>6.3180841897651732</v>
      </c>
      <c r="U68" s="123">
        <v>5.8513449297938305</v>
      </c>
      <c r="V68" s="123">
        <v>5.8146648314837641</v>
      </c>
      <c r="W68" s="123">
        <v>6.2956820024477445</v>
      </c>
      <c r="DA68" s="130" t="s">
        <v>3145</v>
      </c>
    </row>
    <row r="69" spans="1:105" ht="12" customHeight="1" x14ac:dyDescent="0.25">
      <c r="A69" s="97" t="s">
        <v>134</v>
      </c>
      <c r="B69" s="99">
        <v>4.5178999436424876</v>
      </c>
      <c r="C69" s="99">
        <v>7.2448014700014598</v>
      </c>
      <c r="D69" s="99">
        <v>8.3799588538406038</v>
      </c>
      <c r="E69" s="99">
        <v>9.0101368079449262</v>
      </c>
      <c r="F69" s="99">
        <v>6.364854447273216</v>
      </c>
      <c r="G69" s="99">
        <v>8.0917892010963897</v>
      </c>
      <c r="H69" s="99">
        <v>9.2656772528214777</v>
      </c>
      <c r="I69" s="99">
        <v>8.934005956132447</v>
      </c>
      <c r="J69" s="99">
        <v>7.4786552939196884</v>
      </c>
      <c r="K69" s="99">
        <v>7.8356389517879297</v>
      </c>
      <c r="L69" s="99">
        <v>7.2263704636151607</v>
      </c>
      <c r="M69" s="99">
        <v>7.3607081325192709</v>
      </c>
      <c r="N69" s="99">
        <v>7.5214188090274101</v>
      </c>
      <c r="O69" s="99">
        <v>7.3028016682939176</v>
      </c>
      <c r="P69" s="99">
        <v>6.765622370073535</v>
      </c>
      <c r="Q69" s="99">
        <v>6.8646587407000741</v>
      </c>
      <c r="R69" s="99">
        <v>6.6040408064805174</v>
      </c>
      <c r="S69" s="99">
        <v>6.8707695518798095</v>
      </c>
      <c r="T69" s="99">
        <v>6.4556909048883737</v>
      </c>
      <c r="U69" s="99">
        <v>5.9785099279272327</v>
      </c>
      <c r="V69" s="99">
        <v>5.9417916194444533</v>
      </c>
      <c r="W69" s="99">
        <v>6.3916812812530939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2.7917689873200886</v>
      </c>
      <c r="C77" s="123">
        <v>2.9010473280316824</v>
      </c>
      <c r="D77" s="123">
        <v>3.6754624033315837</v>
      </c>
      <c r="E77" s="123">
        <v>4.3407703450704282</v>
      </c>
      <c r="F77" s="123">
        <v>2.7637687695472626</v>
      </c>
      <c r="G77" s="123">
        <v>5.331039050371805</v>
      </c>
      <c r="H77" s="123">
        <v>3.7345927044314551</v>
      </c>
      <c r="I77" s="123">
        <v>4.2366099347346395</v>
      </c>
      <c r="J77" s="123">
        <v>2.2366171053953727</v>
      </c>
      <c r="K77" s="123">
        <v>2.9593229052779364</v>
      </c>
      <c r="L77" s="123">
        <v>2.3420352380996139</v>
      </c>
      <c r="M77" s="123">
        <v>2.4093908460946656</v>
      </c>
      <c r="N77" s="123">
        <v>2.246668503240127</v>
      </c>
      <c r="O77" s="123">
        <v>2.208833951147716</v>
      </c>
      <c r="P77" s="123">
        <v>2.06141718485505</v>
      </c>
      <c r="Q77" s="123">
        <v>2.3626252545186466</v>
      </c>
      <c r="R77" s="123">
        <v>2.3475231218529102</v>
      </c>
      <c r="S77" s="123">
        <v>2.6106044180136885</v>
      </c>
      <c r="T77" s="123">
        <v>2.6020407697696211</v>
      </c>
      <c r="U77" s="123">
        <v>2.5441831816486302</v>
      </c>
      <c r="V77" s="123">
        <v>2.3164205737216963</v>
      </c>
      <c r="W77" s="123">
        <v>2.4804611477650362</v>
      </c>
      <c r="DA77" s="130" t="s">
        <v>3154</v>
      </c>
    </row>
    <row r="78" spans="1:105" ht="12" customHeight="1" x14ac:dyDescent="0.25">
      <c r="A78" s="97" t="s">
        <v>192</v>
      </c>
      <c r="B78" s="99">
        <v>2.9098362113920282</v>
      </c>
      <c r="C78" s="99">
        <v>2.9958056314790835</v>
      </c>
      <c r="D78" s="99">
        <v>3.7610964312172968</v>
      </c>
      <c r="E78" s="99">
        <v>4.4133658591228091</v>
      </c>
      <c r="F78" s="99">
        <v>2.8030293880520762</v>
      </c>
      <c r="G78" s="99">
        <v>5.4035183990649518</v>
      </c>
      <c r="H78" s="99">
        <v>3.785049074149315</v>
      </c>
      <c r="I78" s="99">
        <v>4.2945602788915123</v>
      </c>
      <c r="J78" s="99">
        <v>2.2658069408591026</v>
      </c>
      <c r="K78" s="99">
        <v>2.9967619983556779</v>
      </c>
      <c r="L78" s="99">
        <v>2.3702667156999024</v>
      </c>
      <c r="M78" s="99">
        <v>2.4379059148486526</v>
      </c>
      <c r="N78" s="99">
        <v>2.2728804253747339</v>
      </c>
      <c r="O78" s="99">
        <v>2.234647287897638</v>
      </c>
      <c r="P78" s="99">
        <v>2.0854854954402193</v>
      </c>
      <c r="Q78" s="99">
        <v>2.3900649754965086</v>
      </c>
      <c r="R78" s="99">
        <v>2.3746443464097995</v>
      </c>
      <c r="S78" s="99">
        <v>2.6406258855297686</v>
      </c>
      <c r="T78" s="99">
        <v>2.6318593544871542</v>
      </c>
      <c r="U78" s="99">
        <v>2.5732194903162822</v>
      </c>
      <c r="V78" s="99">
        <v>2.3427344722015042</v>
      </c>
      <c r="W78" s="99">
        <v>2.5085204275538189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4.302094433981436</v>
      </c>
      <c r="C81" s="118">
        <f t="shared" si="28"/>
        <v>5.0036283384961404</v>
      </c>
      <c r="D81" s="118">
        <f t="shared" si="28"/>
        <v>5.3439564446611332</v>
      </c>
      <c r="E81" s="118">
        <f t="shared" si="28"/>
        <v>6.0358543695327569</v>
      </c>
      <c r="F81" s="118">
        <f t="shared" si="28"/>
        <v>3.7085435035799157</v>
      </c>
      <c r="G81" s="118">
        <f t="shared" si="28"/>
        <v>7.7838709678760925</v>
      </c>
      <c r="H81" s="118">
        <f t="shared" si="28"/>
        <v>3.9463590790599961</v>
      </c>
      <c r="I81" s="118">
        <f t="shared" si="28"/>
        <v>5.7079366656374599</v>
      </c>
      <c r="J81" s="118">
        <f t="shared" si="28"/>
        <v>2.610248592963734</v>
      </c>
      <c r="K81" s="118">
        <f t="shared" si="28"/>
        <v>3.67527001227411</v>
      </c>
      <c r="L81" s="118">
        <f t="shared" si="28"/>
        <v>2.756497488885481</v>
      </c>
      <c r="M81" s="118">
        <f t="shared" si="28"/>
        <v>2.6982929388377581</v>
      </c>
      <c r="N81" s="118">
        <f t="shared" si="28"/>
        <v>2.271239064174547</v>
      </c>
      <c r="O81" s="118">
        <f t="shared" si="28"/>
        <v>2.3609179987694922</v>
      </c>
      <c r="P81" s="118">
        <f t="shared" si="28"/>
        <v>2.3559836654446524</v>
      </c>
      <c r="Q81" s="118">
        <f t="shared" si="28"/>
        <v>2.6726183253914009</v>
      </c>
      <c r="R81" s="118">
        <f t="shared" ref="R81:V81" si="29">R82+R85+R87+R100</f>
        <v>2.6816667226329636</v>
      </c>
      <c r="S81" s="118">
        <f t="shared" si="29"/>
        <v>2.9893910860872737</v>
      </c>
      <c r="T81" s="118">
        <f t="shared" si="29"/>
        <v>2.9650590455369308</v>
      </c>
      <c r="U81" s="118">
        <f t="shared" si="29"/>
        <v>3.0090536344291245</v>
      </c>
      <c r="V81" s="118">
        <f t="shared" si="29"/>
        <v>2.557603865113995</v>
      </c>
      <c r="W81" s="118">
        <f t="shared" ref="W81" si="30">W82+W85+W87+W100</f>
        <v>2.5745734164925191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1.8429593793223062</v>
      </c>
      <c r="C87" s="123">
        <v>2.3499786887619849</v>
      </c>
      <c r="D87" s="123">
        <v>2.3712564699863923</v>
      </c>
      <c r="E87" s="123">
        <v>2.5371089418417196</v>
      </c>
      <c r="F87" s="123">
        <v>1.4315077445214301</v>
      </c>
      <c r="G87" s="123">
        <v>2.8095642063768387</v>
      </c>
      <c r="H87" s="123">
        <v>1.3722427058159541</v>
      </c>
      <c r="I87" s="123">
        <v>1.8800523094959956</v>
      </c>
      <c r="J87" s="123">
        <v>0.81731614568440969</v>
      </c>
      <c r="K87" s="123">
        <v>1.1056630835503272</v>
      </c>
      <c r="L87" s="123">
        <v>0.81434002382271364</v>
      </c>
      <c r="M87" s="123">
        <v>0.78996667158630651</v>
      </c>
      <c r="N87" s="123">
        <v>0.6533306802157508</v>
      </c>
      <c r="O87" s="123">
        <v>0.66518348194847976</v>
      </c>
      <c r="P87" s="123">
        <v>0.65069085347872568</v>
      </c>
      <c r="Q87" s="123">
        <v>0.73271003308405325</v>
      </c>
      <c r="R87" s="123">
        <v>0.72606427438002508</v>
      </c>
      <c r="S87" s="123">
        <v>0.79255976441785547</v>
      </c>
      <c r="T87" s="123">
        <v>0.74941429652279501</v>
      </c>
      <c r="U87" s="123">
        <v>0.72513137272244566</v>
      </c>
      <c r="V87" s="123">
        <v>0.58644643087965198</v>
      </c>
      <c r="W87" s="123">
        <v>0.57672786465404413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5.2969079092405149</v>
      </c>
      <c r="C92" s="102">
        <v>7.795421869214862</v>
      </c>
      <c r="D92" s="102">
        <v>8.6310972044710415</v>
      </c>
      <c r="E92" s="102">
        <v>10.249118257609652</v>
      </c>
      <c r="F92" s="102">
        <v>6.9757118375362284</v>
      </c>
      <c r="G92" s="102">
        <v>12.624854898208469</v>
      </c>
      <c r="H92" s="102">
        <v>7.2861396171856585</v>
      </c>
      <c r="I92" s="102">
        <v>11.373049145278486</v>
      </c>
      <c r="J92" s="102">
        <v>6.5911503765634425</v>
      </c>
      <c r="K92" s="102">
        <v>9.5885833876801296</v>
      </c>
      <c r="L92" s="102">
        <v>8.1077259673940265</v>
      </c>
      <c r="M92" s="102">
        <v>8.252452795265464</v>
      </c>
      <c r="N92" s="102">
        <v>7.4545747475101081</v>
      </c>
      <c r="O92" s="102">
        <v>7.5807074342668566</v>
      </c>
      <c r="P92" s="102">
        <v>7.1907292615624643</v>
      </c>
      <c r="Q92" s="102">
        <v>7.295570508337625</v>
      </c>
      <c r="R92" s="102">
        <v>6.704271652321304</v>
      </c>
      <c r="S92" s="102">
        <v>6.8200996198333117</v>
      </c>
      <c r="T92" s="102">
        <v>6.5030935214831223</v>
      </c>
      <c r="U92" s="102">
        <v>6.3968478050893589</v>
      </c>
      <c r="V92" s="102">
        <v>5.6248745046401369</v>
      </c>
      <c r="W92" s="102">
        <v>5.8695084390487713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2.45913505465913</v>
      </c>
      <c r="C100" s="123">
        <v>2.653649649734156</v>
      </c>
      <c r="D100" s="123">
        <v>2.9726999746747413</v>
      </c>
      <c r="E100" s="123">
        <v>3.4987454276910377</v>
      </c>
      <c r="F100" s="123">
        <v>2.2770357590584855</v>
      </c>
      <c r="G100" s="123">
        <v>4.9743067614992542</v>
      </c>
      <c r="H100" s="123">
        <v>2.574116373244042</v>
      </c>
      <c r="I100" s="123">
        <v>3.8278843561414639</v>
      </c>
      <c r="J100" s="123">
        <v>1.7929324472793244</v>
      </c>
      <c r="K100" s="123">
        <v>2.5696069287237826</v>
      </c>
      <c r="L100" s="123">
        <v>1.9421574650627675</v>
      </c>
      <c r="M100" s="123">
        <v>1.9083262672514516</v>
      </c>
      <c r="N100" s="123">
        <v>1.617908383958796</v>
      </c>
      <c r="O100" s="123">
        <v>1.6957345168210125</v>
      </c>
      <c r="P100" s="123">
        <v>1.7052928119659265</v>
      </c>
      <c r="Q100" s="123">
        <v>1.9399082923073476</v>
      </c>
      <c r="R100" s="123">
        <v>1.9556024482529384</v>
      </c>
      <c r="S100" s="123">
        <v>2.1968313216694182</v>
      </c>
      <c r="T100" s="123">
        <v>2.2156447490141358</v>
      </c>
      <c r="U100" s="123">
        <v>2.283922261706679</v>
      </c>
      <c r="V100" s="123">
        <v>1.9711574342343428</v>
      </c>
      <c r="W100" s="123">
        <v>1.997845551838475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3.3089432336172195</v>
      </c>
      <c r="C102" s="99">
        <v>3.5665736575451334</v>
      </c>
      <c r="D102" s="99">
        <v>3.9542215497319484</v>
      </c>
      <c r="E102" s="99">
        <v>4.6402877496422725</v>
      </c>
      <c r="F102" s="99">
        <v>3.0495390742300832</v>
      </c>
      <c r="G102" s="99">
        <v>6.6524187681612492</v>
      </c>
      <c r="H102" s="99">
        <v>3.5735973134985639</v>
      </c>
      <c r="I102" s="99">
        <v>5.2274586630247564</v>
      </c>
      <c r="J102" s="99">
        <v>2.5173636062913611</v>
      </c>
      <c r="K102" s="99">
        <v>3.5420293266420075</v>
      </c>
      <c r="L102" s="99">
        <v>2.7549845552371099</v>
      </c>
      <c r="M102" s="99">
        <v>2.7246538120894961</v>
      </c>
      <c r="N102" s="99">
        <v>2.3569906240638616</v>
      </c>
      <c r="O102" s="99">
        <v>2.4372447732743674</v>
      </c>
      <c r="P102" s="99">
        <v>2.419938013302195</v>
      </c>
      <c r="Q102" s="99">
        <v>2.6955630001064108</v>
      </c>
      <c r="R102" s="99">
        <v>2.6748666433701995</v>
      </c>
      <c r="S102" s="99">
        <v>2.9533478679919303</v>
      </c>
      <c r="T102" s="99">
        <v>2.9467383326586334</v>
      </c>
      <c r="U102" s="99">
        <v>3.0370539896130824</v>
      </c>
      <c r="V102" s="99">
        <v>2.6469388343803981</v>
      </c>
      <c r="W102" s="99">
        <v>2.7082412648013769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3.2565983689046321</v>
      </c>
      <c r="C105" s="118">
        <f t="shared" si="35"/>
        <v>3.4174745029522349</v>
      </c>
      <c r="D105" s="118">
        <f t="shared" si="35"/>
        <v>3.7657418880274758</v>
      </c>
      <c r="E105" s="118">
        <f t="shared" si="35"/>
        <v>4.4039787159683446</v>
      </c>
      <c r="F105" s="118">
        <f t="shared" si="35"/>
        <v>2.9025641531520474</v>
      </c>
      <c r="G105" s="118">
        <f t="shared" si="35"/>
        <v>6.3402323698431724</v>
      </c>
      <c r="H105" s="118">
        <f t="shared" si="35"/>
        <v>3.3838209577043643</v>
      </c>
      <c r="I105" s="118">
        <f t="shared" si="35"/>
        <v>5.0431415641092663</v>
      </c>
      <c r="J105" s="118">
        <f t="shared" si="35"/>
        <v>2.4517563689657553</v>
      </c>
      <c r="K105" s="118">
        <f t="shared" si="35"/>
        <v>3.4891667684950667</v>
      </c>
      <c r="L105" s="118">
        <f t="shared" si="35"/>
        <v>2.6968646863165686</v>
      </c>
      <c r="M105" s="118">
        <f t="shared" si="35"/>
        <v>2.6698143725186951</v>
      </c>
      <c r="N105" s="118">
        <f t="shared" si="35"/>
        <v>2.3088108249346169</v>
      </c>
      <c r="O105" s="118">
        <f t="shared" si="35"/>
        <v>2.4022074417863304</v>
      </c>
      <c r="P105" s="118">
        <f t="shared" si="35"/>
        <v>2.3868702561821946</v>
      </c>
      <c r="Q105" s="118">
        <f t="shared" si="35"/>
        <v>2.6526308279366599</v>
      </c>
      <c r="R105" s="118">
        <f t="shared" ref="R105:V105" si="36">R106+R109+R111+R120</f>
        <v>2.6221743013029712</v>
      </c>
      <c r="S105" s="118">
        <f t="shared" si="36"/>
        <v>2.8777555314619017</v>
      </c>
      <c r="T105" s="118">
        <f t="shared" si="36"/>
        <v>2.89194307251547</v>
      </c>
      <c r="U105" s="118">
        <f t="shared" si="36"/>
        <v>2.9909911597010361</v>
      </c>
      <c r="V105" s="118">
        <f t="shared" si="36"/>
        <v>2.6169212112111682</v>
      </c>
      <c r="W105" s="118">
        <f t="shared" ref="W105" si="37">W106+W109+W111+W120</f>
        <v>2.6829535936854674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3.2565983689046321</v>
      </c>
      <c r="C120" s="123">
        <v>3.4174745029522349</v>
      </c>
      <c r="D120" s="123">
        <v>3.7657418880274758</v>
      </c>
      <c r="E120" s="123">
        <v>4.4039787159683446</v>
      </c>
      <c r="F120" s="123">
        <v>2.9025641531520474</v>
      </c>
      <c r="G120" s="123">
        <v>6.3402323698431724</v>
      </c>
      <c r="H120" s="123">
        <v>3.3838209577043643</v>
      </c>
      <c r="I120" s="123">
        <v>5.0431415641092663</v>
      </c>
      <c r="J120" s="123">
        <v>2.4517563689657553</v>
      </c>
      <c r="K120" s="123">
        <v>3.4891667684950667</v>
      </c>
      <c r="L120" s="123">
        <v>2.6968646863165686</v>
      </c>
      <c r="M120" s="123">
        <v>2.6698143725186951</v>
      </c>
      <c r="N120" s="123">
        <v>2.3088108249346169</v>
      </c>
      <c r="O120" s="123">
        <v>2.4022074417863304</v>
      </c>
      <c r="P120" s="123">
        <v>2.3868702561821946</v>
      </c>
      <c r="Q120" s="123">
        <v>2.6526308279366599</v>
      </c>
      <c r="R120" s="123">
        <v>2.6221743013029712</v>
      </c>
      <c r="S120" s="123">
        <v>2.8777555314619017</v>
      </c>
      <c r="T120" s="123">
        <v>2.89194307251547</v>
      </c>
      <c r="U120" s="123">
        <v>2.9909911597010361</v>
      </c>
      <c r="V120" s="123">
        <v>2.6169212112111682</v>
      </c>
      <c r="W120" s="123">
        <v>2.6829535936854674</v>
      </c>
      <c r="DA120" s="130" t="s">
        <v>3195</v>
      </c>
    </row>
    <row r="121" spans="1:105" ht="12" customHeight="1" x14ac:dyDescent="0.25">
      <c r="A121" s="97" t="s">
        <v>50</v>
      </c>
      <c r="B121" s="99">
        <v>3.3089432336172209</v>
      </c>
      <c r="C121" s="99">
        <v>3.5499521610824463</v>
      </c>
      <c r="D121" s="99">
        <v>3.9344933412253154</v>
      </c>
      <c r="E121" s="99">
        <v>4.6254462006047747</v>
      </c>
      <c r="F121" s="99">
        <v>3.045212988200475</v>
      </c>
      <c r="G121" s="99">
        <v>6.6527633895924803</v>
      </c>
      <c r="H121" s="99">
        <v>3.5759058437522695</v>
      </c>
      <c r="I121" s="99">
        <v>5.2300482005024627</v>
      </c>
      <c r="J121" s="99">
        <v>2.516546018220589</v>
      </c>
      <c r="K121" s="99">
        <v>3.5385364287489729</v>
      </c>
      <c r="L121" s="99">
        <v>2.751691565462278</v>
      </c>
      <c r="M121" s="99">
        <v>2.7230166282130077</v>
      </c>
      <c r="N121" s="99">
        <v>2.3571034387405407</v>
      </c>
      <c r="O121" s="99">
        <v>2.438639571981934</v>
      </c>
      <c r="P121" s="99">
        <v>2.4218000648092515</v>
      </c>
      <c r="Q121" s="99">
        <v>2.6976112773563008</v>
      </c>
      <c r="R121" s="99">
        <v>2.6761529601966494</v>
      </c>
      <c r="S121" s="99">
        <v>2.9494392771230658</v>
      </c>
      <c r="T121" s="99">
        <v>2.9371911614051673</v>
      </c>
      <c r="U121" s="99">
        <v>3.0328618758827992</v>
      </c>
      <c r="V121" s="99">
        <v>2.6527694469811838</v>
      </c>
      <c r="W121" s="99">
        <v>2.7158407274949767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3.2566306667129385</v>
      </c>
      <c r="C124" s="118">
        <f t="shared" si="42"/>
        <v>3.4844098002119237</v>
      </c>
      <c r="D124" s="118">
        <f t="shared" si="42"/>
        <v>3.8649639104832705</v>
      </c>
      <c r="E124" s="118">
        <f t="shared" si="42"/>
        <v>4.5204013271892096</v>
      </c>
      <c r="F124" s="118">
        <f t="shared" si="42"/>
        <v>2.9672954103678895</v>
      </c>
      <c r="G124" s="118">
        <f t="shared" si="42"/>
        <v>6.4433934280857246</v>
      </c>
      <c r="H124" s="118">
        <f t="shared" si="42"/>
        <v>3.4005003759206462</v>
      </c>
      <c r="I124" s="118">
        <f t="shared" si="42"/>
        <v>5.0210081715458008</v>
      </c>
      <c r="J124" s="118">
        <f t="shared" si="42"/>
        <v>2.4353695967735245</v>
      </c>
      <c r="K124" s="118">
        <f t="shared" si="42"/>
        <v>3.4680498907096098</v>
      </c>
      <c r="L124" s="118">
        <f t="shared" si="42"/>
        <v>2.6925279047294799</v>
      </c>
      <c r="M124" s="118">
        <f t="shared" si="42"/>
        <v>2.6671492239524985</v>
      </c>
      <c r="N124" s="118">
        <f t="shared" si="42"/>
        <v>2.3075149410676179</v>
      </c>
      <c r="O124" s="118">
        <f t="shared" si="42"/>
        <v>2.4092706022955483</v>
      </c>
      <c r="P124" s="118">
        <f t="shared" si="42"/>
        <v>2.3921101406501895</v>
      </c>
      <c r="Q124" s="118">
        <f t="shared" si="42"/>
        <v>2.6601148215852151</v>
      </c>
      <c r="R124" s="118">
        <f t="shared" ref="R124:V124" si="43">R125+R128+R130+R139</f>
        <v>2.6332045112102396</v>
      </c>
      <c r="S124" s="118">
        <f t="shared" si="43"/>
        <v>2.9022490500193179</v>
      </c>
      <c r="T124" s="118">
        <f t="shared" si="43"/>
        <v>2.9035121289559345</v>
      </c>
      <c r="U124" s="118">
        <f t="shared" si="43"/>
        <v>2.9965422037080129</v>
      </c>
      <c r="V124" s="118">
        <f t="shared" si="43"/>
        <v>2.6141190374579453</v>
      </c>
      <c r="W124" s="118">
        <f t="shared" ref="W124" si="44">W125+W128+W130+W139</f>
        <v>2.6755120392303664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3.2566306667129385</v>
      </c>
      <c r="C139" s="123">
        <v>3.4844098002119237</v>
      </c>
      <c r="D139" s="123">
        <v>3.8649639104832705</v>
      </c>
      <c r="E139" s="123">
        <v>4.5204013271892096</v>
      </c>
      <c r="F139" s="123">
        <v>2.9672954103678895</v>
      </c>
      <c r="G139" s="123">
        <v>6.4433934280857246</v>
      </c>
      <c r="H139" s="123">
        <v>3.4005003759206462</v>
      </c>
      <c r="I139" s="123">
        <v>5.0210081715458008</v>
      </c>
      <c r="J139" s="123">
        <v>2.4353695967735245</v>
      </c>
      <c r="K139" s="123">
        <v>3.4680498907096098</v>
      </c>
      <c r="L139" s="123">
        <v>2.6925279047294799</v>
      </c>
      <c r="M139" s="123">
        <v>2.6671492239524985</v>
      </c>
      <c r="N139" s="123">
        <v>2.3075149410676179</v>
      </c>
      <c r="O139" s="123">
        <v>2.4092706022955483</v>
      </c>
      <c r="P139" s="123">
        <v>2.3921101406501895</v>
      </c>
      <c r="Q139" s="123">
        <v>2.6601148215852151</v>
      </c>
      <c r="R139" s="123">
        <v>2.6332045112102396</v>
      </c>
      <c r="S139" s="123">
        <v>2.9022490500193179</v>
      </c>
      <c r="T139" s="123">
        <v>2.9035121289559345</v>
      </c>
      <c r="U139" s="123">
        <v>2.9965422037080129</v>
      </c>
      <c r="V139" s="123">
        <v>2.6141190374579453</v>
      </c>
      <c r="W139" s="123">
        <v>2.6755120392303664</v>
      </c>
      <c r="DA139" s="130" t="s">
        <v>3213</v>
      </c>
    </row>
    <row r="140" spans="1:105" ht="12" customHeight="1" x14ac:dyDescent="0.25">
      <c r="A140" s="97" t="s">
        <v>50</v>
      </c>
      <c r="B140" s="99">
        <v>3.3089432336172209</v>
      </c>
      <c r="C140" s="99">
        <v>3.5643727070416138</v>
      </c>
      <c r="D140" s="99">
        <v>3.9608989484811934</v>
      </c>
      <c r="E140" s="99">
        <v>4.6558765987381543</v>
      </c>
      <c r="F140" s="99">
        <v>3.0622397315681993</v>
      </c>
      <c r="G140" s="99">
        <v>6.6747450646855295</v>
      </c>
      <c r="H140" s="99">
        <v>3.5777522408455726</v>
      </c>
      <c r="I140" s="99">
        <v>5.2286485940652376</v>
      </c>
      <c r="J140" s="99">
        <v>2.5177344074693679</v>
      </c>
      <c r="K140" s="99">
        <v>3.541475665534858</v>
      </c>
      <c r="L140" s="99">
        <v>2.7550054389314882</v>
      </c>
      <c r="M140" s="99">
        <v>2.7246355744849415</v>
      </c>
      <c r="N140" s="99">
        <v>2.3568013815205129</v>
      </c>
      <c r="O140" s="99">
        <v>2.4366580181293713</v>
      </c>
      <c r="P140" s="99">
        <v>2.4199536738433514</v>
      </c>
      <c r="Q140" s="99">
        <v>2.695778938508318</v>
      </c>
      <c r="R140" s="99">
        <v>2.674946507533662</v>
      </c>
      <c r="S140" s="99">
        <v>2.9528760562925473</v>
      </c>
      <c r="T140" s="99">
        <v>2.946917340159696</v>
      </c>
      <c r="U140" s="99">
        <v>3.0377008789856816</v>
      </c>
      <c r="V140" s="99">
        <v>2.6492871848986366</v>
      </c>
      <c r="W140" s="99">
        <v>2.7117226592752295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8.3406524153653496</v>
      </c>
      <c r="C161" s="118">
        <f t="shared" si="54"/>
        <v>11.040041648776221</v>
      </c>
      <c r="D161" s="118">
        <f t="shared" si="54"/>
        <v>12.25346754849992</v>
      </c>
      <c r="E161" s="118">
        <f t="shared" si="54"/>
        <v>14.491732644520219</v>
      </c>
      <c r="F161" s="118">
        <f t="shared" si="54"/>
        <v>9.781636676962842</v>
      </c>
      <c r="G161" s="118">
        <f t="shared" si="54"/>
        <v>18.916190666366106</v>
      </c>
      <c r="H161" s="118">
        <f t="shared" si="54"/>
        <v>10.09345960494152</v>
      </c>
      <c r="I161" s="118">
        <f t="shared" si="54"/>
        <v>13.746710370691135</v>
      </c>
      <c r="J161" s="118">
        <f t="shared" si="54"/>
        <v>6.2620565962404893</v>
      </c>
      <c r="K161" s="118">
        <f t="shared" si="54"/>
        <v>7.542634382222916</v>
      </c>
      <c r="L161" s="118">
        <f t="shared" si="54"/>
        <v>5.757165873586354</v>
      </c>
      <c r="M161" s="118">
        <f t="shared" si="54"/>
        <v>5.902739471920464</v>
      </c>
      <c r="N161" s="118">
        <f t="shared" si="54"/>
        <v>5.2104381459704072</v>
      </c>
      <c r="O161" s="118">
        <f t="shared" si="54"/>
        <v>5.6599895933631696</v>
      </c>
      <c r="P161" s="118">
        <f t="shared" si="54"/>
        <v>5.5993100022281164</v>
      </c>
      <c r="Q161" s="118">
        <f t="shared" si="54"/>
        <v>6.1857300387695275</v>
      </c>
      <c r="R161" s="118">
        <f t="shared" ref="R161:V161" si="55">R162+R164+R166+R175</f>
        <v>6.1756517618556224</v>
      </c>
      <c r="S161" s="118">
        <f t="shared" si="55"/>
        <v>6.6986808164108993</v>
      </c>
      <c r="T161" s="118">
        <f t="shared" si="55"/>
        <v>7.2959775733430288</v>
      </c>
      <c r="U161" s="118">
        <f t="shared" si="55"/>
        <v>7.7122311988906986</v>
      </c>
      <c r="V161" s="118">
        <f t="shared" si="55"/>
        <v>6.8784886471298519</v>
      </c>
      <c r="W161" s="118">
        <f t="shared" ref="W161" si="56">W162+W164+W166+W175</f>
        <v>7.1122754677361382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5.0837812498021897</v>
      </c>
      <c r="C166" s="123">
        <v>7.5370740058472201</v>
      </c>
      <c r="D166" s="123">
        <v>8.4031550740448946</v>
      </c>
      <c r="E166" s="123">
        <v>10.023958889853301</v>
      </c>
      <c r="F166" s="123">
        <v>6.8421457754216064</v>
      </c>
      <c r="G166" s="123">
        <v>12.511734818484186</v>
      </c>
      <c r="H166" s="123">
        <v>6.7021774216003704</v>
      </c>
      <c r="I166" s="123">
        <v>8.6707904982646706</v>
      </c>
      <c r="J166" s="123">
        <v>3.7984615971695601</v>
      </c>
      <c r="K166" s="123">
        <v>4.0471280036568951</v>
      </c>
      <c r="L166" s="123">
        <v>3.0523350468133015</v>
      </c>
      <c r="M166" s="123">
        <v>3.2289652052501405</v>
      </c>
      <c r="N166" s="123">
        <v>2.898867731979383</v>
      </c>
      <c r="O166" s="123">
        <v>3.2494003142389642</v>
      </c>
      <c r="P166" s="123">
        <v>3.2020219005082908</v>
      </c>
      <c r="Q166" s="123">
        <v>3.5208724219820349</v>
      </c>
      <c r="R166" s="123">
        <v>3.5397817330613979</v>
      </c>
      <c r="S166" s="123">
        <v>3.8014409657729931</v>
      </c>
      <c r="T166" s="123">
        <v>4.4018292139079147</v>
      </c>
      <c r="U166" s="123">
        <v>4.7286948771601685</v>
      </c>
      <c r="V166" s="123">
        <v>4.2762755094239253</v>
      </c>
      <c r="W166" s="123">
        <v>4.4424131805471792</v>
      </c>
      <c r="DA166" s="130" t="s">
        <v>3238</v>
      </c>
    </row>
    <row r="167" spans="1:105" ht="12" customHeight="1" x14ac:dyDescent="0.25">
      <c r="A167" s="97" t="s">
        <v>124</v>
      </c>
      <c r="B167" s="99">
        <v>5.2969079092405149</v>
      </c>
      <c r="C167" s="99">
        <v>7.7748268524061039</v>
      </c>
      <c r="D167" s="99">
        <v>8.5618181374308513</v>
      </c>
      <c r="E167" s="99">
        <v>10.165029785045734</v>
      </c>
      <c r="F167" s="99">
        <v>6.9106347575243747</v>
      </c>
      <c r="G167" s="99">
        <v>12.573301583583342</v>
      </c>
      <c r="H167" s="99">
        <v>7.2647713389652075</v>
      </c>
      <c r="I167" s="99">
        <v>11.320198706067764</v>
      </c>
      <c r="J167" s="99">
        <v>6.5289102340452114</v>
      </c>
      <c r="K167" s="99">
        <v>9.4863860533356164</v>
      </c>
      <c r="L167" s="99">
        <v>8.0048041504670771</v>
      </c>
      <c r="M167" s="99">
        <v>8.16565205248342</v>
      </c>
      <c r="N167" s="99">
        <v>7.4678560606899209</v>
      </c>
      <c r="O167" s="99">
        <v>7.7048141282508515</v>
      </c>
      <c r="P167" s="99">
        <v>7.2932286230272858</v>
      </c>
      <c r="Q167" s="99">
        <v>7.2846565538121641</v>
      </c>
      <c r="R167" s="99">
        <v>6.5247460610507426</v>
      </c>
      <c r="S167" s="99">
        <v>6.4113117569964038</v>
      </c>
      <c r="T167" s="99">
        <v>5.8681082987065167</v>
      </c>
      <c r="U167" s="99">
        <v>5.8498616372466588</v>
      </c>
      <c r="V167" s="99">
        <v>5.2519681980529302</v>
      </c>
      <c r="W167" s="99">
        <v>5.679496706028976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3.2568711655631595</v>
      </c>
      <c r="C175" s="123">
        <v>3.5029676429290006</v>
      </c>
      <c r="D175" s="123">
        <v>3.8503124744550261</v>
      </c>
      <c r="E175" s="123">
        <v>4.4677737546669176</v>
      </c>
      <c r="F175" s="123">
        <v>2.9394909015412356</v>
      </c>
      <c r="G175" s="123">
        <v>6.4044558478819189</v>
      </c>
      <c r="H175" s="123">
        <v>3.3912821833411502</v>
      </c>
      <c r="I175" s="123">
        <v>5.0759198724264643</v>
      </c>
      <c r="J175" s="123">
        <v>2.4635949990709296</v>
      </c>
      <c r="K175" s="123">
        <v>3.4955063785660214</v>
      </c>
      <c r="L175" s="123">
        <v>2.7048308267730521</v>
      </c>
      <c r="M175" s="123">
        <v>2.6737742666703235</v>
      </c>
      <c r="N175" s="123">
        <v>2.3115704139910247</v>
      </c>
      <c r="O175" s="123">
        <v>2.4105892791242054</v>
      </c>
      <c r="P175" s="123">
        <v>2.3972881017198255</v>
      </c>
      <c r="Q175" s="123">
        <v>2.6648576167874922</v>
      </c>
      <c r="R175" s="123">
        <v>2.6358700287942241</v>
      </c>
      <c r="S175" s="123">
        <v>2.8972398506379062</v>
      </c>
      <c r="T175" s="123">
        <v>2.8941483594351136</v>
      </c>
      <c r="U175" s="123">
        <v>2.9835363217305302</v>
      </c>
      <c r="V175" s="123">
        <v>2.6022131377059265</v>
      </c>
      <c r="W175" s="123">
        <v>2.669862287188959</v>
      </c>
      <c r="DA175" s="130" t="s">
        <v>3247</v>
      </c>
    </row>
    <row r="176" spans="1:105" ht="12" customHeight="1" x14ac:dyDescent="0.25">
      <c r="A176" s="97" t="s">
        <v>50</v>
      </c>
      <c r="B176" s="99">
        <v>3.3089432336172218</v>
      </c>
      <c r="C176" s="99">
        <v>3.5681523158961261</v>
      </c>
      <c r="D176" s="99">
        <v>3.9547113222989321</v>
      </c>
      <c r="E176" s="99">
        <v>4.6414762819826567</v>
      </c>
      <c r="F176" s="99">
        <v>3.0501901533374003</v>
      </c>
      <c r="G176" s="99">
        <v>6.6497513548790907</v>
      </c>
      <c r="H176" s="99">
        <v>3.5712736029111016</v>
      </c>
      <c r="I176" s="99">
        <v>5.2223437528487482</v>
      </c>
      <c r="J176" s="99">
        <v>2.5142288560383705</v>
      </c>
      <c r="K176" s="99">
        <v>3.5376699302702357</v>
      </c>
      <c r="L176" s="99">
        <v>2.7524239124638465</v>
      </c>
      <c r="M176" s="99">
        <v>2.7232256002799162</v>
      </c>
      <c r="N176" s="99">
        <v>2.3567875295272067</v>
      </c>
      <c r="O176" s="99">
        <v>2.4374709203307612</v>
      </c>
      <c r="P176" s="99">
        <v>2.4202353023845462</v>
      </c>
      <c r="Q176" s="99">
        <v>2.6957714467267033</v>
      </c>
      <c r="R176" s="99">
        <v>2.6740756656148146</v>
      </c>
      <c r="S176" s="99">
        <v>2.9478044371546748</v>
      </c>
      <c r="T176" s="99">
        <v>2.9347316178516758</v>
      </c>
      <c r="U176" s="99">
        <v>3.0210203227210508</v>
      </c>
      <c r="V176" s="99">
        <v>2.6332577285435077</v>
      </c>
      <c r="W176" s="99">
        <v>2.6995723981470654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0.79892143688928663</v>
      </c>
      <c r="E3" s="117">
        <f t="shared" si="0"/>
        <v>0</v>
      </c>
      <c r="F3" s="117">
        <f t="shared" si="0"/>
        <v>1.8753162143802866</v>
      </c>
      <c r="G3" s="117">
        <f t="shared" si="0"/>
        <v>0</v>
      </c>
      <c r="H3" s="117">
        <f t="shared" si="0"/>
        <v>0</v>
      </c>
      <c r="I3" s="117">
        <f t="shared" si="0"/>
        <v>0.42004287672476914</v>
      </c>
      <c r="J3" s="117">
        <f t="shared" si="0"/>
        <v>5.6592031297274543</v>
      </c>
      <c r="K3" s="117">
        <f t="shared" si="0"/>
        <v>0</v>
      </c>
      <c r="L3" s="117">
        <f t="shared" si="0"/>
        <v>0</v>
      </c>
      <c r="M3" s="117">
        <f t="shared" si="0"/>
        <v>1.0874842276805468</v>
      </c>
      <c r="N3" s="117">
        <f t="shared" si="0"/>
        <v>3.4035450653490176</v>
      </c>
      <c r="O3" s="117">
        <f t="shared" si="0"/>
        <v>3.1290113483748048</v>
      </c>
      <c r="P3" s="117">
        <f t="shared" si="0"/>
        <v>14.354433453613018</v>
      </c>
      <c r="Q3" s="117">
        <f t="shared" si="0"/>
        <v>4.3068556154021085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7.1277603085373259E-2</v>
      </c>
      <c r="V3" s="117">
        <f t="shared" si="1"/>
        <v>1.0160112478702255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0.66077356117679642</v>
      </c>
      <c r="E4" s="122">
        <f t="shared" si="3"/>
        <v>0</v>
      </c>
      <c r="F4" s="122">
        <f t="shared" si="3"/>
        <v>1.647220663316139</v>
      </c>
      <c r="G4" s="122">
        <f t="shared" si="3"/>
        <v>0</v>
      </c>
      <c r="H4" s="122">
        <f t="shared" si="3"/>
        <v>0</v>
      </c>
      <c r="I4" s="122">
        <f t="shared" si="3"/>
        <v>0.31561637067176601</v>
      </c>
      <c r="J4" s="122">
        <f t="shared" si="3"/>
        <v>4.8866368582947057</v>
      </c>
      <c r="K4" s="122">
        <f t="shared" si="3"/>
        <v>0</v>
      </c>
      <c r="L4" s="122">
        <f t="shared" si="3"/>
        <v>0</v>
      </c>
      <c r="M4" s="122">
        <f t="shared" si="3"/>
        <v>0.92652067824361961</v>
      </c>
      <c r="N4" s="122">
        <f t="shared" si="3"/>
        <v>2.8822314511508993</v>
      </c>
      <c r="O4" s="122">
        <f t="shared" si="3"/>
        <v>2.6109660685187617</v>
      </c>
      <c r="P4" s="122">
        <f t="shared" si="3"/>
        <v>11.781339894900778</v>
      </c>
      <c r="Q4" s="122">
        <f t="shared" si="3"/>
        <v>3.4861870547564351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5.5156168492835542E-2</v>
      </c>
      <c r="V4" s="122">
        <f t="shared" si="4"/>
        <v>0.78483486208033593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0.66014356088048975</v>
      </c>
      <c r="E5" s="98">
        <v>0</v>
      </c>
      <c r="F5" s="98">
        <v>1.6455372171901326</v>
      </c>
      <c r="G5" s="98">
        <v>0</v>
      </c>
      <c r="H5" s="98">
        <v>0</v>
      </c>
      <c r="I5" s="98">
        <v>0.31535401187120038</v>
      </c>
      <c r="J5" s="98">
        <v>4.881882039761309</v>
      </c>
      <c r="K5" s="98">
        <v>0</v>
      </c>
      <c r="L5" s="98">
        <v>0</v>
      </c>
      <c r="M5" s="98">
        <v>0.92562630280887859</v>
      </c>
      <c r="N5" s="98">
        <v>2.8798736278767816</v>
      </c>
      <c r="O5" s="98">
        <v>2.6084316147138016</v>
      </c>
      <c r="P5" s="98">
        <v>11.769546606896524</v>
      </c>
      <c r="Q5" s="98">
        <v>3.4830632281001797</v>
      </c>
      <c r="R5" s="98">
        <v>0</v>
      </c>
      <c r="S5" s="98">
        <v>0</v>
      </c>
      <c r="T5" s="98">
        <v>0</v>
      </c>
      <c r="U5" s="98">
        <v>5.5101727343534676E-2</v>
      </c>
      <c r="V5" s="98">
        <v>0.78405476837732835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6.3000029630663507E-4</v>
      </c>
      <c r="E6" s="98">
        <v>0</v>
      </c>
      <c r="F6" s="98">
        <v>1.6834461260064018E-3</v>
      </c>
      <c r="G6" s="98">
        <v>0</v>
      </c>
      <c r="H6" s="98">
        <v>0</v>
      </c>
      <c r="I6" s="98">
        <v>2.6235880056561426E-4</v>
      </c>
      <c r="J6" s="98">
        <v>4.7548185333967478E-3</v>
      </c>
      <c r="K6" s="98">
        <v>0</v>
      </c>
      <c r="L6" s="98">
        <v>0</v>
      </c>
      <c r="M6" s="98">
        <v>8.943754347409972E-4</v>
      </c>
      <c r="N6" s="98">
        <v>2.3578232741178818E-3</v>
      </c>
      <c r="O6" s="98">
        <v>2.5344538049602763E-3</v>
      </c>
      <c r="P6" s="98">
        <v>1.1793288004254637E-2</v>
      </c>
      <c r="Q6" s="98">
        <v>3.1238266562555045E-3</v>
      </c>
      <c r="R6" s="98">
        <v>0</v>
      </c>
      <c r="S6" s="98">
        <v>0</v>
      </c>
      <c r="T6" s="98">
        <v>0</v>
      </c>
      <c r="U6" s="98">
        <v>5.4441149300865503E-5</v>
      </c>
      <c r="V6" s="98">
        <v>7.800937030075732E-4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3.3988608108461945E-3</v>
      </c>
      <c r="E7" s="122">
        <f t="shared" si="6"/>
        <v>0</v>
      </c>
      <c r="F7" s="122">
        <f t="shared" si="6"/>
        <v>2.0921882350642121E-3</v>
      </c>
      <c r="G7" s="122">
        <f t="shared" si="6"/>
        <v>0</v>
      </c>
      <c r="H7" s="122">
        <f t="shared" si="6"/>
        <v>0</v>
      </c>
      <c r="I7" s="122">
        <f t="shared" si="6"/>
        <v>5.1670946076217616E-3</v>
      </c>
      <c r="J7" s="122">
        <f t="shared" si="6"/>
        <v>6.7870991985826889E-3</v>
      </c>
      <c r="K7" s="122">
        <f t="shared" si="6"/>
        <v>0</v>
      </c>
      <c r="L7" s="122">
        <f t="shared" si="6"/>
        <v>0</v>
      </c>
      <c r="M7" s="122">
        <f t="shared" si="6"/>
        <v>1.9967462788131299E-3</v>
      </c>
      <c r="N7" s="122">
        <f t="shared" si="6"/>
        <v>2.2839622579617205E-2</v>
      </c>
      <c r="O7" s="122">
        <f t="shared" si="6"/>
        <v>3.9464734294923868E-3</v>
      </c>
      <c r="P7" s="122">
        <f t="shared" si="6"/>
        <v>4.2966475282200274E-2</v>
      </c>
      <c r="Q7" s="122">
        <f t="shared" si="6"/>
        <v>3.3496565668725949E-2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2.5813735871852767E-4</v>
      </c>
      <c r="V7" s="122">
        <f t="shared" si="6"/>
        <v>9.5008878706467112E-4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3.3988608108461945E-3</v>
      </c>
      <c r="E8" s="98">
        <v>0</v>
      </c>
      <c r="F8" s="98">
        <v>2.0921882350642121E-3</v>
      </c>
      <c r="G8" s="98">
        <v>0</v>
      </c>
      <c r="H8" s="98">
        <v>0</v>
      </c>
      <c r="I8" s="98">
        <v>5.1670946076217616E-3</v>
      </c>
      <c r="J8" s="98">
        <v>6.7870991985826889E-3</v>
      </c>
      <c r="K8" s="98">
        <v>0</v>
      </c>
      <c r="L8" s="98">
        <v>0</v>
      </c>
      <c r="M8" s="98">
        <v>1.9967462788131299E-3</v>
      </c>
      <c r="N8" s="98">
        <v>2.2839622579617205E-2</v>
      </c>
      <c r="O8" s="98">
        <v>3.9464734294923868E-3</v>
      </c>
      <c r="P8" s="98">
        <v>4.2966475282200274E-2</v>
      </c>
      <c r="Q8" s="98">
        <v>3.3496565668725949E-2</v>
      </c>
      <c r="R8" s="98">
        <v>0</v>
      </c>
      <c r="S8" s="98">
        <v>0</v>
      </c>
      <c r="T8" s="98">
        <v>0</v>
      </c>
      <c r="U8" s="98">
        <v>2.5813735871852767E-4</v>
      </c>
      <c r="V8" s="98">
        <v>9.5008878706467112E-4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8.7279702889678262E-2</v>
      </c>
      <c r="E9" s="122">
        <v>0</v>
      </c>
      <c r="F9" s="122">
        <v>0.14619454316571157</v>
      </c>
      <c r="G9" s="122">
        <v>0</v>
      </c>
      <c r="H9" s="122">
        <v>0</v>
      </c>
      <c r="I9" s="122">
        <v>5.2338615082261293E-2</v>
      </c>
      <c r="J9" s="122">
        <v>0.53980189364385511</v>
      </c>
      <c r="K9" s="122">
        <v>0</v>
      </c>
      <c r="L9" s="122">
        <v>0</v>
      </c>
      <c r="M9" s="122">
        <v>0.11252159406879506</v>
      </c>
      <c r="N9" s="122">
        <v>0.36171882803471739</v>
      </c>
      <c r="O9" s="122">
        <v>0.36381191337715668</v>
      </c>
      <c r="P9" s="122">
        <v>1.8346095821826338</v>
      </c>
      <c r="Q9" s="122">
        <v>0.57049820677500773</v>
      </c>
      <c r="R9" s="122">
        <v>0</v>
      </c>
      <c r="S9" s="122">
        <v>0</v>
      </c>
      <c r="T9" s="122">
        <v>0</v>
      </c>
      <c r="U9" s="122">
        <v>1.0327938986854274E-2</v>
      </c>
      <c r="V9" s="122">
        <v>0.15606044376397207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8.3430295579141292E-2</v>
      </c>
      <c r="E10" s="98">
        <v>0</v>
      </c>
      <c r="F10" s="98">
        <v>0.14104672018067471</v>
      </c>
      <c r="G10" s="98">
        <v>0</v>
      </c>
      <c r="H10" s="98">
        <v>0</v>
      </c>
      <c r="I10" s="98">
        <v>4.7638016635956723E-2</v>
      </c>
      <c r="J10" s="98">
        <v>0.5321090474733875</v>
      </c>
      <c r="K10" s="98">
        <v>0</v>
      </c>
      <c r="L10" s="98">
        <v>0</v>
      </c>
      <c r="M10" s="98">
        <v>0.11085023945617468</v>
      </c>
      <c r="N10" s="98">
        <v>0.35333494113776842</v>
      </c>
      <c r="O10" s="98">
        <v>0.35163351076437382</v>
      </c>
      <c r="P10" s="98">
        <v>1.7999974403278465</v>
      </c>
      <c r="Q10" s="98">
        <v>0.55541872733291786</v>
      </c>
      <c r="R10" s="98">
        <v>0</v>
      </c>
      <c r="S10" s="98">
        <v>0</v>
      </c>
      <c r="T10" s="98">
        <v>0</v>
      </c>
      <c r="U10" s="98">
        <v>7.8094280792277886E-3</v>
      </c>
      <c r="V10" s="98">
        <v>0.14847979960285057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3.8494073105369772E-3</v>
      </c>
      <c r="E11" s="98">
        <v>0</v>
      </c>
      <c r="F11" s="98">
        <v>5.1478229850368583E-3</v>
      </c>
      <c r="G11" s="98">
        <v>0</v>
      </c>
      <c r="H11" s="98">
        <v>0</v>
      </c>
      <c r="I11" s="98">
        <v>2.5199681648876851E-3</v>
      </c>
      <c r="J11" s="98">
        <v>3.0351603625691399E-3</v>
      </c>
      <c r="K11" s="98">
        <v>0</v>
      </c>
      <c r="L11" s="98">
        <v>0</v>
      </c>
      <c r="M11" s="98">
        <v>1.1151398978308448E-3</v>
      </c>
      <c r="N11" s="98">
        <v>4.2247289443741341E-3</v>
      </c>
      <c r="O11" s="98">
        <v>8.1347558284259047E-3</v>
      </c>
      <c r="P11" s="98">
        <v>1.6598379643253707E-2</v>
      </c>
      <c r="Q11" s="98">
        <v>8.1958375821468751E-3</v>
      </c>
      <c r="R11" s="98">
        <v>0</v>
      </c>
      <c r="S11" s="98">
        <v>0</v>
      </c>
      <c r="T11" s="98">
        <v>0</v>
      </c>
      <c r="U11" s="98">
        <v>2.2844827372504178E-3</v>
      </c>
      <c r="V11" s="98">
        <v>5.7282099909394049E-3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2.1806302814168857E-3</v>
      </c>
      <c r="J15" s="101">
        <v>4.6576858078984642E-3</v>
      </c>
      <c r="K15" s="101">
        <v>0</v>
      </c>
      <c r="L15" s="101">
        <v>0</v>
      </c>
      <c r="M15" s="101">
        <v>5.5621471478952994E-4</v>
      </c>
      <c r="N15" s="101">
        <v>4.1591579525748108E-3</v>
      </c>
      <c r="O15" s="101">
        <v>4.0436467843569775E-3</v>
      </c>
      <c r="P15" s="101">
        <v>1.8013762211533696E-2</v>
      </c>
      <c r="Q15" s="101">
        <v>6.8836418599429496E-3</v>
      </c>
      <c r="R15" s="101">
        <v>0</v>
      </c>
      <c r="S15" s="101">
        <v>0</v>
      </c>
      <c r="T15" s="101">
        <v>0</v>
      </c>
      <c r="U15" s="101">
        <v>2.3402817037606732E-4</v>
      </c>
      <c r="V15" s="101">
        <v>1.8524341701821147E-3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4.7469312011965796E-2</v>
      </c>
      <c r="E19" s="122">
        <v>0</v>
      </c>
      <c r="F19" s="122">
        <v>7.9808819663371638E-2</v>
      </c>
      <c r="G19" s="122">
        <v>0</v>
      </c>
      <c r="H19" s="122">
        <v>0</v>
      </c>
      <c r="I19" s="122">
        <v>4.6920796363120069E-2</v>
      </c>
      <c r="J19" s="122">
        <v>0.22597727859031116</v>
      </c>
      <c r="K19" s="122">
        <v>0</v>
      </c>
      <c r="L19" s="122">
        <v>0</v>
      </c>
      <c r="M19" s="122">
        <v>4.6445209089318949E-2</v>
      </c>
      <c r="N19" s="122">
        <v>0.13675516358378378</v>
      </c>
      <c r="O19" s="122">
        <v>0.15028689304939374</v>
      </c>
      <c r="P19" s="122">
        <v>0.69551750124740541</v>
      </c>
      <c r="Q19" s="122">
        <v>0.21667378820193975</v>
      </c>
      <c r="R19" s="122">
        <v>0</v>
      </c>
      <c r="S19" s="122">
        <v>0</v>
      </c>
      <c r="T19" s="122">
        <v>0</v>
      </c>
      <c r="U19" s="122">
        <v>5.5353582469649084E-3</v>
      </c>
      <c r="V19" s="122">
        <v>7.4165853238852775E-2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2.675758275599964E-2</v>
      </c>
      <c r="E20" s="98">
        <v>0</v>
      </c>
      <c r="F20" s="98">
        <v>6.9291569414939261E-2</v>
      </c>
      <c r="G20" s="98">
        <v>0</v>
      </c>
      <c r="H20" s="98">
        <v>0</v>
      </c>
      <c r="I20" s="98">
        <v>6.1202650209542858E-3</v>
      </c>
      <c r="J20" s="98">
        <v>0.22363883152628825</v>
      </c>
      <c r="K20" s="98">
        <v>0</v>
      </c>
      <c r="L20" s="98">
        <v>0</v>
      </c>
      <c r="M20" s="98">
        <v>4.492651643279668E-2</v>
      </c>
      <c r="N20" s="98">
        <v>0.12976153704325002</v>
      </c>
      <c r="O20" s="98">
        <v>0.11661337662154589</v>
      </c>
      <c r="P20" s="98">
        <v>0.58294310352567424</v>
      </c>
      <c r="Q20" s="98">
        <v>0.13176556981176032</v>
      </c>
      <c r="R20" s="98">
        <v>0</v>
      </c>
      <c r="S20" s="98">
        <v>0</v>
      </c>
      <c r="T20" s="98">
        <v>0</v>
      </c>
      <c r="U20" s="98">
        <v>4.6994548852651811E-3</v>
      </c>
      <c r="V20" s="98">
        <v>6.6920022859318001E-2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2.0103102773900532E-2</v>
      </c>
      <c r="E21" s="98">
        <v>0</v>
      </c>
      <c r="F21" s="98">
        <v>1.035483397382525E-2</v>
      </c>
      <c r="G21" s="98">
        <v>0</v>
      </c>
      <c r="H21" s="98">
        <v>0</v>
      </c>
      <c r="I21" s="98">
        <v>4.0800531342165783E-2</v>
      </c>
      <c r="J21" s="98">
        <v>2.3089586208440913E-3</v>
      </c>
      <c r="K21" s="98">
        <v>0</v>
      </c>
      <c r="L21" s="98">
        <v>0</v>
      </c>
      <c r="M21" s="98">
        <v>1.4836741100801311E-3</v>
      </c>
      <c r="N21" s="98">
        <v>6.7919442381031243E-3</v>
      </c>
      <c r="O21" s="98">
        <v>3.3673516427847841E-2</v>
      </c>
      <c r="P21" s="98">
        <v>0.11257439772173113</v>
      </c>
      <c r="Q21" s="98">
        <v>8.3755797241246377E-2</v>
      </c>
      <c r="R21" s="98">
        <v>0</v>
      </c>
      <c r="S21" s="98">
        <v>0</v>
      </c>
      <c r="T21" s="98">
        <v>0</v>
      </c>
      <c r="U21" s="98">
        <v>8.3590336169972696E-4</v>
      </c>
      <c r="V21" s="98">
        <v>7.2075608509215806E-3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6.0862648206562486E-4</v>
      </c>
      <c r="E22" s="33">
        <v>0</v>
      </c>
      <c r="F22" s="33">
        <v>1.6241627460713263E-4</v>
      </c>
      <c r="G22" s="33">
        <v>0</v>
      </c>
      <c r="H22" s="33">
        <v>0</v>
      </c>
      <c r="I22" s="33">
        <v>0</v>
      </c>
      <c r="J22" s="33">
        <v>2.9488443178830734E-5</v>
      </c>
      <c r="K22" s="33">
        <v>0</v>
      </c>
      <c r="L22" s="33">
        <v>0</v>
      </c>
      <c r="M22" s="33">
        <v>3.5018546442142223E-5</v>
      </c>
      <c r="N22" s="33">
        <v>2.0168230243064854E-4</v>
      </c>
      <c r="O22" s="33">
        <v>0</v>
      </c>
      <c r="P22" s="33">
        <v>0</v>
      </c>
      <c r="Q22" s="33">
        <v>1.1524211489330589E-3</v>
      </c>
      <c r="R22" s="33">
        <v>0</v>
      </c>
      <c r="S22" s="33">
        <v>0</v>
      </c>
      <c r="T22" s="33">
        <v>0</v>
      </c>
      <c r="U22" s="33">
        <v>0</v>
      </c>
      <c r="V22" s="33">
        <v>3.8269528613189438E-5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1.7509221639237384E-2</v>
      </c>
      <c r="D24" s="117">
        <f t="shared" si="7"/>
        <v>1.7745772631947807E-2</v>
      </c>
      <c r="E24" s="117">
        <f t="shared" si="7"/>
        <v>2.2440149780859973E-2</v>
      </c>
      <c r="F24" s="117">
        <f t="shared" si="7"/>
        <v>2.1962979066365611E-2</v>
      </c>
      <c r="G24" s="117">
        <f t="shared" si="7"/>
        <v>2.8183783362194164E-2</v>
      </c>
      <c r="H24" s="117">
        <f t="shared" si="7"/>
        <v>2.2053461847729789E-2</v>
      </c>
      <c r="I24" s="117">
        <f t="shared" si="7"/>
        <v>2.0990238560928191E-2</v>
      </c>
      <c r="J24" s="117">
        <f t="shared" si="7"/>
        <v>1.9118125849296952E-2</v>
      </c>
      <c r="K24" s="117">
        <f t="shared" si="7"/>
        <v>1.9686874607693156E-2</v>
      </c>
      <c r="L24" s="117">
        <f t="shared" si="7"/>
        <v>1.9461356906392845E-2</v>
      </c>
      <c r="M24" s="117">
        <f t="shared" si="7"/>
        <v>2.1853879678707864E-2</v>
      </c>
      <c r="N24" s="117">
        <f t="shared" si="7"/>
        <v>1.9771367263044109E-2</v>
      </c>
      <c r="O24" s="117">
        <f t="shared" si="7"/>
        <v>2.0812339924355779E-2</v>
      </c>
      <c r="P24" s="117">
        <f t="shared" si="7"/>
        <v>1.7234800078879339E-2</v>
      </c>
      <c r="Q24" s="117">
        <f t="shared" si="7"/>
        <v>7.7308369240108839E-3</v>
      </c>
      <c r="R24" s="117">
        <f t="shared" ref="R24:V24" si="8">R25+R28+R30+R39</f>
        <v>8.5268782316102077E-4</v>
      </c>
      <c r="S24" s="117">
        <f t="shared" si="8"/>
        <v>0</v>
      </c>
      <c r="T24" s="117">
        <f t="shared" si="8"/>
        <v>0</v>
      </c>
      <c r="U24" s="117">
        <f t="shared" si="8"/>
        <v>3.2068985137689268E-3</v>
      </c>
      <c r="V24" s="117">
        <f t="shared" si="8"/>
        <v>4.3109640667993191E-3</v>
      </c>
      <c r="W24" s="117">
        <f t="shared" ref="W24" si="9">W25+W28+W30+W39</f>
        <v>6.8397275344917255E-3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1.4419644320184589E-2</v>
      </c>
      <c r="D25" s="122">
        <f t="shared" si="10"/>
        <v>1.4313250980842566E-2</v>
      </c>
      <c r="E25" s="122">
        <f t="shared" si="10"/>
        <v>1.7663008510710544E-2</v>
      </c>
      <c r="F25" s="122">
        <f t="shared" si="10"/>
        <v>1.8911934536057565E-2</v>
      </c>
      <c r="G25" s="122">
        <f t="shared" si="10"/>
        <v>2.0851893619743309E-2</v>
      </c>
      <c r="H25" s="122">
        <f t="shared" si="10"/>
        <v>1.8127978074406061E-2</v>
      </c>
      <c r="I25" s="122">
        <f t="shared" si="10"/>
        <v>1.5983423312563753E-2</v>
      </c>
      <c r="J25" s="122">
        <f t="shared" si="10"/>
        <v>1.6571037525463937E-2</v>
      </c>
      <c r="K25" s="122">
        <f t="shared" si="10"/>
        <v>1.6149132355258364E-2</v>
      </c>
      <c r="L25" s="122">
        <f t="shared" si="10"/>
        <v>1.6572956960545133E-2</v>
      </c>
      <c r="M25" s="122">
        <f t="shared" si="10"/>
        <v>1.8361330126370517E-2</v>
      </c>
      <c r="N25" s="122">
        <f t="shared" si="10"/>
        <v>1.6587279595857464E-2</v>
      </c>
      <c r="O25" s="122">
        <f t="shared" si="10"/>
        <v>1.7292579233510585E-2</v>
      </c>
      <c r="P25" s="122">
        <f t="shared" si="10"/>
        <v>1.3986073740689156E-2</v>
      </c>
      <c r="Q25" s="122">
        <f t="shared" si="10"/>
        <v>6.1741915719823902E-3</v>
      </c>
      <c r="R25" s="122">
        <f t="shared" ref="R25:V25" si="11">SUM(R26:R27)</f>
        <v>7.0243770055092303E-4</v>
      </c>
      <c r="S25" s="122">
        <f t="shared" si="11"/>
        <v>0</v>
      </c>
      <c r="T25" s="122">
        <f t="shared" si="11"/>
        <v>0</v>
      </c>
      <c r="U25" s="122">
        <f t="shared" si="11"/>
        <v>2.5342701014072159E-3</v>
      </c>
      <c r="V25" s="122">
        <f t="shared" si="11"/>
        <v>3.3897815850568239E-3</v>
      </c>
      <c r="W25" s="122">
        <f t="shared" ref="W25" si="12">SUM(W26:W27)</f>
        <v>5.2462057168859233E-3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1.4384796042236183E-2</v>
      </c>
      <c r="D26" s="98">
        <v>1.4279678440183663E-2</v>
      </c>
      <c r="E26" s="98">
        <v>1.7622088962208404E-2</v>
      </c>
      <c r="F26" s="98">
        <v>1.8864273276102354E-2</v>
      </c>
      <c r="G26" s="98">
        <v>2.080199131144847E-2</v>
      </c>
      <c r="H26" s="98">
        <v>1.8086963469180418E-2</v>
      </c>
      <c r="I26" s="98">
        <v>1.5950568736956158E-2</v>
      </c>
      <c r="J26" s="98">
        <v>1.6531131611933036E-2</v>
      </c>
      <c r="K26" s="98">
        <v>1.6109811395274194E-2</v>
      </c>
      <c r="L26" s="98">
        <v>1.6535739084408238E-2</v>
      </c>
      <c r="M26" s="98">
        <v>1.8316851251977816E-2</v>
      </c>
      <c r="N26" s="98">
        <v>1.6552546919988025E-2</v>
      </c>
      <c r="O26" s="98">
        <v>1.72483329312112E-2</v>
      </c>
      <c r="P26" s="98">
        <v>1.3947926918466335E-2</v>
      </c>
      <c r="Q26" s="98">
        <v>6.1588181351217739E-3</v>
      </c>
      <c r="R26" s="98">
        <v>7.0067649699383369E-4</v>
      </c>
      <c r="S26" s="98">
        <v>0</v>
      </c>
      <c r="T26" s="98">
        <v>0</v>
      </c>
      <c r="U26" s="98">
        <v>2.5278335981167447E-3</v>
      </c>
      <c r="V26" s="98">
        <v>3.3812569865487268E-3</v>
      </c>
      <c r="W26" s="98">
        <v>5.2330923383476832E-3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3.4848277948405376E-5</v>
      </c>
      <c r="D27" s="98">
        <v>3.3572540658904538E-5</v>
      </c>
      <c r="E27" s="98">
        <v>4.091954850213996E-5</v>
      </c>
      <c r="F27" s="98">
        <v>4.7661259955210329E-5</v>
      </c>
      <c r="G27" s="98">
        <v>4.9902308294840284E-5</v>
      </c>
      <c r="H27" s="98">
        <v>4.1014605225644446E-5</v>
      </c>
      <c r="I27" s="98">
        <v>3.2854575607595924E-5</v>
      </c>
      <c r="J27" s="98">
        <v>3.9905913530899674E-5</v>
      </c>
      <c r="K27" s="98">
        <v>3.9320959984172047E-5</v>
      </c>
      <c r="L27" s="98">
        <v>3.7217876136894046E-5</v>
      </c>
      <c r="M27" s="98">
        <v>4.4478874392699939E-5</v>
      </c>
      <c r="N27" s="98">
        <v>3.4732675869441135E-5</v>
      </c>
      <c r="O27" s="98">
        <v>4.4246302299385282E-5</v>
      </c>
      <c r="P27" s="98">
        <v>3.8146822222820527E-5</v>
      </c>
      <c r="Q27" s="98">
        <v>1.5373436860616235E-5</v>
      </c>
      <c r="R27" s="98">
        <v>1.7612035570893853E-6</v>
      </c>
      <c r="S27" s="98">
        <v>0</v>
      </c>
      <c r="T27" s="98">
        <v>0</v>
      </c>
      <c r="U27" s="98">
        <v>6.4365032904711748E-6</v>
      </c>
      <c r="V27" s="98">
        <v>8.524598508096858E-6</v>
      </c>
      <c r="W27" s="98">
        <v>1.3113378538239799E-5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6.9315372791351387E-5</v>
      </c>
      <c r="D28" s="122">
        <f t="shared" si="13"/>
        <v>8.6047109135346686E-5</v>
      </c>
      <c r="E28" s="122">
        <f t="shared" si="13"/>
        <v>1.3137618558400788E-4</v>
      </c>
      <c r="F28" s="122">
        <f t="shared" si="13"/>
        <v>3.0767474045061945E-5</v>
      </c>
      <c r="G28" s="122">
        <f t="shared" si="13"/>
        <v>6.235809001739923E-5</v>
      </c>
      <c r="H28" s="122">
        <f t="shared" si="13"/>
        <v>7.7271156927913317E-5</v>
      </c>
      <c r="I28" s="122">
        <f t="shared" si="13"/>
        <v>1.4763127450347893E-4</v>
      </c>
      <c r="J28" s="122">
        <f t="shared" si="13"/>
        <v>4.3507046144760819E-5</v>
      </c>
      <c r="K28" s="122">
        <f t="shared" si="13"/>
        <v>3.6217266407978145E-5</v>
      </c>
      <c r="L28" s="122">
        <f t="shared" si="13"/>
        <v>1.074289582424522E-4</v>
      </c>
      <c r="M28" s="122">
        <f t="shared" si="13"/>
        <v>3.5030636470405786E-5</v>
      </c>
      <c r="N28" s="122">
        <f t="shared" si="13"/>
        <v>1.1015895134863606E-4</v>
      </c>
      <c r="O28" s="122">
        <f t="shared" si="13"/>
        <v>1.7385345504371746E-5</v>
      </c>
      <c r="P28" s="122">
        <f t="shared" si="13"/>
        <v>6.8944921826380416E-5</v>
      </c>
      <c r="Q28" s="122">
        <f t="shared" si="13"/>
        <v>6.8267457205283875E-5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1.843838276560912E-5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6.9315372791351387E-5</v>
      </c>
      <c r="D29" s="98">
        <v>8.6047109135346686E-5</v>
      </c>
      <c r="E29" s="98">
        <v>1.3137618558400788E-4</v>
      </c>
      <c r="F29" s="98">
        <v>3.0767474045061945E-5</v>
      </c>
      <c r="G29" s="98">
        <v>6.235809001739923E-5</v>
      </c>
      <c r="H29" s="98">
        <v>7.7271156927913317E-5</v>
      </c>
      <c r="I29" s="98">
        <v>1.4763127450347893E-4</v>
      </c>
      <c r="J29" s="98">
        <v>4.3507046144760819E-5</v>
      </c>
      <c r="K29" s="98">
        <v>3.6217266407978145E-5</v>
      </c>
      <c r="L29" s="98">
        <v>1.074289582424522E-4</v>
      </c>
      <c r="M29" s="98">
        <v>3.5030636470405786E-5</v>
      </c>
      <c r="N29" s="98">
        <v>1.1015895134863606E-4</v>
      </c>
      <c r="O29" s="98">
        <v>1.7385345504371746E-5</v>
      </c>
      <c r="P29" s="98">
        <v>6.8944921826380416E-5</v>
      </c>
      <c r="Q29" s="98">
        <v>6.8267457205283875E-5</v>
      </c>
      <c r="R29" s="98">
        <v>0</v>
      </c>
      <c r="S29" s="98">
        <v>0</v>
      </c>
      <c r="T29" s="98">
        <v>0</v>
      </c>
      <c r="U29" s="98">
        <v>1.843838276560912E-5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2.0588153975167498E-3</v>
      </c>
      <c r="D30" s="122">
        <v>2.2855855906313304E-3</v>
      </c>
      <c r="E30" s="122">
        <v>3.1661152513995394E-3</v>
      </c>
      <c r="F30" s="122">
        <v>2.078928513187962E-3</v>
      </c>
      <c r="G30" s="122">
        <v>4.7553775827146073E-3</v>
      </c>
      <c r="H30" s="122">
        <v>2.6260320182936907E-3</v>
      </c>
      <c r="I30" s="122">
        <v>3.1791620950658989E-3</v>
      </c>
      <c r="J30" s="122">
        <v>1.7991532238714159E-3</v>
      </c>
      <c r="K30" s="122">
        <v>2.4916411248812674E-3</v>
      </c>
      <c r="L30" s="122">
        <v>1.9934250494206339E-3</v>
      </c>
      <c r="M30" s="122">
        <v>2.5133626639977672E-3</v>
      </c>
      <c r="N30" s="122">
        <v>2.3192682449376628E-3</v>
      </c>
      <c r="O30" s="122">
        <v>2.5763536435750066E-3</v>
      </c>
      <c r="P30" s="122">
        <v>2.3237023462365685E-3</v>
      </c>
      <c r="Q30" s="122">
        <v>1.0490992379635264E-3</v>
      </c>
      <c r="R30" s="122">
        <v>1.0081451833790428E-4</v>
      </c>
      <c r="S30" s="122">
        <v>0</v>
      </c>
      <c r="T30" s="122">
        <v>0</v>
      </c>
      <c r="U30" s="122">
        <v>4.1536049768189416E-4</v>
      </c>
      <c r="V30" s="122">
        <v>6.0084644392375804E-4</v>
      </c>
      <c r="W30" s="122">
        <v>1.0882564766373473E-3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2.0588153975167498E-3</v>
      </c>
      <c r="D31" s="98">
        <v>2.2855855906313304E-3</v>
      </c>
      <c r="E31" s="98">
        <v>3.1661152513995394E-3</v>
      </c>
      <c r="F31" s="98">
        <v>2.078928513187962E-3</v>
      </c>
      <c r="G31" s="98">
        <v>4.7553775827146073E-3</v>
      </c>
      <c r="H31" s="98">
        <v>1.7088885838983806E-3</v>
      </c>
      <c r="I31" s="98">
        <v>1.6799787765917899E-3</v>
      </c>
      <c r="J31" s="98">
        <v>6.8535879154787028E-4</v>
      </c>
      <c r="K31" s="98">
        <v>1.4268285133568593E-4</v>
      </c>
      <c r="L31" s="98">
        <v>4.8444782366985426E-4</v>
      </c>
      <c r="M31" s="98">
        <v>1.7346620632924252E-3</v>
      </c>
      <c r="N31" s="98">
        <v>1.1117707748352983E-3</v>
      </c>
      <c r="O31" s="98">
        <v>1.7186103862871633E-3</v>
      </c>
      <c r="P31" s="98">
        <v>1.0639986950803659E-3</v>
      </c>
      <c r="Q31" s="98">
        <v>5.3919984093071533E-4</v>
      </c>
      <c r="R31" s="98">
        <v>1.0081451833790428E-4</v>
      </c>
      <c r="S31" s="98">
        <v>0</v>
      </c>
      <c r="T31" s="98">
        <v>0</v>
      </c>
      <c r="U31" s="98">
        <v>4.1536049768189416E-4</v>
      </c>
      <c r="V31" s="98">
        <v>4.7735083257828374E-4</v>
      </c>
      <c r="W31" s="98">
        <v>4.2182113107623576E-4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9.1714343439531002E-4</v>
      </c>
      <c r="I35" s="101">
        <v>1.4991833184741091E-3</v>
      </c>
      <c r="J35" s="101">
        <v>1.1137944323235457E-3</v>
      </c>
      <c r="K35" s="101">
        <v>2.3489582735455815E-3</v>
      </c>
      <c r="L35" s="101">
        <v>1.5089772257507797E-3</v>
      </c>
      <c r="M35" s="101">
        <v>7.7870060070534192E-4</v>
      </c>
      <c r="N35" s="101">
        <v>1.2074974701023645E-3</v>
      </c>
      <c r="O35" s="101">
        <v>8.5774325728784349E-4</v>
      </c>
      <c r="P35" s="101">
        <v>1.2597036511562026E-3</v>
      </c>
      <c r="Q35" s="101">
        <v>5.0989939703281111E-4</v>
      </c>
      <c r="R35" s="101">
        <v>0</v>
      </c>
      <c r="S35" s="101">
        <v>0</v>
      </c>
      <c r="T35" s="101">
        <v>0</v>
      </c>
      <c r="U35" s="101">
        <v>0</v>
      </c>
      <c r="V35" s="101">
        <v>1.2349561134547432E-4</v>
      </c>
      <c r="W35" s="101">
        <v>6.6643534556111157E-4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9.6144654874469381E-4</v>
      </c>
      <c r="D39" s="122">
        <v>1.0608889513385646E-3</v>
      </c>
      <c r="E39" s="122">
        <v>1.4796498331658789E-3</v>
      </c>
      <c r="F39" s="122">
        <v>9.4134854307502283E-4</v>
      </c>
      <c r="G39" s="122">
        <v>2.5141540697188503E-3</v>
      </c>
      <c r="H39" s="122">
        <v>1.2221805981021271E-3</v>
      </c>
      <c r="I39" s="122">
        <v>1.6800218787950615E-3</v>
      </c>
      <c r="J39" s="122">
        <v>7.0442805381684128E-4</v>
      </c>
      <c r="K39" s="122">
        <v>1.009883861145546E-3</v>
      </c>
      <c r="L39" s="122">
        <v>7.8754593818462304E-4</v>
      </c>
      <c r="M39" s="122">
        <v>9.441562518691742E-4</v>
      </c>
      <c r="N39" s="122">
        <v>7.5466047090034713E-4</v>
      </c>
      <c r="O39" s="122">
        <v>9.2602170176581556E-4</v>
      </c>
      <c r="P39" s="122">
        <v>8.5607907012723295E-4</v>
      </c>
      <c r="Q39" s="122">
        <v>4.3927865685968376E-4</v>
      </c>
      <c r="R39" s="122">
        <v>4.9435604272193539E-5</v>
      </c>
      <c r="S39" s="122">
        <v>0</v>
      </c>
      <c r="T39" s="122">
        <v>0</v>
      </c>
      <c r="U39" s="122">
        <v>2.3882953191420769E-4</v>
      </c>
      <c r="V39" s="122">
        <v>3.2033603781873697E-4</v>
      </c>
      <c r="W39" s="122">
        <v>5.0526534096845439E-4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9.1863974328507255E-4</v>
      </c>
      <c r="D40" s="98">
        <v>1.0250873935699985E-3</v>
      </c>
      <c r="E40" s="98">
        <v>1.4148225997368223E-3</v>
      </c>
      <c r="F40" s="98">
        <v>9.4134854307502283E-4</v>
      </c>
      <c r="G40" s="98">
        <v>2.4774641056489678E-3</v>
      </c>
      <c r="H40" s="98">
        <v>1.0786790960120359E-3</v>
      </c>
      <c r="I40" s="98">
        <v>1.6800218787950615E-3</v>
      </c>
      <c r="J40" s="98">
        <v>7.0442805381684128E-4</v>
      </c>
      <c r="K40" s="98">
        <v>1.009883861145546E-3</v>
      </c>
      <c r="L40" s="98">
        <v>7.5596160742164855E-4</v>
      </c>
      <c r="M40" s="98">
        <v>9.441562518691742E-4</v>
      </c>
      <c r="N40" s="98">
        <v>7.5466047090034713E-4</v>
      </c>
      <c r="O40" s="98">
        <v>9.2602170176581556E-4</v>
      </c>
      <c r="P40" s="98">
        <v>8.5607907012723295E-4</v>
      </c>
      <c r="Q40" s="98">
        <v>4.3927865685968376E-4</v>
      </c>
      <c r="R40" s="98">
        <v>4.9435604272193539E-5</v>
      </c>
      <c r="S40" s="98">
        <v>0</v>
      </c>
      <c r="T40" s="98">
        <v>0</v>
      </c>
      <c r="U40" s="98">
        <v>2.3882953191420769E-4</v>
      </c>
      <c r="V40" s="98">
        <v>3.2033603781873697E-4</v>
      </c>
      <c r="W40" s="98">
        <v>5.0526534096845439E-4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4.2806805459621245E-5</v>
      </c>
      <c r="D41" s="33">
        <v>3.5801557768566168E-5</v>
      </c>
      <c r="E41" s="33">
        <v>6.4827233429056664E-5</v>
      </c>
      <c r="F41" s="33">
        <v>0</v>
      </c>
      <c r="G41" s="33">
        <v>3.6689964069882282E-5</v>
      </c>
      <c r="H41" s="33">
        <v>1.4350150209009105E-4</v>
      </c>
      <c r="I41" s="33">
        <v>0</v>
      </c>
      <c r="J41" s="33">
        <v>0</v>
      </c>
      <c r="K41" s="33">
        <v>0</v>
      </c>
      <c r="L41" s="33">
        <v>3.1584330762974526E-5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9.2125558165631407</v>
      </c>
      <c r="F43" s="117">
        <f t="shared" si="14"/>
        <v>47.278569742444176</v>
      </c>
      <c r="G43" s="117">
        <f t="shared" si="14"/>
        <v>16.204729082807745</v>
      </c>
      <c r="H43" s="117">
        <f t="shared" si="14"/>
        <v>7.4564003976966751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2.1938588610387941</v>
      </c>
      <c r="P43" s="117">
        <f t="shared" si="14"/>
        <v>1.2777703656331212</v>
      </c>
      <c r="Q43" s="117">
        <f t="shared" si="14"/>
        <v>0.85682326385063856</v>
      </c>
      <c r="R43" s="117">
        <f t="shared" ref="R43:V43" si="15">R44+R47+R49+R58</f>
        <v>0</v>
      </c>
      <c r="S43" s="117">
        <f t="shared" si="15"/>
        <v>0.80679090605206072</v>
      </c>
      <c r="T43" s="117">
        <f t="shared" si="15"/>
        <v>1.3463230322208228</v>
      </c>
      <c r="U43" s="117">
        <f t="shared" si="15"/>
        <v>3.2796621402265362</v>
      </c>
      <c r="V43" s="117">
        <f t="shared" si="15"/>
        <v>3.7274424366063355</v>
      </c>
      <c r="W43" s="117">
        <f t="shared" ref="W43" si="16">W44+W47+W49+W58</f>
        <v>0.73067834875850668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7.0681805533596158</v>
      </c>
      <c r="F44" s="122">
        <f t="shared" si="17"/>
        <v>44.380821699789145</v>
      </c>
      <c r="G44" s="122">
        <f t="shared" si="17"/>
        <v>13.456711427096558</v>
      </c>
      <c r="H44" s="122">
        <f t="shared" si="17"/>
        <v>6.0686140951675851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1.7780403128504159</v>
      </c>
      <c r="P44" s="122">
        <f t="shared" si="17"/>
        <v>1.0646326014258252</v>
      </c>
      <c r="Q44" s="122">
        <f t="shared" si="17"/>
        <v>0.71226360570995917</v>
      </c>
      <c r="R44" s="122">
        <f t="shared" ref="R44:V44" si="18">SUM(R45:R46)</f>
        <v>0</v>
      </c>
      <c r="S44" s="122">
        <f t="shared" si="18"/>
        <v>0.61760733815745084</v>
      </c>
      <c r="T44" s="122">
        <f t="shared" si="18"/>
        <v>1.0645933021197227</v>
      </c>
      <c r="U44" s="122">
        <f t="shared" si="18"/>
        <v>2.6744523827753404</v>
      </c>
      <c r="V44" s="122">
        <f t="shared" si="18"/>
        <v>2.9130701814573854</v>
      </c>
      <c r="W44" s="122">
        <f t="shared" ref="W44" si="19">SUM(W45:W46)</f>
        <v>0.56859847587954082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7.0547825117157954</v>
      </c>
      <c r="F45" s="98">
        <v>44.289049464291942</v>
      </c>
      <c r="G45" s="98">
        <v>13.430214125554352</v>
      </c>
      <c r="H45" s="98">
        <v>6.0572857174857395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1.7741609652457333</v>
      </c>
      <c r="P45" s="98">
        <v>1.0621334193538958</v>
      </c>
      <c r="Q45" s="98">
        <v>0.71072648426937701</v>
      </c>
      <c r="R45" s="98">
        <v>0</v>
      </c>
      <c r="S45" s="98">
        <v>0.61623326630737596</v>
      </c>
      <c r="T45" s="98">
        <v>1.0622370183338721</v>
      </c>
      <c r="U45" s="98">
        <v>2.6685146088703662</v>
      </c>
      <c r="V45" s="98">
        <v>2.9066596737690311</v>
      </c>
      <c r="W45" s="98">
        <v>0.56735407487786904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1.339804164382077E-2</v>
      </c>
      <c r="F46" s="98">
        <v>9.1772235497202509E-2</v>
      </c>
      <c r="G46" s="98">
        <v>2.6497301542205497E-2</v>
      </c>
      <c r="H46" s="98">
        <v>1.1328377681845719E-2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3.8793476046824885E-3</v>
      </c>
      <c r="P46" s="98">
        <v>2.4991820719292564E-3</v>
      </c>
      <c r="Q46" s="98">
        <v>1.5371214405821287E-3</v>
      </c>
      <c r="R46" s="98">
        <v>0</v>
      </c>
      <c r="S46" s="98">
        <v>1.3740718500749132E-3</v>
      </c>
      <c r="T46" s="98">
        <v>2.3562837858505225E-3</v>
      </c>
      <c r="U46" s="98">
        <v>5.9377739049741541E-3</v>
      </c>
      <c r="V46" s="98">
        <v>6.4105076883544769E-3</v>
      </c>
      <c r="W46" s="98">
        <v>1.2444010016718049E-3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6.3235737327769118E-2</v>
      </c>
      <c r="F47" s="122">
        <f t="shared" si="20"/>
        <v>4.9720238056820111E-2</v>
      </c>
      <c r="G47" s="122">
        <f t="shared" si="20"/>
        <v>3.7929308253083091E-2</v>
      </c>
      <c r="H47" s="122">
        <f t="shared" si="20"/>
        <v>2.1964326356759361E-2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1.9471586964896355E-3</v>
      </c>
      <c r="P47" s="122">
        <f t="shared" si="20"/>
        <v>4.0263834346606162E-3</v>
      </c>
      <c r="Q47" s="122">
        <f t="shared" si="20"/>
        <v>6.7357224442546743E-3</v>
      </c>
      <c r="R47" s="122">
        <f t="shared" si="20"/>
        <v>0</v>
      </c>
      <c r="S47" s="122">
        <f t="shared" si="20"/>
        <v>5.3091721089447092E-3</v>
      </c>
      <c r="T47" s="122">
        <f t="shared" si="20"/>
        <v>7.2203984673615646E-3</v>
      </c>
      <c r="U47" s="122">
        <f t="shared" si="20"/>
        <v>9.7723428657728352E-3</v>
      </c>
      <c r="V47" s="122">
        <f t="shared" si="20"/>
        <v>3.297366966871506E-3</v>
      </c>
      <c r="W47" s="122">
        <f t="shared" si="20"/>
        <v>1.882708457360285E-4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6.3235737327769118E-2</v>
      </c>
      <c r="F48" s="98">
        <v>4.9720238056820111E-2</v>
      </c>
      <c r="G48" s="98">
        <v>3.7929308253083091E-2</v>
      </c>
      <c r="H48" s="98">
        <v>2.1964326356759361E-2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1.9471586964896355E-3</v>
      </c>
      <c r="P48" s="98">
        <v>4.0263834346606162E-3</v>
      </c>
      <c r="Q48" s="98">
        <v>6.7357224442546743E-3</v>
      </c>
      <c r="R48" s="98">
        <v>0</v>
      </c>
      <c r="S48" s="98">
        <v>5.3091721089447092E-3</v>
      </c>
      <c r="T48" s="98">
        <v>7.2203984673615646E-3</v>
      </c>
      <c r="U48" s="98">
        <v>9.7723428657728352E-3</v>
      </c>
      <c r="V48" s="98">
        <v>3.297366966871506E-3</v>
      </c>
      <c r="W48" s="98">
        <v>1.882708457360285E-4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1.3304594222456971</v>
      </c>
      <c r="F49" s="122">
        <v>1.5471682123057249</v>
      </c>
      <c r="G49" s="122">
        <v>1.2992247316157197</v>
      </c>
      <c r="H49" s="122">
        <v>1.0025906310331398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0.30805236411737691</v>
      </c>
      <c r="P49" s="122">
        <v>0.1560772823782535</v>
      </c>
      <c r="Q49" s="122">
        <v>9.9685332119914566E-2</v>
      </c>
      <c r="R49" s="122">
        <v>0</v>
      </c>
      <c r="S49" s="122">
        <v>0.13265843295956506</v>
      </c>
      <c r="T49" s="122">
        <v>0.1876751736847283</v>
      </c>
      <c r="U49" s="122">
        <v>0.39468850933923755</v>
      </c>
      <c r="V49" s="122">
        <v>0.56672136046438171</v>
      </c>
      <c r="W49" s="122">
        <v>0.11396044409095007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1.3304594222456971</v>
      </c>
      <c r="F54" s="101">
        <v>1.5471682123057249</v>
      </c>
      <c r="G54" s="101">
        <v>1.2992247316157197</v>
      </c>
      <c r="H54" s="101">
        <v>1.0025906310331398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0.30805236411737691</v>
      </c>
      <c r="P54" s="101">
        <v>0.1560772823782535</v>
      </c>
      <c r="Q54" s="101">
        <v>9.9685332119914566E-2</v>
      </c>
      <c r="R54" s="101">
        <v>0</v>
      </c>
      <c r="S54" s="101">
        <v>0.13265843295956506</v>
      </c>
      <c r="T54" s="101">
        <v>0.1876751736847283</v>
      </c>
      <c r="U54" s="101">
        <v>0.39468850933923755</v>
      </c>
      <c r="V54" s="101">
        <v>0.56672136046438171</v>
      </c>
      <c r="W54" s="101">
        <v>0.11396044409095007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0.75068010363005855</v>
      </c>
      <c r="F58" s="122">
        <v>1.3008595922924822</v>
      </c>
      <c r="G58" s="122">
        <v>1.4108636158423831</v>
      </c>
      <c r="H58" s="122">
        <v>0.36323134513919125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0.10581902537451185</v>
      </c>
      <c r="P58" s="122">
        <v>5.3034098394382077E-2</v>
      </c>
      <c r="Q58" s="122">
        <v>3.8138603576510124E-2</v>
      </c>
      <c r="R58" s="122">
        <v>0</v>
      </c>
      <c r="S58" s="122">
        <v>5.1215962826100227E-2</v>
      </c>
      <c r="T58" s="122">
        <v>8.6834157949010365E-2</v>
      </c>
      <c r="U58" s="122">
        <v>0.20074890524618563</v>
      </c>
      <c r="V58" s="122">
        <v>0.24435352771769686</v>
      </c>
      <c r="W58" s="122">
        <v>4.7931157942279791E-2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0.70303208705970188</v>
      </c>
      <c r="F59" s="98">
        <v>1.2798754096132405</v>
      </c>
      <c r="G59" s="98">
        <v>1.3933258130169794</v>
      </c>
      <c r="H59" s="98">
        <v>0.32505994558322704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0.10581902537451185</v>
      </c>
      <c r="P59" s="98">
        <v>5.3034098394382077E-2</v>
      </c>
      <c r="Q59" s="98">
        <v>3.7631538270979578E-2</v>
      </c>
      <c r="R59" s="98">
        <v>0</v>
      </c>
      <c r="S59" s="98">
        <v>5.0437227743130461E-2</v>
      </c>
      <c r="T59" s="98">
        <v>8.6260098431970619E-2</v>
      </c>
      <c r="U59" s="98">
        <v>0.19960178129729911</v>
      </c>
      <c r="V59" s="98">
        <v>0.2427079379873297</v>
      </c>
      <c r="W59" s="98">
        <v>4.7775645018239415E-2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4.7648016570356638E-2</v>
      </c>
      <c r="F60" s="33">
        <v>2.0984182679241535E-2</v>
      </c>
      <c r="G60" s="33">
        <v>1.7537802825403733E-2</v>
      </c>
      <c r="H60" s="33">
        <v>3.8171399555964214E-2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5.0706530553054586E-4</v>
      </c>
      <c r="R60" s="33">
        <v>0</v>
      </c>
      <c r="S60" s="33">
        <v>7.7873508296976465E-4</v>
      </c>
      <c r="T60" s="33">
        <v>5.7405951703974004E-4</v>
      </c>
      <c r="U60" s="33">
        <v>1.1471239488865278E-3</v>
      </c>
      <c r="V60" s="33">
        <v>1.6455897303671461E-3</v>
      </c>
      <c r="W60" s="33">
        <v>1.5551292404037301E-4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81.215937407238798</v>
      </c>
      <c r="D62" s="117">
        <f t="shared" si="21"/>
        <v>106.06661300665016</v>
      </c>
      <c r="E62" s="117">
        <f t="shared" si="21"/>
        <v>86.903367599799139</v>
      </c>
      <c r="F62" s="117">
        <f t="shared" si="21"/>
        <v>74.985429280791536</v>
      </c>
      <c r="G62" s="117">
        <f t="shared" si="21"/>
        <v>47.110389146518074</v>
      </c>
      <c r="H62" s="117">
        <f t="shared" si="21"/>
        <v>76.550722099489377</v>
      </c>
      <c r="I62" s="117">
        <f t="shared" si="21"/>
        <v>16.54856059898276</v>
      </c>
      <c r="J62" s="117">
        <f t="shared" si="21"/>
        <v>36.972378883166151</v>
      </c>
      <c r="K62" s="117">
        <f t="shared" si="21"/>
        <v>52.730429860722843</v>
      </c>
      <c r="L62" s="117">
        <f t="shared" si="21"/>
        <v>82.801815769307282</v>
      </c>
      <c r="M62" s="117">
        <f t="shared" si="21"/>
        <v>109.4160486119513</v>
      </c>
      <c r="N62" s="117">
        <f t="shared" si="21"/>
        <v>97.621678862014676</v>
      </c>
      <c r="O62" s="117">
        <f t="shared" si="21"/>
        <v>81.867868890502976</v>
      </c>
      <c r="P62" s="117">
        <f t="shared" si="21"/>
        <v>56.531231966382876</v>
      </c>
      <c r="Q62" s="117">
        <f t="shared" si="21"/>
        <v>80.241602772779999</v>
      </c>
      <c r="R62" s="117">
        <f t="shared" ref="R62:V62" si="22">R63+R66+R68+R77</f>
        <v>75.970211794177686</v>
      </c>
      <c r="S62" s="117">
        <f t="shared" si="22"/>
        <v>81.276544708265405</v>
      </c>
      <c r="T62" s="117">
        <f t="shared" si="22"/>
        <v>77.388807407831763</v>
      </c>
      <c r="U62" s="117">
        <f t="shared" si="22"/>
        <v>64.360947954732964</v>
      </c>
      <c r="V62" s="117">
        <f t="shared" si="22"/>
        <v>82.812252079093938</v>
      </c>
      <c r="W62" s="117">
        <f t="shared" ref="W62" si="23">W63+W66+W68+W77</f>
        <v>100.20256615203131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67.420869189521682</v>
      </c>
      <c r="D63" s="122">
        <f t="shared" si="24"/>
        <v>86.745979869265156</v>
      </c>
      <c r="E63" s="122">
        <f t="shared" si="24"/>
        <v>69.680973168780966</v>
      </c>
      <c r="F63" s="122">
        <f t="shared" si="24"/>
        <v>65.252814694255449</v>
      </c>
      <c r="G63" s="122">
        <f t="shared" si="24"/>
        <v>37.386796977226901</v>
      </c>
      <c r="H63" s="122">
        <f t="shared" si="24"/>
        <v>62.355911223657799</v>
      </c>
      <c r="I63" s="122">
        <f t="shared" si="24"/>
        <v>12.846709778078774</v>
      </c>
      <c r="J63" s="122">
        <f t="shared" si="24"/>
        <v>31.605889162600846</v>
      </c>
      <c r="K63" s="122">
        <f t="shared" si="24"/>
        <v>43.904013623293828</v>
      </c>
      <c r="L63" s="122">
        <f t="shared" si="24"/>
        <v>70.190430496250855</v>
      </c>
      <c r="M63" s="122">
        <f t="shared" si="24"/>
        <v>92.262771093572709</v>
      </c>
      <c r="N63" s="122">
        <f t="shared" si="24"/>
        <v>82.076112311318241</v>
      </c>
      <c r="O63" s="122">
        <f t="shared" si="24"/>
        <v>68.448560577848639</v>
      </c>
      <c r="P63" s="122">
        <f t="shared" si="24"/>
        <v>46.315571779832737</v>
      </c>
      <c r="Q63" s="122">
        <f t="shared" si="24"/>
        <v>64.433034525240188</v>
      </c>
      <c r="R63" s="122">
        <f t="shared" ref="R63:V63" si="25">SUM(R64:R65)</f>
        <v>61.04837921475221</v>
      </c>
      <c r="S63" s="122">
        <f t="shared" si="25"/>
        <v>64.198935324501861</v>
      </c>
      <c r="T63" s="122">
        <f t="shared" si="25"/>
        <v>61.052318147389109</v>
      </c>
      <c r="U63" s="122">
        <f t="shared" si="25"/>
        <v>50.36678543067616</v>
      </c>
      <c r="V63" s="122">
        <f t="shared" si="25"/>
        <v>65.00879747293699</v>
      </c>
      <c r="W63" s="122">
        <f t="shared" ref="W63" si="26">SUM(W64:W65)</f>
        <v>77.867632645490175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67.265958475131072</v>
      </c>
      <c r="D64" s="98">
        <v>86.551263551703244</v>
      </c>
      <c r="E64" s="98">
        <v>69.525556301065478</v>
      </c>
      <c r="F64" s="98">
        <v>65.093585602315073</v>
      </c>
      <c r="G64" s="98">
        <v>37.299710074736204</v>
      </c>
      <c r="H64" s="98">
        <v>62.217933442540833</v>
      </c>
      <c r="I64" s="98">
        <v>12.820770732102456</v>
      </c>
      <c r="J64" s="98">
        <v>31.530840357328092</v>
      </c>
      <c r="K64" s="98">
        <v>43.798275200231352</v>
      </c>
      <c r="L64" s="98">
        <v>70.034125763207271</v>
      </c>
      <c r="M64" s="98">
        <v>92.041389732806167</v>
      </c>
      <c r="N64" s="98">
        <v>81.906756554599681</v>
      </c>
      <c r="O64" s="98">
        <v>68.27754372868246</v>
      </c>
      <c r="P64" s="98">
        <v>46.19353427432705</v>
      </c>
      <c r="Q64" s="98">
        <v>64.279215971217226</v>
      </c>
      <c r="R64" s="98">
        <v>60.901820304844549</v>
      </c>
      <c r="S64" s="98">
        <v>64.04201658515197</v>
      </c>
      <c r="T64" s="98">
        <v>60.903980738888357</v>
      </c>
      <c r="U64" s="98">
        <v>50.244034608240206</v>
      </c>
      <c r="V64" s="98">
        <v>64.851750161913202</v>
      </c>
      <c r="W64" s="98">
        <v>77.680459911922526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0.15491071439060744</v>
      </c>
      <c r="D65" s="98">
        <v>0.19471631756190647</v>
      </c>
      <c r="E65" s="98">
        <v>0.15541686771548657</v>
      </c>
      <c r="F65" s="98">
        <v>0.15922909194037993</v>
      </c>
      <c r="G65" s="98">
        <v>8.7086902490695853E-2</v>
      </c>
      <c r="H65" s="98">
        <v>0.13797778111696685</v>
      </c>
      <c r="I65" s="98">
        <v>2.5939045976316962E-2</v>
      </c>
      <c r="J65" s="98">
        <v>7.5048805272753205E-2</v>
      </c>
      <c r="K65" s="98">
        <v>0.10573842306247377</v>
      </c>
      <c r="L65" s="98">
        <v>0.15630473304358472</v>
      </c>
      <c r="M65" s="98">
        <v>0.22138136076654744</v>
      </c>
      <c r="N65" s="98">
        <v>0.16935575671856007</v>
      </c>
      <c r="O65" s="98">
        <v>0.17101684916618307</v>
      </c>
      <c r="P65" s="98">
        <v>0.12203750550569115</v>
      </c>
      <c r="Q65" s="98">
        <v>0.15381855402296202</v>
      </c>
      <c r="R65" s="98">
        <v>0.14655890990765971</v>
      </c>
      <c r="S65" s="98">
        <v>0.15691873934989639</v>
      </c>
      <c r="T65" s="98">
        <v>0.14833740850075458</v>
      </c>
      <c r="U65" s="98">
        <v>0.12275082243595183</v>
      </c>
      <c r="V65" s="98">
        <v>0.15704731102378178</v>
      </c>
      <c r="W65" s="98">
        <v>0.18717273356765671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0.29389718063532988</v>
      </c>
      <c r="D66" s="122">
        <f t="shared" si="27"/>
        <v>0.45774910882276043</v>
      </c>
      <c r="E66" s="122">
        <f t="shared" si="27"/>
        <v>0.46323243036921169</v>
      </c>
      <c r="F66" s="122">
        <f t="shared" si="27"/>
        <v>0.11922396192461505</v>
      </c>
      <c r="G66" s="122">
        <f t="shared" si="27"/>
        <v>0.12549565616001598</v>
      </c>
      <c r="H66" s="122">
        <f t="shared" si="27"/>
        <v>0.22752492157424076</v>
      </c>
      <c r="I66" s="122">
        <f t="shared" si="27"/>
        <v>0.13128111085221864</v>
      </c>
      <c r="J66" s="122">
        <f t="shared" si="27"/>
        <v>7.8943535229668502E-2</v>
      </c>
      <c r="K66" s="122">
        <f t="shared" si="27"/>
        <v>0.104432487687405</v>
      </c>
      <c r="L66" s="122">
        <f t="shared" si="27"/>
        <v>0.46156851908869595</v>
      </c>
      <c r="M66" s="122">
        <f t="shared" si="27"/>
        <v>0.19699478419132693</v>
      </c>
      <c r="N66" s="122">
        <f t="shared" si="27"/>
        <v>0.60165147261580065</v>
      </c>
      <c r="O66" s="122">
        <f t="shared" si="27"/>
        <v>6.4082383529114259E-2</v>
      </c>
      <c r="P66" s="122">
        <f t="shared" si="27"/>
        <v>0.21610096297260675</v>
      </c>
      <c r="Q66" s="122">
        <f t="shared" si="27"/>
        <v>0.81584162524127912</v>
      </c>
      <c r="R66" s="122">
        <f t="shared" si="27"/>
        <v>0.40516631402896913</v>
      </c>
      <c r="S66" s="122">
        <f t="shared" si="27"/>
        <v>0.55448176710109476</v>
      </c>
      <c r="T66" s="122">
        <f t="shared" si="27"/>
        <v>0.44633968504490651</v>
      </c>
      <c r="U66" s="122">
        <f t="shared" si="27"/>
        <v>0.24515673725153886</v>
      </c>
      <c r="V66" s="122">
        <f t="shared" si="27"/>
        <v>7.8857369326367707E-2</v>
      </c>
      <c r="W66" s="122">
        <f t="shared" si="27"/>
        <v>2.7054520532267291E-2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0.29389718063532988</v>
      </c>
      <c r="D67" s="98">
        <v>0.45774910882276043</v>
      </c>
      <c r="E67" s="98">
        <v>0.46323243036921169</v>
      </c>
      <c r="F67" s="98">
        <v>0.11922396192461505</v>
      </c>
      <c r="G67" s="98">
        <v>0.12549565616001598</v>
      </c>
      <c r="H67" s="98">
        <v>0.22752492157424076</v>
      </c>
      <c r="I67" s="98">
        <v>0.13128111085221864</v>
      </c>
      <c r="J67" s="98">
        <v>7.8943535229668502E-2</v>
      </c>
      <c r="K67" s="98">
        <v>0.104432487687405</v>
      </c>
      <c r="L67" s="98">
        <v>0.46156851908869595</v>
      </c>
      <c r="M67" s="98">
        <v>0.19699478419132693</v>
      </c>
      <c r="N67" s="98">
        <v>0.60165147261580065</v>
      </c>
      <c r="O67" s="98">
        <v>6.4082383529114259E-2</v>
      </c>
      <c r="P67" s="98">
        <v>0.21610096297260675</v>
      </c>
      <c r="Q67" s="98">
        <v>0.81584162524127912</v>
      </c>
      <c r="R67" s="98">
        <v>0.40516631402896913</v>
      </c>
      <c r="S67" s="98">
        <v>0.55448176710109476</v>
      </c>
      <c r="T67" s="98">
        <v>0.44633968504490651</v>
      </c>
      <c r="U67" s="98">
        <v>0.24515673725153886</v>
      </c>
      <c r="V67" s="98">
        <v>7.8857369326367707E-2</v>
      </c>
      <c r="W67" s="98">
        <v>2.7054520532267291E-2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9.3248996534516024</v>
      </c>
      <c r="D68" s="122">
        <v>12.832644160371565</v>
      </c>
      <c r="E68" s="122">
        <v>10.955358577377556</v>
      </c>
      <c r="F68" s="122">
        <v>6.5358563879147047</v>
      </c>
      <c r="G68" s="122">
        <v>5.8612848287047772</v>
      </c>
      <c r="H68" s="122">
        <v>9.6075448641285242</v>
      </c>
      <c r="I68" s="122">
        <v>2.3287203465906852</v>
      </c>
      <c r="J68" s="122">
        <v>3.9332779425032887</v>
      </c>
      <c r="K68" s="122">
        <v>6.0913734020340993</v>
      </c>
      <c r="L68" s="122">
        <v>8.8583353071643973</v>
      </c>
      <c r="M68" s="122">
        <v>12.279366313137364</v>
      </c>
      <c r="N68" s="122">
        <v>11.06589712275518</v>
      </c>
      <c r="O68" s="122">
        <v>9.8691262761103591</v>
      </c>
      <c r="P68" s="122">
        <v>7.2514413473154304</v>
      </c>
      <c r="Q68" s="122">
        <v>10.381481756535909</v>
      </c>
      <c r="R68" s="122">
        <v>9.9408226036621414</v>
      </c>
      <c r="S68" s="122">
        <v>11.14932970273437</v>
      </c>
      <c r="T68" s="122">
        <v>10.534530970582701</v>
      </c>
      <c r="U68" s="122">
        <v>8.9570649785490524</v>
      </c>
      <c r="V68" s="122">
        <v>11.933715601354054</v>
      </c>
      <c r="W68" s="122">
        <v>15.084416236832542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8.9433959993569516</v>
      </c>
      <c r="D69" s="98">
        <v>12.424097902377449</v>
      </c>
      <c r="E69" s="98">
        <v>10.555982530574529</v>
      </c>
      <c r="F69" s="98">
        <v>6.3517731503795964</v>
      </c>
      <c r="G69" s="98">
        <v>5.8612848287047772</v>
      </c>
      <c r="H69" s="98">
        <v>8.6783257078470086</v>
      </c>
      <c r="I69" s="98">
        <v>2.0566867189839289</v>
      </c>
      <c r="J69" s="98">
        <v>3.932771672306778</v>
      </c>
      <c r="K69" s="98">
        <v>5.7625192437377182</v>
      </c>
      <c r="L69" s="98">
        <v>8.4520970811747773</v>
      </c>
      <c r="M69" s="98">
        <v>11.918271720296001</v>
      </c>
      <c r="N69" s="98">
        <v>10.737323644501769</v>
      </c>
      <c r="O69" s="98">
        <v>9.6016329145875936</v>
      </c>
      <c r="P69" s="98">
        <v>6.6277620696279946</v>
      </c>
      <c r="Q69" s="98">
        <v>9.950234341495408</v>
      </c>
      <c r="R69" s="98">
        <v>9.6030862299668165</v>
      </c>
      <c r="S69" s="98">
        <v>10.624999395356392</v>
      </c>
      <c r="T69" s="98">
        <v>10.047309102743194</v>
      </c>
      <c r="U69" s="98">
        <v>8.554185483246652</v>
      </c>
      <c r="V69" s="98">
        <v>11.410341200471933</v>
      </c>
      <c r="W69" s="98">
        <v>15.084416236832542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0.3815036540946512</v>
      </c>
      <c r="D73" s="101">
        <v>0.40854625799411542</v>
      </c>
      <c r="E73" s="101">
        <v>0.39937604680302807</v>
      </c>
      <c r="F73" s="101">
        <v>0.18408323753510816</v>
      </c>
      <c r="G73" s="101">
        <v>0</v>
      </c>
      <c r="H73" s="101">
        <v>0.92921915628151519</v>
      </c>
      <c r="I73" s="101">
        <v>0.27203362760675648</v>
      </c>
      <c r="J73" s="101">
        <v>5.0627019651070253E-4</v>
      </c>
      <c r="K73" s="101">
        <v>0.32885415829638143</v>
      </c>
      <c r="L73" s="101">
        <v>0.40623822598962067</v>
      </c>
      <c r="M73" s="101">
        <v>0.3610945928413628</v>
      </c>
      <c r="N73" s="101">
        <v>0.3285734782534101</v>
      </c>
      <c r="O73" s="101">
        <v>0.26749336152276609</v>
      </c>
      <c r="P73" s="101">
        <v>0.62367927768743581</v>
      </c>
      <c r="Q73" s="101">
        <v>0.43124741504050002</v>
      </c>
      <c r="R73" s="101">
        <v>0.3377363736953255</v>
      </c>
      <c r="S73" s="101">
        <v>0.5243303073779787</v>
      </c>
      <c r="T73" s="101">
        <v>0.4872218678395065</v>
      </c>
      <c r="U73" s="101">
        <v>0.40287949530239986</v>
      </c>
      <c r="V73" s="101">
        <v>0.52337440088212028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4.1762713836301755</v>
      </c>
      <c r="D77" s="122">
        <v>6.0302398681906695</v>
      </c>
      <c r="E77" s="122">
        <v>5.8038034232714084</v>
      </c>
      <c r="F77" s="122">
        <v>3.0775342366967671</v>
      </c>
      <c r="G77" s="122">
        <v>3.736811684426387</v>
      </c>
      <c r="H77" s="122">
        <v>4.3597410901288063</v>
      </c>
      <c r="I77" s="122">
        <v>1.2418493634610834</v>
      </c>
      <c r="J77" s="122">
        <v>1.3542682428323498</v>
      </c>
      <c r="K77" s="122">
        <v>2.6306103477075111</v>
      </c>
      <c r="L77" s="122">
        <v>3.2914814468033291</v>
      </c>
      <c r="M77" s="122">
        <v>4.6769164210498904</v>
      </c>
      <c r="N77" s="122">
        <v>3.8780179553254648</v>
      </c>
      <c r="O77" s="122">
        <v>3.4860996530148607</v>
      </c>
      <c r="P77" s="122">
        <v>2.7481178762621039</v>
      </c>
      <c r="Q77" s="122">
        <v>4.6112448657626306</v>
      </c>
      <c r="R77" s="122">
        <v>4.5758436617343632</v>
      </c>
      <c r="S77" s="122">
        <v>5.3737979139280778</v>
      </c>
      <c r="T77" s="122">
        <v>5.3556186048150467</v>
      </c>
      <c r="U77" s="122">
        <v>4.7919408082562152</v>
      </c>
      <c r="V77" s="122">
        <v>5.7908816354765227</v>
      </c>
      <c r="W77" s="122">
        <v>7.223462749176333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3.3135002195915089</v>
      </c>
      <c r="D78" s="98">
        <v>5.5131937708970371</v>
      </c>
      <c r="E78" s="98">
        <v>4.9862023552641457</v>
      </c>
      <c r="F78" s="98">
        <v>2.6953362592912624</v>
      </c>
      <c r="G78" s="98">
        <v>3.3193165832751963</v>
      </c>
      <c r="H78" s="98">
        <v>4.359310585622536</v>
      </c>
      <c r="I78" s="98">
        <v>1.1945399693560934</v>
      </c>
      <c r="J78" s="98">
        <v>1.3381970412998871</v>
      </c>
      <c r="K78" s="98">
        <v>2.5989660616179946</v>
      </c>
      <c r="L78" s="98">
        <v>3.1636280758748083</v>
      </c>
      <c r="M78" s="98">
        <v>4.6641346515985083</v>
      </c>
      <c r="N78" s="98">
        <v>3.8600682304091372</v>
      </c>
      <c r="O78" s="98">
        <v>3.4768680588157932</v>
      </c>
      <c r="P78" s="98">
        <v>2.7402108144249051</v>
      </c>
      <c r="Q78" s="98">
        <v>4.5646409544997777</v>
      </c>
      <c r="R78" s="98">
        <v>4.5215726162936623</v>
      </c>
      <c r="S78" s="98">
        <v>5.2925369080201827</v>
      </c>
      <c r="T78" s="98">
        <v>5.2711553145412662</v>
      </c>
      <c r="U78" s="98">
        <v>4.7553475542867352</v>
      </c>
      <c r="V78" s="98">
        <v>5.7315638661260788</v>
      </c>
      <c r="W78" s="98">
        <v>7.136375511713724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0.86277116403866627</v>
      </c>
      <c r="D79" s="33">
        <v>0.5170460972936326</v>
      </c>
      <c r="E79" s="33">
        <v>0.81760106800726251</v>
      </c>
      <c r="F79" s="33">
        <v>0.38219797740550454</v>
      </c>
      <c r="G79" s="33">
        <v>0.41749510115119048</v>
      </c>
      <c r="H79" s="33">
        <v>4.3050450627027311E-4</v>
      </c>
      <c r="I79" s="33">
        <v>4.7309394104990035E-2</v>
      </c>
      <c r="J79" s="33">
        <v>1.6071201532462748E-2</v>
      </c>
      <c r="K79" s="33">
        <v>3.1644286089516471E-2</v>
      </c>
      <c r="L79" s="33">
        <v>0.12785337092852089</v>
      </c>
      <c r="M79" s="33">
        <v>1.2781769451381911E-2</v>
      </c>
      <c r="N79" s="33">
        <v>1.7949724916327722E-2</v>
      </c>
      <c r="O79" s="33">
        <v>9.2315941990677025E-3</v>
      </c>
      <c r="P79" s="33">
        <v>7.9070618371988276E-3</v>
      </c>
      <c r="Q79" s="33">
        <v>4.6603911262852904E-2</v>
      </c>
      <c r="R79" s="33">
        <v>5.4271045440701327E-2</v>
      </c>
      <c r="S79" s="33">
        <v>8.1261005907894951E-2</v>
      </c>
      <c r="T79" s="33">
        <v>8.4463290273780425E-2</v>
      </c>
      <c r="U79" s="33">
        <v>3.6593253969480245E-2</v>
      </c>
      <c r="V79" s="33">
        <v>5.9317769350443632E-2</v>
      </c>
      <c r="W79" s="33">
        <v>8.708723746260888E-2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8.0579840461855277</v>
      </c>
      <c r="D81" s="117">
        <f t="shared" si="28"/>
        <v>77.857526765780946</v>
      </c>
      <c r="E81" s="117">
        <f t="shared" si="28"/>
        <v>134.5340424719495</v>
      </c>
      <c r="F81" s="117">
        <f t="shared" si="28"/>
        <v>177.86059744036794</v>
      </c>
      <c r="G81" s="117">
        <f t="shared" si="28"/>
        <v>212.59947829294316</v>
      </c>
      <c r="H81" s="117">
        <f t="shared" si="28"/>
        <v>120.64652639327291</v>
      </c>
      <c r="I81" s="117">
        <f t="shared" si="28"/>
        <v>142.73783854457662</v>
      </c>
      <c r="J81" s="117">
        <f t="shared" si="28"/>
        <v>135.09017695242295</v>
      </c>
      <c r="K81" s="117">
        <f t="shared" si="28"/>
        <v>114.45031895033644</v>
      </c>
      <c r="L81" s="117">
        <f t="shared" si="28"/>
        <v>68.662204612292911</v>
      </c>
      <c r="M81" s="117">
        <f t="shared" si="28"/>
        <v>44.558241305675971</v>
      </c>
      <c r="N81" s="117">
        <f t="shared" si="28"/>
        <v>60.960851109425015</v>
      </c>
      <c r="O81" s="117">
        <f t="shared" si="28"/>
        <v>80.201636697277706</v>
      </c>
      <c r="P81" s="117">
        <f t="shared" si="28"/>
        <v>127.40669597555225</v>
      </c>
      <c r="Q81" s="117">
        <f t="shared" si="28"/>
        <v>75.687912899023189</v>
      </c>
      <c r="R81" s="117">
        <f t="shared" ref="R81:V81" si="29">R82+R85+R87+R100</f>
        <v>75.428577787269987</v>
      </c>
      <c r="S81" s="117">
        <f t="shared" si="29"/>
        <v>71.123099628107127</v>
      </c>
      <c r="T81" s="117">
        <f t="shared" si="29"/>
        <v>94.302249966500739</v>
      </c>
      <c r="U81" s="117">
        <f t="shared" si="29"/>
        <v>81.44842050171674</v>
      </c>
      <c r="V81" s="117">
        <f t="shared" si="29"/>
        <v>97.036338818577235</v>
      </c>
      <c r="W81" s="117">
        <f t="shared" ref="W81" si="30">W82+W85+W87+W100</f>
        <v>90.981776267012606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6.6648172906610341</v>
      </c>
      <c r="D82" s="122">
        <f t="shared" si="31"/>
        <v>63.802223333417068</v>
      </c>
      <c r="E82" s="122">
        <f t="shared" si="31"/>
        <v>109.43426987170294</v>
      </c>
      <c r="F82" s="122">
        <f t="shared" si="31"/>
        <v>154.48299672301283</v>
      </c>
      <c r="G82" s="122">
        <f t="shared" si="31"/>
        <v>165.54712611643367</v>
      </c>
      <c r="H82" s="122">
        <f t="shared" si="31"/>
        <v>99.369039801915903</v>
      </c>
      <c r="I82" s="122">
        <f t="shared" si="31"/>
        <v>111.3575791211924</v>
      </c>
      <c r="J82" s="122">
        <f t="shared" si="31"/>
        <v>116.60842047644758</v>
      </c>
      <c r="K82" s="122">
        <f t="shared" si="31"/>
        <v>96.308625649423703</v>
      </c>
      <c r="L82" s="122">
        <f t="shared" si="31"/>
        <v>58.829949025285636</v>
      </c>
      <c r="M82" s="122">
        <f t="shared" si="31"/>
        <v>37.677715244705659</v>
      </c>
      <c r="N82" s="122">
        <f t="shared" si="31"/>
        <v>51.716290929440916</v>
      </c>
      <c r="O82" s="122">
        <f t="shared" si="31"/>
        <v>67.582952466445974</v>
      </c>
      <c r="P82" s="122">
        <f t="shared" si="31"/>
        <v>105.89902105175143</v>
      </c>
      <c r="Q82" s="122">
        <f t="shared" si="31"/>
        <v>61.527578549172638</v>
      </c>
      <c r="R82" s="122">
        <f t="shared" ref="R82:V82" si="32">SUM(R83:R84)</f>
        <v>61.558987152493771</v>
      </c>
      <c r="S82" s="122">
        <f t="shared" si="32"/>
        <v>57.02509419628673</v>
      </c>
      <c r="T82" s="122">
        <f t="shared" si="32"/>
        <v>75.285156439153297</v>
      </c>
      <c r="U82" s="122">
        <f t="shared" si="32"/>
        <v>64.46051311966319</v>
      </c>
      <c r="V82" s="122">
        <f t="shared" si="32"/>
        <v>76.766105597042682</v>
      </c>
      <c r="W82" s="122">
        <f t="shared" ref="W82" si="33">SUM(W83:W84)</f>
        <v>70.907297306626873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6.6590039097054827</v>
      </c>
      <c r="D83" s="98">
        <v>63.747644527037053</v>
      </c>
      <c r="E83" s="98">
        <v>109.3408836150679</v>
      </c>
      <c r="F83" s="98">
        <v>154.33814589432993</v>
      </c>
      <c r="G83" s="98">
        <v>165.39834023274949</v>
      </c>
      <c r="H83" s="98">
        <v>99.283852065275838</v>
      </c>
      <c r="I83" s="98">
        <v>111.27011838776822</v>
      </c>
      <c r="J83" s="98">
        <v>116.50028204306574</v>
      </c>
      <c r="K83" s="98">
        <v>96.217741444106593</v>
      </c>
      <c r="L83" s="98">
        <v>58.778488456551372</v>
      </c>
      <c r="M83" s="98">
        <v>37.642316189776423</v>
      </c>
      <c r="N83" s="98">
        <v>51.674968024784967</v>
      </c>
      <c r="O83" s="98">
        <v>67.518782158578091</v>
      </c>
      <c r="P83" s="98">
        <v>105.79538049903458</v>
      </c>
      <c r="Q83" s="98">
        <v>61.473860767067201</v>
      </c>
      <c r="R83" s="98">
        <v>61.504818372127311</v>
      </c>
      <c r="S83" s="98">
        <v>56.973614930763986</v>
      </c>
      <c r="T83" s="98">
        <v>75.216940675917371</v>
      </c>
      <c r="U83" s="98">
        <v>64.401371032942478</v>
      </c>
      <c r="V83" s="98">
        <v>76.695771768210221</v>
      </c>
      <c r="W83" s="98">
        <v>70.842236978842863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5.8133809555514443E-3</v>
      </c>
      <c r="D84" s="98">
        <v>5.4578806380014652E-2</v>
      </c>
      <c r="E84" s="98">
        <v>9.3386256635045212E-2</v>
      </c>
      <c r="F84" s="98">
        <v>0.1448508286828932</v>
      </c>
      <c r="G84" s="98">
        <v>0.14878588368417209</v>
      </c>
      <c r="H84" s="98">
        <v>8.5187736640072079E-2</v>
      </c>
      <c r="I84" s="98">
        <v>8.7460733424187129E-2</v>
      </c>
      <c r="J84" s="98">
        <v>0.10813843338183579</v>
      </c>
      <c r="K84" s="98">
        <v>9.0884205317106337E-2</v>
      </c>
      <c r="L84" s="98">
        <v>5.1460568734266757E-2</v>
      </c>
      <c r="M84" s="98">
        <v>3.5399054929238088E-2</v>
      </c>
      <c r="N84" s="98">
        <v>4.1322904655951814E-2</v>
      </c>
      <c r="O84" s="98">
        <v>6.4170307867878862E-2</v>
      </c>
      <c r="P84" s="98">
        <v>0.10364055271685818</v>
      </c>
      <c r="Q84" s="98">
        <v>5.371778210543942E-2</v>
      </c>
      <c r="R84" s="98">
        <v>5.4168780366460459E-2</v>
      </c>
      <c r="S84" s="98">
        <v>5.1479265522742616E-2</v>
      </c>
      <c r="T84" s="98">
        <v>6.8215763235922766E-2</v>
      </c>
      <c r="U84" s="98">
        <v>5.9142086720712111E-2</v>
      </c>
      <c r="V84" s="98">
        <v>7.0333828832464668E-2</v>
      </c>
      <c r="W84" s="98">
        <v>6.5060327784013716E-2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2.8211356726080019E-2</v>
      </c>
      <c r="D85" s="122">
        <f t="shared" si="34"/>
        <v>0.36432346007905786</v>
      </c>
      <c r="E85" s="122">
        <f t="shared" si="34"/>
        <v>0.73053917597080631</v>
      </c>
      <c r="F85" s="122">
        <f t="shared" si="34"/>
        <v>0.26927693284238213</v>
      </c>
      <c r="G85" s="122">
        <f t="shared" si="34"/>
        <v>0.48990074469919281</v>
      </c>
      <c r="H85" s="122">
        <f t="shared" si="34"/>
        <v>0.40965303845333251</v>
      </c>
      <c r="I85" s="122">
        <f t="shared" si="34"/>
        <v>1.1049831818399138</v>
      </c>
      <c r="J85" s="122">
        <f t="shared" si="34"/>
        <v>0.27239761591234746</v>
      </c>
      <c r="K85" s="122">
        <f t="shared" si="34"/>
        <v>0.2176476624787447</v>
      </c>
      <c r="L85" s="122">
        <f t="shared" si="34"/>
        <v>0.36144473000673044</v>
      </c>
      <c r="M85" s="122">
        <f t="shared" si="34"/>
        <v>8.2076781250160769E-2</v>
      </c>
      <c r="N85" s="122">
        <f t="shared" si="34"/>
        <v>0.38239843978156524</v>
      </c>
      <c r="O85" s="122">
        <f t="shared" si="34"/>
        <v>6.2708941234268886E-2</v>
      </c>
      <c r="P85" s="122">
        <f t="shared" si="34"/>
        <v>0.43338777860062727</v>
      </c>
      <c r="Q85" s="122">
        <f t="shared" si="34"/>
        <v>0.71205233447017913</v>
      </c>
      <c r="R85" s="122">
        <f t="shared" si="34"/>
        <v>0.37119976914560926</v>
      </c>
      <c r="S85" s="122">
        <f t="shared" si="34"/>
        <v>0.45479185080929446</v>
      </c>
      <c r="T85" s="122">
        <f t="shared" si="34"/>
        <v>0.51821721553249778</v>
      </c>
      <c r="U85" s="122">
        <f t="shared" si="34"/>
        <v>0.28227320175871001</v>
      </c>
      <c r="V85" s="122">
        <f t="shared" si="34"/>
        <v>8.7631718712788492E-2</v>
      </c>
      <c r="W85" s="122">
        <f t="shared" si="34"/>
        <v>2.4494037030257307E-2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2.8211356726080019E-2</v>
      </c>
      <c r="D86" s="98">
        <v>0.36432346007905786</v>
      </c>
      <c r="E86" s="98">
        <v>0.73053917597080631</v>
      </c>
      <c r="F86" s="98">
        <v>0.26927693284238213</v>
      </c>
      <c r="G86" s="98">
        <v>0.48990074469919281</v>
      </c>
      <c r="H86" s="98">
        <v>0.40965303845333251</v>
      </c>
      <c r="I86" s="98">
        <v>1.1049831818399138</v>
      </c>
      <c r="J86" s="98">
        <v>0.27239761591234746</v>
      </c>
      <c r="K86" s="98">
        <v>0.2176476624787447</v>
      </c>
      <c r="L86" s="98">
        <v>0.36144473000673044</v>
      </c>
      <c r="M86" s="98">
        <v>8.2076781250160769E-2</v>
      </c>
      <c r="N86" s="98">
        <v>0.38239843978156524</v>
      </c>
      <c r="O86" s="98">
        <v>6.2708941234268886E-2</v>
      </c>
      <c r="P86" s="98">
        <v>0.43338777860062727</v>
      </c>
      <c r="Q86" s="98">
        <v>0.71205233447017913</v>
      </c>
      <c r="R86" s="98">
        <v>0.37119976914560926</v>
      </c>
      <c r="S86" s="98">
        <v>0.45479185080929446</v>
      </c>
      <c r="T86" s="98">
        <v>0.51821721553249778</v>
      </c>
      <c r="U86" s="98">
        <v>0.28227320175871001</v>
      </c>
      <c r="V86" s="98">
        <v>8.7631718712788492E-2</v>
      </c>
      <c r="W86" s="98">
        <v>2.4494037030257307E-2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0.93439995540706322</v>
      </c>
      <c r="D87" s="122">
        <v>9.0243720543184622</v>
      </c>
      <c r="E87" s="122">
        <v>15.746314430861524</v>
      </c>
      <c r="F87" s="122">
        <v>15.964048444281524</v>
      </c>
      <c r="G87" s="122">
        <v>28.381968974716649</v>
      </c>
      <c r="H87" s="122">
        <v>13.926471389185552</v>
      </c>
      <c r="I87" s="122">
        <v>18.879923104892466</v>
      </c>
      <c r="J87" s="122">
        <v>13.260526732648614</v>
      </c>
      <c r="K87" s="122">
        <v>12.162751756595142</v>
      </c>
      <c r="L87" s="122">
        <v>6.7559350490949486</v>
      </c>
      <c r="M87" s="122">
        <v>4.8737236826837247</v>
      </c>
      <c r="N87" s="122">
        <v>6.5410664876274121</v>
      </c>
      <c r="O87" s="122">
        <v>9.1303412176513685</v>
      </c>
      <c r="P87" s="122">
        <v>15.309808206256873</v>
      </c>
      <c r="Q87" s="122">
        <v>9.4186375910202784</v>
      </c>
      <c r="R87" s="122">
        <v>9.2817911669637585</v>
      </c>
      <c r="S87" s="122">
        <v>9.2481592170716418</v>
      </c>
      <c r="T87" s="122">
        <v>12.255112888603685</v>
      </c>
      <c r="U87" s="122">
        <v>10.924926632168082</v>
      </c>
      <c r="V87" s="122">
        <v>13.588080307115096</v>
      </c>
      <c r="W87" s="122">
        <v>13.65167307565963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0.93439995540706322</v>
      </c>
      <c r="D88" s="98">
        <v>6.4717338315186286</v>
      </c>
      <c r="E88" s="98">
        <v>10.519633808119321</v>
      </c>
      <c r="F88" s="98">
        <v>13.397759689644785</v>
      </c>
      <c r="G88" s="98">
        <v>11.752779366239261</v>
      </c>
      <c r="H88" s="98">
        <v>10.806192955656609</v>
      </c>
      <c r="I88" s="98">
        <v>14.686069090324835</v>
      </c>
      <c r="J88" s="98">
        <v>9.899829257372522</v>
      </c>
      <c r="K88" s="98">
        <v>8.8261104906657462</v>
      </c>
      <c r="L88" s="98">
        <v>5.2711417457069984</v>
      </c>
      <c r="M88" s="98">
        <v>1.9522075904623197</v>
      </c>
      <c r="N88" s="98">
        <v>3.4380182963225629</v>
      </c>
      <c r="O88" s="98">
        <v>4.7393123732341538</v>
      </c>
      <c r="P88" s="98">
        <v>8.4590196021544397</v>
      </c>
      <c r="Q88" s="98">
        <v>3.5826147354255955</v>
      </c>
      <c r="R88" s="98">
        <v>5.491325295501297</v>
      </c>
      <c r="S88" s="98">
        <v>5.8983105794819082</v>
      </c>
      <c r="T88" s="98">
        <v>10.800361638024691</v>
      </c>
      <c r="U88" s="98">
        <v>9.0646917606446316</v>
      </c>
      <c r="V88" s="98">
        <v>11.959847527263511</v>
      </c>
      <c r="W88" s="98">
        <v>9.4286509423482503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2.5526382227998337</v>
      </c>
      <c r="E92" s="101">
        <v>5.2266806227422027</v>
      </c>
      <c r="F92" s="101">
        <v>2.5662887546367399</v>
      </c>
      <c r="G92" s="101">
        <v>16.62918960847739</v>
      </c>
      <c r="H92" s="101">
        <v>2.012216307540343</v>
      </c>
      <c r="I92" s="101">
        <v>2.3010669302977749</v>
      </c>
      <c r="J92" s="101">
        <v>1.3163784217658736</v>
      </c>
      <c r="K92" s="101">
        <v>0.14039992571431495</v>
      </c>
      <c r="L92" s="101">
        <v>0.39337163281992171</v>
      </c>
      <c r="M92" s="101">
        <v>1.9545924320312862</v>
      </c>
      <c r="N92" s="101">
        <v>1.5426931271614603</v>
      </c>
      <c r="O92" s="101">
        <v>2.9505103111778017</v>
      </c>
      <c r="P92" s="101">
        <v>3.2879687675373463</v>
      </c>
      <c r="Q92" s="101">
        <v>3.1738381036863772</v>
      </c>
      <c r="R92" s="101">
        <v>2.1950345077711901</v>
      </c>
      <c r="S92" s="101">
        <v>1.7718436278169369</v>
      </c>
      <c r="T92" s="101">
        <v>1.4547512505789941</v>
      </c>
      <c r="U92" s="101">
        <v>1.7168926171681096</v>
      </c>
      <c r="V92" s="101">
        <v>1.2181038545732645</v>
      </c>
      <c r="W92" s="101">
        <v>1.7682741814715806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1.1080621259886005</v>
      </c>
      <c r="I96" s="101">
        <v>1.8927870842698569</v>
      </c>
      <c r="J96" s="101">
        <v>2.0443190535102174</v>
      </c>
      <c r="K96" s="101">
        <v>3.1962413402150816</v>
      </c>
      <c r="L96" s="101">
        <v>1.0914216705680282</v>
      </c>
      <c r="M96" s="101">
        <v>0.96692366019011877</v>
      </c>
      <c r="N96" s="101">
        <v>1.5603550641433888</v>
      </c>
      <c r="O96" s="101">
        <v>1.4405185332394126</v>
      </c>
      <c r="P96" s="101">
        <v>3.5628198365650867</v>
      </c>
      <c r="Q96" s="101">
        <v>2.6621847519083071</v>
      </c>
      <c r="R96" s="101">
        <v>1.5954313636912716</v>
      </c>
      <c r="S96" s="101">
        <v>1.5780050097727965</v>
      </c>
      <c r="T96" s="101">
        <v>0</v>
      </c>
      <c r="U96" s="101">
        <v>0.14334225435534123</v>
      </c>
      <c r="V96" s="101">
        <v>0.41012892527832034</v>
      </c>
      <c r="W96" s="101">
        <v>2.4547479518397983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0.4305554433913506</v>
      </c>
      <c r="D100" s="122">
        <v>4.6666079179663562</v>
      </c>
      <c r="E100" s="122">
        <v>8.6229189934142241</v>
      </c>
      <c r="F100" s="122">
        <v>7.1442753402311876</v>
      </c>
      <c r="G100" s="122">
        <v>18.180482457093646</v>
      </c>
      <c r="H100" s="122">
        <v>6.9413621637181278</v>
      </c>
      <c r="I100" s="122">
        <v>11.395353136651833</v>
      </c>
      <c r="J100" s="122">
        <v>4.9488321274143789</v>
      </c>
      <c r="K100" s="122">
        <v>5.7612938818388537</v>
      </c>
      <c r="L100" s="122">
        <v>2.7148758079055941</v>
      </c>
      <c r="M100" s="122">
        <v>1.9247255970364265</v>
      </c>
      <c r="N100" s="122">
        <v>2.3210952525751214</v>
      </c>
      <c r="O100" s="122">
        <v>3.4256340719461003</v>
      </c>
      <c r="P100" s="122">
        <v>5.764478938943312</v>
      </c>
      <c r="Q100" s="122">
        <v>4.0296444243600975</v>
      </c>
      <c r="R100" s="122">
        <v>4.2165996986668439</v>
      </c>
      <c r="S100" s="122">
        <v>4.395054363939459</v>
      </c>
      <c r="T100" s="122">
        <v>6.2437634232112469</v>
      </c>
      <c r="U100" s="122">
        <v>5.7807075481267614</v>
      </c>
      <c r="V100" s="122">
        <v>6.5945211957066814</v>
      </c>
      <c r="W100" s="122">
        <v>6.3983118476958483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8.1642164869304024E-3</v>
      </c>
      <c r="D101" s="98">
        <v>0.21397127538989716</v>
      </c>
      <c r="E101" s="98">
        <v>0.64514990445134224</v>
      </c>
      <c r="F101" s="98">
        <v>1.1330115755009342</v>
      </c>
      <c r="G101" s="98">
        <v>2.2897464969907482</v>
      </c>
      <c r="H101" s="98">
        <v>1.5866069560346105</v>
      </c>
      <c r="I101" s="98">
        <v>0.70536020260707311</v>
      </c>
      <c r="J101" s="98">
        <v>1.6095817352129123</v>
      </c>
      <c r="K101" s="98">
        <v>0.52669557182106774</v>
      </c>
      <c r="L101" s="98">
        <v>0.59392744333825742</v>
      </c>
      <c r="M101" s="98">
        <v>0.27465667510769703</v>
      </c>
      <c r="N101" s="98">
        <v>0.51259297703567197</v>
      </c>
      <c r="O101" s="98">
        <v>0.53261599994308706</v>
      </c>
      <c r="P101" s="98">
        <v>0.84129661850211401</v>
      </c>
      <c r="Q101" s="98">
        <v>0.31054623206823073</v>
      </c>
      <c r="R101" s="98">
        <v>0.54172573381901967</v>
      </c>
      <c r="S101" s="98">
        <v>0.42645311697233684</v>
      </c>
      <c r="T101" s="98">
        <v>1.1217002731711898</v>
      </c>
      <c r="U101" s="98">
        <v>1.1292798017599195</v>
      </c>
      <c r="V101" s="98">
        <v>1.555584449700633</v>
      </c>
      <c r="W101" s="98">
        <v>1.1923331691484016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0.40205799431110012</v>
      </c>
      <c r="D102" s="98">
        <v>4.3182375947132616</v>
      </c>
      <c r="E102" s="98">
        <v>7.471273914181662</v>
      </c>
      <c r="F102" s="98">
        <v>5.9142687655348745</v>
      </c>
      <c r="G102" s="98">
        <v>15.693050433694371</v>
      </c>
      <c r="H102" s="98">
        <v>4.7920858179882702</v>
      </c>
      <c r="I102" s="98">
        <v>10.68437914184366</v>
      </c>
      <c r="J102" s="98">
        <v>3.3167212216128399</v>
      </c>
      <c r="K102" s="98">
        <v>5.2288420050579223</v>
      </c>
      <c r="L102" s="98">
        <v>2.0501678793275109</v>
      </c>
      <c r="M102" s="98">
        <v>1.6194977308847394</v>
      </c>
      <c r="N102" s="98">
        <v>1.7528379600685904</v>
      </c>
      <c r="O102" s="98">
        <v>2.893018072003013</v>
      </c>
      <c r="P102" s="98">
        <v>4.9231823204411977</v>
      </c>
      <c r="Q102" s="98">
        <v>3.668806533352428</v>
      </c>
      <c r="R102" s="98">
        <v>3.6163133237195022</v>
      </c>
      <c r="S102" s="98">
        <v>3.9067696813793229</v>
      </c>
      <c r="T102" s="98">
        <v>5.0880405559968356</v>
      </c>
      <c r="U102" s="98">
        <v>4.6248144707526748</v>
      </c>
      <c r="V102" s="98">
        <v>5.00487686554031</v>
      </c>
      <c r="W102" s="98">
        <v>5.1882890834378541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2.0333232593320091E-2</v>
      </c>
      <c r="D103" s="33">
        <v>0.1343990478631974</v>
      </c>
      <c r="E103" s="33">
        <v>0.50649517478121964</v>
      </c>
      <c r="F103" s="33">
        <v>9.69949991953796E-2</v>
      </c>
      <c r="G103" s="33">
        <v>0.19768552640852574</v>
      </c>
      <c r="H103" s="33">
        <v>0.56266938969524694</v>
      </c>
      <c r="I103" s="33">
        <v>5.6137922010992243E-3</v>
      </c>
      <c r="J103" s="33">
        <v>2.252917058862668E-2</v>
      </c>
      <c r="K103" s="33">
        <v>5.7563049598634052E-3</v>
      </c>
      <c r="L103" s="33">
        <v>7.0780485239825927E-2</v>
      </c>
      <c r="M103" s="33">
        <v>3.0571191043990167E-2</v>
      </c>
      <c r="N103" s="33">
        <v>5.5664315470858997E-2</v>
      </c>
      <c r="O103" s="33">
        <v>0</v>
      </c>
      <c r="P103" s="33">
        <v>0</v>
      </c>
      <c r="Q103" s="33">
        <v>5.029165893943869E-2</v>
      </c>
      <c r="R103" s="33">
        <v>5.8560641128322037E-2</v>
      </c>
      <c r="S103" s="33">
        <v>6.1831565587799314E-2</v>
      </c>
      <c r="T103" s="33">
        <v>3.4022594043221922E-2</v>
      </c>
      <c r="U103" s="33">
        <v>2.6613275614167452E-2</v>
      </c>
      <c r="V103" s="33">
        <v>3.4059880465738608E-2</v>
      </c>
      <c r="W103" s="33">
        <v>1.7689595109592428E-2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0.36412344082941828</v>
      </c>
      <c r="D105" s="117">
        <f t="shared" si="35"/>
        <v>0.88745207533621451</v>
      </c>
      <c r="E105" s="117">
        <f t="shared" si="35"/>
        <v>0.3389122488013307</v>
      </c>
      <c r="F105" s="117">
        <f t="shared" si="35"/>
        <v>0.12310546441901793</v>
      </c>
      <c r="G105" s="117">
        <f t="shared" si="35"/>
        <v>8.9445062405826489E-2</v>
      </c>
      <c r="H105" s="117">
        <f t="shared" si="35"/>
        <v>0.29135117590766535</v>
      </c>
      <c r="I105" s="117">
        <f t="shared" si="35"/>
        <v>0.47249267752984137</v>
      </c>
      <c r="J105" s="117">
        <f t="shared" si="35"/>
        <v>0.55281381361376125</v>
      </c>
      <c r="K105" s="117">
        <f t="shared" si="35"/>
        <v>0.77291188883419382</v>
      </c>
      <c r="L105" s="117">
        <f t="shared" si="35"/>
        <v>0.79076097769258169</v>
      </c>
      <c r="M105" s="117">
        <f t="shared" si="35"/>
        <v>5.7628575809567581E-2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6.1635130118213921E-2</v>
      </c>
      <c r="T105" s="117">
        <f t="shared" si="36"/>
        <v>1.8315729638898454E-2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0.15603955293658767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0.29008764990756081</v>
      </c>
      <c r="D106" s="122">
        <f t="shared" si="38"/>
        <v>0.74161922618809517</v>
      </c>
      <c r="E106" s="122">
        <f t="shared" si="38"/>
        <v>0.27467359377420947</v>
      </c>
      <c r="F106" s="122">
        <f t="shared" si="38"/>
        <v>0.1070611399994791</v>
      </c>
      <c r="G106" s="122">
        <f t="shared" si="38"/>
        <v>6.9154476936118855E-2</v>
      </c>
      <c r="H106" s="122">
        <f t="shared" si="38"/>
        <v>0.23942480919594711</v>
      </c>
      <c r="I106" s="122">
        <f t="shared" si="38"/>
        <v>0.3656241457638138</v>
      </c>
      <c r="J106" s="122">
        <f t="shared" si="38"/>
        <v>0.47435945660802936</v>
      </c>
      <c r="K106" s="122">
        <f t="shared" si="38"/>
        <v>0.64499855902219072</v>
      </c>
      <c r="L106" s="122">
        <f t="shared" si="38"/>
        <v>0.68080626606596073</v>
      </c>
      <c r="M106" s="122">
        <f t="shared" si="38"/>
        <v>4.8861910088475839E-2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4.8366163787711865E-2</v>
      </c>
      <c r="T106" s="122">
        <f t="shared" si="39"/>
        <v>1.4625800963406741E-2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0.12506851932822141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0.28991459743332704</v>
      </c>
      <c r="D107" s="98">
        <v>0.7411905263606493</v>
      </c>
      <c r="E107" s="98">
        <v>0.27451706988600727</v>
      </c>
      <c r="F107" s="98">
        <v>0.10699488069320592</v>
      </c>
      <c r="G107" s="98">
        <v>6.9113922170737405E-2</v>
      </c>
      <c r="H107" s="98">
        <v>0.23929238303446598</v>
      </c>
      <c r="I107" s="98">
        <v>0.36544091461550998</v>
      </c>
      <c r="J107" s="98">
        <v>0.47408175490526855</v>
      </c>
      <c r="K107" s="98">
        <v>0.6446182944901474</v>
      </c>
      <c r="L107" s="98">
        <v>0.68043792625084309</v>
      </c>
      <c r="M107" s="98">
        <v>4.8833747252642834E-2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4.8340385538289336E-2</v>
      </c>
      <c r="T107" s="98">
        <v>1.4618079550332994E-2</v>
      </c>
      <c r="U107" s="98">
        <v>0</v>
      </c>
      <c r="V107" s="98">
        <v>0</v>
      </c>
      <c r="W107" s="98">
        <v>0.12500344863174873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1.7305247423375934E-4</v>
      </c>
      <c r="D108" s="98">
        <v>4.2869982744581894E-4</v>
      </c>
      <c r="E108" s="98">
        <v>1.565238882021776E-4</v>
      </c>
      <c r="F108" s="98">
        <v>6.6259306273166635E-5</v>
      </c>
      <c r="G108" s="98">
        <v>4.0554765381449583E-5</v>
      </c>
      <c r="H108" s="98">
        <v>1.3242616148112353E-4</v>
      </c>
      <c r="I108" s="98">
        <v>1.8323114830381807E-4</v>
      </c>
      <c r="J108" s="98">
        <v>2.7770170276079643E-4</v>
      </c>
      <c r="K108" s="98">
        <v>3.8026453204333062E-4</v>
      </c>
      <c r="L108" s="98">
        <v>3.6833981511759134E-4</v>
      </c>
      <c r="M108" s="98">
        <v>2.8162835833008125E-5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2.5778249422529813E-5</v>
      </c>
      <c r="T108" s="98">
        <v>7.721413073747619E-6</v>
      </c>
      <c r="U108" s="98">
        <v>0</v>
      </c>
      <c r="V108" s="98">
        <v>0</v>
      </c>
      <c r="W108" s="98">
        <v>6.5070696472691394E-5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2.402932923433515E-3</v>
      </c>
      <c r="D109" s="122">
        <f t="shared" si="41"/>
        <v>4.0011905747936206E-3</v>
      </c>
      <c r="E109" s="122">
        <f t="shared" si="41"/>
        <v>2.2333951549281337E-3</v>
      </c>
      <c r="F109" s="122">
        <f t="shared" si="41"/>
        <v>2.6152352938302651E-4</v>
      </c>
      <c r="G109" s="122">
        <f t="shared" si="41"/>
        <v>2.9620092758264642E-4</v>
      </c>
      <c r="H109" s="122">
        <f t="shared" si="41"/>
        <v>1.2363385108466131E-3</v>
      </c>
      <c r="I109" s="122">
        <f t="shared" si="41"/>
        <v>4.5396616909819769E-3</v>
      </c>
      <c r="J109" s="122">
        <f t="shared" si="41"/>
        <v>1.6097607073561504E-3</v>
      </c>
      <c r="K109" s="122">
        <f t="shared" si="41"/>
        <v>1.8651892200108745E-3</v>
      </c>
      <c r="L109" s="122">
        <f t="shared" si="41"/>
        <v>4.512016246182993E-3</v>
      </c>
      <c r="M109" s="122">
        <f t="shared" si="41"/>
        <v>1.2260722764642027E-4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4.6965753271433971E-4</v>
      </c>
      <c r="T109" s="122">
        <f t="shared" si="41"/>
        <v>9.6015937065978233E-5</v>
      </c>
      <c r="U109" s="122">
        <f t="shared" si="41"/>
        <v>0</v>
      </c>
      <c r="V109" s="122">
        <f t="shared" si="41"/>
        <v>0</v>
      </c>
      <c r="W109" s="122">
        <f t="shared" si="41"/>
        <v>1.8827084573602849E-5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2.402932923433515E-3</v>
      </c>
      <c r="D110" s="98">
        <v>4.0011905747936206E-3</v>
      </c>
      <c r="E110" s="98">
        <v>2.2333951549281337E-3</v>
      </c>
      <c r="F110" s="98">
        <v>2.6152352938302651E-4</v>
      </c>
      <c r="G110" s="98">
        <v>2.9620092758264642E-4</v>
      </c>
      <c r="H110" s="98">
        <v>1.2363385108466131E-3</v>
      </c>
      <c r="I110" s="98">
        <v>4.5396616909819769E-3</v>
      </c>
      <c r="J110" s="98">
        <v>1.6097607073561504E-3</v>
      </c>
      <c r="K110" s="98">
        <v>1.8651892200108745E-3</v>
      </c>
      <c r="L110" s="98">
        <v>4.512016246182993E-3</v>
      </c>
      <c r="M110" s="98">
        <v>1.2260722764642027E-4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4.6965753271433971E-4</v>
      </c>
      <c r="T110" s="98">
        <v>9.6015937065978233E-5</v>
      </c>
      <c r="U110" s="98">
        <v>0</v>
      </c>
      <c r="V110" s="98">
        <v>0</v>
      </c>
      <c r="W110" s="98">
        <v>1.8827084573602849E-5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3.4816362105865861E-2</v>
      </c>
      <c r="D111" s="122">
        <v>9.0461554401846889E-2</v>
      </c>
      <c r="E111" s="122">
        <v>3.552667005526855E-2</v>
      </c>
      <c r="F111" s="122">
        <v>8.8269545972735081E-3</v>
      </c>
      <c r="G111" s="122">
        <v>8.9467826209899907E-3</v>
      </c>
      <c r="H111" s="122">
        <v>3.0361762901717472E-2</v>
      </c>
      <c r="I111" s="122">
        <v>5.476027008777562E-2</v>
      </c>
      <c r="J111" s="122">
        <v>4.9351511107960877E-2</v>
      </c>
      <c r="K111" s="122">
        <v>7.5941220047406097E-2</v>
      </c>
      <c r="L111" s="122">
        <v>7.2186641323389603E-2</v>
      </c>
      <c r="M111" s="122">
        <v>5.6516330019183575E-3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8.3234871750235105E-3</v>
      </c>
      <c r="T111" s="122">
        <v>2.3454113137524762E-3</v>
      </c>
      <c r="U111" s="122">
        <v>0</v>
      </c>
      <c r="V111" s="122">
        <v>0</v>
      </c>
      <c r="W111" s="122">
        <v>2.2716801650405419E-2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3.1474114360557727E-2</v>
      </c>
      <c r="D112" s="98">
        <v>9.0082920242445491E-2</v>
      </c>
      <c r="E112" s="98">
        <v>3.38591291500367E-2</v>
      </c>
      <c r="F112" s="98">
        <v>8.297066176044067E-3</v>
      </c>
      <c r="G112" s="98">
        <v>8.2318426118466598E-3</v>
      </c>
      <c r="H112" s="98">
        <v>2.9138904989190393E-2</v>
      </c>
      <c r="I112" s="98">
        <v>5.3261086769301511E-2</v>
      </c>
      <c r="J112" s="98">
        <v>4.7630192439824491E-2</v>
      </c>
      <c r="K112" s="98">
        <v>7.1243303500314936E-2</v>
      </c>
      <c r="L112" s="98">
        <v>7.0138743659870689E-2</v>
      </c>
      <c r="M112" s="98">
        <v>4.8729324012130159E-3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5.8880731790055766E-3</v>
      </c>
      <c r="T112" s="98">
        <v>1.9786194433588705E-3</v>
      </c>
      <c r="U112" s="98">
        <v>0</v>
      </c>
      <c r="V112" s="98">
        <v>0</v>
      </c>
      <c r="W112" s="98">
        <v>2.2450227512180974E-2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3.3422477453081316E-3</v>
      </c>
      <c r="D116" s="101">
        <v>3.7863415940140438E-4</v>
      </c>
      <c r="E116" s="101">
        <v>1.6675409052318499E-3</v>
      </c>
      <c r="F116" s="101">
        <v>5.298884212294419E-4</v>
      </c>
      <c r="G116" s="101">
        <v>7.1494000914333166E-4</v>
      </c>
      <c r="H116" s="101">
        <v>1.2228579125270801E-3</v>
      </c>
      <c r="I116" s="101">
        <v>1.4991833184741091E-3</v>
      </c>
      <c r="J116" s="101">
        <v>1.7213186681363886E-3</v>
      </c>
      <c r="K116" s="101">
        <v>4.6979165470911631E-3</v>
      </c>
      <c r="L116" s="101">
        <v>2.0478976635189151E-3</v>
      </c>
      <c r="M116" s="101">
        <v>7.7870060070534192E-4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2.4354139960179335E-3</v>
      </c>
      <c r="T116" s="101">
        <v>3.6679187039360581E-4</v>
      </c>
      <c r="U116" s="101">
        <v>0</v>
      </c>
      <c r="V116" s="101">
        <v>0</v>
      </c>
      <c r="W116" s="101">
        <v>2.6657413822444464E-4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3.6816495892558074E-2</v>
      </c>
      <c r="D120" s="122">
        <v>5.1370104171478831E-2</v>
      </c>
      <c r="E120" s="122">
        <v>2.6478589816924549E-2</v>
      </c>
      <c r="F120" s="122">
        <v>6.9558462928823034E-3</v>
      </c>
      <c r="G120" s="122">
        <v>1.1047601921134988E-2</v>
      </c>
      <c r="H120" s="122">
        <v>2.0328265299154172E-2</v>
      </c>
      <c r="I120" s="122">
        <v>4.7568599987269956E-2</v>
      </c>
      <c r="J120" s="122">
        <v>2.7493085190414948E-2</v>
      </c>
      <c r="K120" s="122">
        <v>5.010692054458607E-2</v>
      </c>
      <c r="L120" s="122">
        <v>3.3256054057048338E-2</v>
      </c>
      <c r="M120" s="122">
        <v>2.9924254915269662E-3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4.4758216227642027E-3</v>
      </c>
      <c r="T120" s="122">
        <v>1.248501424673259E-3</v>
      </c>
      <c r="U120" s="122">
        <v>0</v>
      </c>
      <c r="V120" s="122">
        <v>0</v>
      </c>
      <c r="W120" s="122">
        <v>8.2354048733872445E-3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3.5061416868713606E-2</v>
      </c>
      <c r="D121" s="98">
        <v>4.9830637187430485E-2</v>
      </c>
      <c r="E121" s="98">
        <v>2.4793081747769077E-2</v>
      </c>
      <c r="F121" s="98">
        <v>6.8583965281180234E-3</v>
      </c>
      <c r="G121" s="98">
        <v>1.0900842064855459E-2</v>
      </c>
      <c r="H121" s="98">
        <v>1.8175742767802806E-2</v>
      </c>
      <c r="I121" s="98">
        <v>4.7520618857346028E-2</v>
      </c>
      <c r="J121" s="98">
        <v>2.7316154531341962E-2</v>
      </c>
      <c r="K121" s="98">
        <v>5.0045355785657053E-2</v>
      </c>
      <c r="L121" s="98">
        <v>3.215060248034423E-2</v>
      </c>
      <c r="M121" s="98">
        <v>2.922388398642682E-3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4.3979481144672261E-3</v>
      </c>
      <c r="T121" s="98">
        <v>1.248501424673259E-3</v>
      </c>
      <c r="U121" s="98">
        <v>0</v>
      </c>
      <c r="V121" s="98">
        <v>0</v>
      </c>
      <c r="W121" s="98">
        <v>8.1965266423771506E-3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1.755079023844471E-3</v>
      </c>
      <c r="D122" s="33">
        <v>1.5394669840483454E-3</v>
      </c>
      <c r="E122" s="33">
        <v>1.6855080691554731E-3</v>
      </c>
      <c r="F122" s="33">
        <v>9.7449764764279581E-5</v>
      </c>
      <c r="G122" s="33">
        <v>1.4675985627952913E-4</v>
      </c>
      <c r="H122" s="33">
        <v>2.1525225313513657E-3</v>
      </c>
      <c r="I122" s="33">
        <v>4.7981129923924992E-5</v>
      </c>
      <c r="J122" s="33">
        <v>1.769306590729844E-4</v>
      </c>
      <c r="K122" s="33">
        <v>6.1564758929020372E-5</v>
      </c>
      <c r="L122" s="33">
        <v>1.1054515767041086E-3</v>
      </c>
      <c r="M122" s="33">
        <v>7.0037092884284445E-5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7.7873508296976468E-5</v>
      </c>
      <c r="T122" s="33">
        <v>0</v>
      </c>
      <c r="U122" s="33">
        <v>0</v>
      </c>
      <c r="V122" s="33">
        <v>0</v>
      </c>
      <c r="W122" s="33">
        <v>3.8878231010093253E-5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72.780946184914541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27.817942097842256</v>
      </c>
      <c r="J124" s="117">
        <f t="shared" si="42"/>
        <v>29.153679489394715</v>
      </c>
      <c r="K124" s="117">
        <f t="shared" si="42"/>
        <v>51.015476680006238</v>
      </c>
      <c r="L124" s="117">
        <f t="shared" si="42"/>
        <v>47.049219718954504</v>
      </c>
      <c r="M124" s="117">
        <f t="shared" si="42"/>
        <v>58.225323044402252</v>
      </c>
      <c r="N124" s="117">
        <f t="shared" si="42"/>
        <v>34.874556921348663</v>
      </c>
      <c r="O124" s="117">
        <f t="shared" si="42"/>
        <v>45.559110397024952</v>
      </c>
      <c r="P124" s="117">
        <f t="shared" si="42"/>
        <v>7.208902726756702E-4</v>
      </c>
      <c r="Q124" s="117">
        <f t="shared" si="42"/>
        <v>7.8718222470219619</v>
      </c>
      <c r="R124" s="117">
        <f t="shared" ref="R124:V124" si="43">R125+R128+R130+R139</f>
        <v>10.526366065669627</v>
      </c>
      <c r="S124" s="117">
        <f t="shared" si="43"/>
        <v>8.6075048855950289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7.1291663682198534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60.20061247482144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21.502253567239691</v>
      </c>
      <c r="J125" s="122">
        <f t="shared" si="45"/>
        <v>25.013037397148562</v>
      </c>
      <c r="K125" s="122">
        <f t="shared" si="45"/>
        <v>42.369260325226271</v>
      </c>
      <c r="L125" s="122">
        <f t="shared" si="45"/>
        <v>39.917136679295226</v>
      </c>
      <c r="M125" s="122">
        <f t="shared" si="45"/>
        <v>49.286584979915325</v>
      </c>
      <c r="N125" s="122">
        <f t="shared" si="45"/>
        <v>29.257513797114136</v>
      </c>
      <c r="O125" s="122">
        <f t="shared" si="45"/>
        <v>37.865415465069667</v>
      </c>
      <c r="P125" s="122">
        <f t="shared" si="45"/>
        <v>5.8912062001229611E-4</v>
      </c>
      <c r="Q125" s="122">
        <f t="shared" si="45"/>
        <v>6.2105527831397715</v>
      </c>
      <c r="R125" s="122">
        <f t="shared" ref="R125:V125" si="46">SUM(R126:R127)</f>
        <v>8.3444506063208852</v>
      </c>
      <c r="S125" s="122">
        <f t="shared" si="46"/>
        <v>6.6482061868314686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5.3753613934555089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60.164014322614207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21.491345163545169</v>
      </c>
      <c r="J126" s="98">
        <v>24.998218002159728</v>
      </c>
      <c r="K126" s="98">
        <v>42.343975118297521</v>
      </c>
      <c r="L126" s="98">
        <v>39.895259406620156</v>
      </c>
      <c r="M126" s="98">
        <v>49.257686623555777</v>
      </c>
      <c r="N126" s="98">
        <v>29.242885297056084</v>
      </c>
      <c r="O126" s="98">
        <v>37.842683337249078</v>
      </c>
      <c r="P126" s="98">
        <v>5.8875058355218799E-4</v>
      </c>
      <c r="Q126" s="98">
        <v>6.2070339054876831</v>
      </c>
      <c r="R126" s="98">
        <v>8.3396859844677476</v>
      </c>
      <c r="S126" s="98">
        <v>6.6443220196924599</v>
      </c>
      <c r="T126" s="98">
        <v>0</v>
      </c>
      <c r="U126" s="98">
        <v>0</v>
      </c>
      <c r="V126" s="98">
        <v>0</v>
      </c>
      <c r="W126" s="98">
        <v>5.3721833413153828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3.6598152207234447E-2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1.0908403694521895E-2</v>
      </c>
      <c r="J127" s="98">
        <v>1.4819394988833934E-2</v>
      </c>
      <c r="K127" s="98">
        <v>2.5285206928752534E-2</v>
      </c>
      <c r="L127" s="98">
        <v>2.1877272675071072E-2</v>
      </c>
      <c r="M127" s="98">
        <v>2.8898356359549571E-2</v>
      </c>
      <c r="N127" s="98">
        <v>1.4628500058050593E-2</v>
      </c>
      <c r="O127" s="98">
        <v>2.2732127820588449E-2</v>
      </c>
      <c r="P127" s="98">
        <v>3.7003646010809821E-7</v>
      </c>
      <c r="Q127" s="98">
        <v>3.5188776520885855E-3</v>
      </c>
      <c r="R127" s="98">
        <v>4.7646218531373014E-3</v>
      </c>
      <c r="S127" s="98">
        <v>3.8841671390090256E-3</v>
      </c>
      <c r="T127" s="98">
        <v>0</v>
      </c>
      <c r="U127" s="98">
        <v>0</v>
      </c>
      <c r="V127" s="98">
        <v>0</v>
      </c>
      <c r="W127" s="98">
        <v>3.1780521401261188E-3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0.31180365193976234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0.2532614514107181</v>
      </c>
      <c r="J128" s="122">
        <f t="shared" si="48"/>
        <v>7.8290929537497098E-2</v>
      </c>
      <c r="K128" s="122">
        <f t="shared" si="48"/>
        <v>0.11980671727759171</v>
      </c>
      <c r="L128" s="122">
        <f t="shared" si="48"/>
        <v>0.31079197619541427</v>
      </c>
      <c r="M128" s="122">
        <f t="shared" si="48"/>
        <v>0.12157382387054329</v>
      </c>
      <c r="N128" s="122">
        <f t="shared" si="48"/>
        <v>0.28086860628857241</v>
      </c>
      <c r="O128" s="122">
        <f t="shared" si="48"/>
        <v>4.4037080162573634E-2</v>
      </c>
      <c r="P128" s="122">
        <f t="shared" si="48"/>
        <v>0</v>
      </c>
      <c r="Q128" s="122">
        <f t="shared" si="48"/>
        <v>9.2297602141543797E-2</v>
      </c>
      <c r="R128" s="122">
        <f t="shared" si="48"/>
        <v>6.3999230894798795E-2</v>
      </c>
      <c r="S128" s="122">
        <f t="shared" si="48"/>
        <v>6.7855303530858738E-2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2.4098668254211647E-3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0.31180365193976234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0.2532614514107181</v>
      </c>
      <c r="J129" s="98">
        <v>7.8290929537497098E-2</v>
      </c>
      <c r="K129" s="98">
        <v>0.11980671727759171</v>
      </c>
      <c r="L129" s="98">
        <v>0.31079197619541427</v>
      </c>
      <c r="M129" s="98">
        <v>0.12157382387054329</v>
      </c>
      <c r="N129" s="98">
        <v>0.28086860628857241</v>
      </c>
      <c r="O129" s="98">
        <v>4.4037080162573634E-2</v>
      </c>
      <c r="P129" s="98">
        <v>0</v>
      </c>
      <c r="Q129" s="98">
        <v>9.2297602141543797E-2</v>
      </c>
      <c r="R129" s="98">
        <v>6.3999230894798795E-2</v>
      </c>
      <c r="S129" s="98">
        <v>6.7855303530858738E-2</v>
      </c>
      <c r="T129" s="98">
        <v>0</v>
      </c>
      <c r="U129" s="98">
        <v>0</v>
      </c>
      <c r="V129" s="98">
        <v>0</v>
      </c>
      <c r="W129" s="98">
        <v>2.4098668254211647E-3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7.5041431032879204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3.4134011464848837</v>
      </c>
      <c r="J130" s="122">
        <v>2.731184865416779</v>
      </c>
      <c r="K130" s="122">
        <v>5.3255212548182049</v>
      </c>
      <c r="L130" s="122">
        <v>4.5286701280344577</v>
      </c>
      <c r="M130" s="122">
        <v>5.9613111227967552</v>
      </c>
      <c r="N130" s="122">
        <v>3.6573660147426508</v>
      </c>
      <c r="O130" s="122">
        <v>5.254334352593288</v>
      </c>
      <c r="P130" s="122">
        <v>8.8965699157012436E-5</v>
      </c>
      <c r="Q130" s="122">
        <v>1.0459130487180013</v>
      </c>
      <c r="R130" s="122">
        <v>1.3943669317110581</v>
      </c>
      <c r="S130" s="122">
        <v>1.2365250401566215</v>
      </c>
      <c r="T130" s="122">
        <v>0</v>
      </c>
      <c r="U130" s="122">
        <v>0</v>
      </c>
      <c r="V130" s="122">
        <v>0</v>
      </c>
      <c r="W130" s="122">
        <v>1.1327035457025414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6.9915954855126463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3.3406226108425949</v>
      </c>
      <c r="J131" s="98">
        <v>2.7048588151982225</v>
      </c>
      <c r="K131" s="98">
        <v>4.8446756788218153</v>
      </c>
      <c r="L131" s="98">
        <v>4.3846705870628115</v>
      </c>
      <c r="M131" s="98">
        <v>5.881994904467768</v>
      </c>
      <c r="N131" s="98">
        <v>3.6200677595550443</v>
      </c>
      <c r="O131" s="98">
        <v>5.1382939433573469</v>
      </c>
      <c r="P131" s="98">
        <v>8.8965699157012436E-5</v>
      </c>
      <c r="Q131" s="98">
        <v>0.83353994985383562</v>
      </c>
      <c r="R131" s="98">
        <v>1.2175865808210016</v>
      </c>
      <c r="S131" s="98">
        <v>1.0064500473563389</v>
      </c>
      <c r="T131" s="98">
        <v>0</v>
      </c>
      <c r="U131" s="98">
        <v>0</v>
      </c>
      <c r="V131" s="98">
        <v>0</v>
      </c>
      <c r="W131" s="98">
        <v>1.0131450447088779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0.51254761777527424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7.2778535642288547E-2</v>
      </c>
      <c r="J135" s="101">
        <v>2.6326050218556534E-2</v>
      </c>
      <c r="K135" s="101">
        <v>0.48084557599638966</v>
      </c>
      <c r="L135" s="101">
        <v>0.14399954097164583</v>
      </c>
      <c r="M135" s="101">
        <v>7.931621832898697E-2</v>
      </c>
      <c r="N135" s="101">
        <v>3.7298255187606377E-2</v>
      </c>
      <c r="O135" s="101">
        <v>0.11604040923594114</v>
      </c>
      <c r="P135" s="101">
        <v>0</v>
      </c>
      <c r="Q135" s="101">
        <v>0.21237309886416578</v>
      </c>
      <c r="R135" s="101">
        <v>0.17678035089005656</v>
      </c>
      <c r="S135" s="101">
        <v>0.23007499280028243</v>
      </c>
      <c r="T135" s="101">
        <v>0</v>
      </c>
      <c r="U135" s="101">
        <v>0</v>
      </c>
      <c r="V135" s="101">
        <v>0</v>
      </c>
      <c r="W135" s="101">
        <v>0.11955850099366343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4.7643869548654161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2.6490259327069636</v>
      </c>
      <c r="J139" s="122">
        <v>1.3311662972918761</v>
      </c>
      <c r="K139" s="122">
        <v>3.2008883826841696</v>
      </c>
      <c r="L139" s="122">
        <v>2.2926209354294111</v>
      </c>
      <c r="M139" s="122">
        <v>2.8558531178196254</v>
      </c>
      <c r="N139" s="122">
        <v>1.6788085032033075</v>
      </c>
      <c r="O139" s="122">
        <v>2.3953234991994217</v>
      </c>
      <c r="P139" s="122">
        <v>4.2803953506361646E-5</v>
      </c>
      <c r="Q139" s="122">
        <v>0.52305881302264567</v>
      </c>
      <c r="R139" s="122">
        <v>0.72354929674288415</v>
      </c>
      <c r="S139" s="122">
        <v>0.65491835507608043</v>
      </c>
      <c r="T139" s="122">
        <v>0</v>
      </c>
      <c r="U139" s="122">
        <v>0</v>
      </c>
      <c r="V139" s="122">
        <v>0</v>
      </c>
      <c r="W139" s="122">
        <v>0.61869156223638222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4.5348140571854669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2.6476344799391698</v>
      </c>
      <c r="J140" s="98">
        <v>1.3221723221223327</v>
      </c>
      <c r="K140" s="98">
        <v>3.1973484090457509</v>
      </c>
      <c r="L140" s="98">
        <v>2.2161236863214868</v>
      </c>
      <c r="M140" s="98">
        <v>2.8029751126919904</v>
      </c>
      <c r="N140" s="98">
        <v>1.6271274132054538</v>
      </c>
      <c r="O140" s="98">
        <v>2.3953234991994217</v>
      </c>
      <c r="P140" s="98">
        <v>4.2803953506361646E-5</v>
      </c>
      <c r="Q140" s="98">
        <v>0.51600599559117533</v>
      </c>
      <c r="R140" s="98">
        <v>0.71202100833240345</v>
      </c>
      <c r="S140" s="98">
        <v>0.64471692548917647</v>
      </c>
      <c r="T140" s="98">
        <v>0</v>
      </c>
      <c r="U140" s="98">
        <v>0</v>
      </c>
      <c r="V140" s="98">
        <v>0</v>
      </c>
      <c r="W140" s="98">
        <v>0.61659213776183719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0.22957289767994876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1.3914527677938249E-3</v>
      </c>
      <c r="J141" s="33">
        <v>8.9939751695433737E-3</v>
      </c>
      <c r="K141" s="33">
        <v>3.5399736384186713E-3</v>
      </c>
      <c r="L141" s="33">
        <v>7.6497249107924298E-2</v>
      </c>
      <c r="M141" s="33">
        <v>5.2878005127634763E-2</v>
      </c>
      <c r="N141" s="33">
        <v>5.1681089997853695E-2</v>
      </c>
      <c r="O141" s="33">
        <v>0</v>
      </c>
      <c r="P141" s="33">
        <v>0</v>
      </c>
      <c r="Q141" s="33">
        <v>7.0528174314703198E-3</v>
      </c>
      <c r="R141" s="33">
        <v>1.1528288410480663E-2</v>
      </c>
      <c r="S141" s="33">
        <v>1.0201429586903918E-2</v>
      </c>
      <c r="T141" s="33">
        <v>0</v>
      </c>
      <c r="U141" s="33">
        <v>0</v>
      </c>
      <c r="V141" s="33">
        <v>0</v>
      </c>
      <c r="W141" s="33">
        <v>2.0994244745450356E-3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0.24882815019330265</v>
      </c>
      <c r="E161" s="117">
        <f t="shared" si="54"/>
        <v>0.34595142940314882</v>
      </c>
      <c r="F161" s="117">
        <f t="shared" si="54"/>
        <v>0.33522400194681035</v>
      </c>
      <c r="G161" s="117">
        <f t="shared" si="54"/>
        <v>1.1210178708274485</v>
      </c>
      <c r="H161" s="117">
        <f t="shared" si="54"/>
        <v>0.71920478662827469</v>
      </c>
      <c r="I161" s="117">
        <f t="shared" si="54"/>
        <v>1.7055355818321483</v>
      </c>
      <c r="J161" s="117">
        <f t="shared" si="54"/>
        <v>1.4373734574676162</v>
      </c>
      <c r="K161" s="117">
        <f t="shared" si="54"/>
        <v>2.432997759625211</v>
      </c>
      <c r="L161" s="117">
        <f t="shared" si="54"/>
        <v>1.1171520413589291</v>
      </c>
      <c r="M161" s="117">
        <f t="shared" si="54"/>
        <v>0.87727553578711293</v>
      </c>
      <c r="N161" s="117">
        <f t="shared" si="54"/>
        <v>0.18436403335452387</v>
      </c>
      <c r="O161" s="117">
        <f t="shared" si="54"/>
        <v>0.80204618312745368</v>
      </c>
      <c r="P161" s="117">
        <f t="shared" si="54"/>
        <v>0.65982037017042394</v>
      </c>
      <c r="Q161" s="117">
        <f t="shared" si="54"/>
        <v>1.0234886540353882</v>
      </c>
      <c r="R161" s="117">
        <f t="shared" ref="R161:V161" si="55">R162+R164+R166+R175</f>
        <v>1.3912492876082867</v>
      </c>
      <c r="S161" s="117">
        <f t="shared" si="55"/>
        <v>3.2338928565159799</v>
      </c>
      <c r="T161" s="117">
        <f t="shared" si="55"/>
        <v>6.6790718924723089</v>
      </c>
      <c r="U161" s="117">
        <f t="shared" si="55"/>
        <v>6.3971290651221775</v>
      </c>
      <c r="V161" s="117">
        <f t="shared" si="55"/>
        <v>6.3995600527999512</v>
      </c>
      <c r="W161" s="117">
        <f t="shared" ref="W161" si="56">W162+W164+W166+W175</f>
        <v>3.3115959000765649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0.19734105349754327</v>
      </c>
      <c r="E162" s="122">
        <f t="shared" si="57"/>
        <v>0.26552308139851011</v>
      </c>
      <c r="F162" s="122">
        <f t="shared" si="57"/>
        <v>0.2727958527405136</v>
      </c>
      <c r="G162" s="122">
        <f t="shared" si="57"/>
        <v>0.8138146742659631</v>
      </c>
      <c r="H162" s="122">
        <f t="shared" si="57"/>
        <v>0.54177086753966652</v>
      </c>
      <c r="I162" s="122">
        <f t="shared" si="57"/>
        <v>1.2285558347139223</v>
      </c>
      <c r="J162" s="122">
        <f t="shared" si="57"/>
        <v>1.1859763233079703</v>
      </c>
      <c r="K162" s="122">
        <f t="shared" si="57"/>
        <v>1.9721201375579465</v>
      </c>
      <c r="L162" s="122">
        <f t="shared" si="57"/>
        <v>0.92860258920462824</v>
      </c>
      <c r="M162" s="122">
        <f t="shared" si="57"/>
        <v>0.72290789895500285</v>
      </c>
      <c r="N162" s="122">
        <f t="shared" si="57"/>
        <v>0.14687488655327005</v>
      </c>
      <c r="O162" s="122">
        <f t="shared" si="57"/>
        <v>0.65792347474017632</v>
      </c>
      <c r="P162" s="122">
        <f t="shared" si="57"/>
        <v>0.52669113056123884</v>
      </c>
      <c r="Q162" s="122">
        <f t="shared" si="57"/>
        <v>0.79909810363988831</v>
      </c>
      <c r="R162" s="122">
        <f t="shared" si="57"/>
        <v>1.0249612853165089</v>
      </c>
      <c r="S162" s="122">
        <f t="shared" si="57"/>
        <v>2.28805403803598</v>
      </c>
      <c r="T162" s="122">
        <f t="shared" si="57"/>
        <v>5.1547863943227155</v>
      </c>
      <c r="U162" s="122">
        <f t="shared" si="57"/>
        <v>4.8622547625657804</v>
      </c>
      <c r="V162" s="122">
        <f t="shared" si="57"/>
        <v>4.9419076794765813</v>
      </c>
      <c r="W162" s="122">
        <f t="shared" si="57"/>
        <v>2.5030292592955097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0.19734105349754327</v>
      </c>
      <c r="E163" s="33">
        <v>0.26552308139851011</v>
      </c>
      <c r="F163" s="33">
        <v>0.2727958527405136</v>
      </c>
      <c r="G163" s="33">
        <v>0.8138146742659631</v>
      </c>
      <c r="H163" s="33">
        <v>0.54177086753966652</v>
      </c>
      <c r="I163" s="33">
        <v>1.2285558347139223</v>
      </c>
      <c r="J163" s="33">
        <v>1.1859763233079703</v>
      </c>
      <c r="K163" s="33">
        <v>1.9721201375579465</v>
      </c>
      <c r="L163" s="33">
        <v>0.92860258920462824</v>
      </c>
      <c r="M163" s="33">
        <v>0.72290789895500285</v>
      </c>
      <c r="N163" s="33">
        <v>0.14687488655327005</v>
      </c>
      <c r="O163" s="33">
        <v>0.65792347474017632</v>
      </c>
      <c r="P163" s="33">
        <v>0.52669113056123884</v>
      </c>
      <c r="Q163" s="33">
        <v>0.79909810363988831</v>
      </c>
      <c r="R163" s="33">
        <v>1.0249612853165089</v>
      </c>
      <c r="S163" s="33">
        <v>2.28805403803598</v>
      </c>
      <c r="T163" s="33">
        <v>5.1547863943227155</v>
      </c>
      <c r="U163" s="33">
        <v>4.8622547625657804</v>
      </c>
      <c r="V163" s="33">
        <v>4.9419076794765813</v>
      </c>
      <c r="W163" s="33">
        <v>2.5030292592955097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1.2476830824625269E-3</v>
      </c>
      <c r="E164" s="122">
        <f t="shared" si="58"/>
        <v>2.102018969344126E-3</v>
      </c>
      <c r="F164" s="122">
        <f t="shared" si="58"/>
        <v>1.8460484427037167E-3</v>
      </c>
      <c r="G164" s="122">
        <f t="shared" si="58"/>
        <v>5.3939747865050349E-3</v>
      </c>
      <c r="H164" s="122">
        <f t="shared" si="58"/>
        <v>6.6646372850325238E-3</v>
      </c>
      <c r="I164" s="122">
        <f t="shared" si="58"/>
        <v>2.8049942155660996E-2</v>
      </c>
      <c r="J164" s="122">
        <f t="shared" si="58"/>
        <v>1.5292726719883427E-2</v>
      </c>
      <c r="K164" s="122">
        <f t="shared" si="58"/>
        <v>1.8018090037969128E-2</v>
      </c>
      <c r="L164" s="122">
        <f t="shared" si="58"/>
        <v>1.4449194883609823E-2</v>
      </c>
      <c r="M164" s="122">
        <f t="shared" si="58"/>
        <v>7.7943166146652873E-3</v>
      </c>
      <c r="N164" s="122">
        <f t="shared" si="58"/>
        <v>4.0391615494499884E-3</v>
      </c>
      <c r="O164" s="122">
        <f t="shared" si="58"/>
        <v>3.4249130643612337E-3</v>
      </c>
      <c r="P164" s="122">
        <f t="shared" si="58"/>
        <v>6.4394556985839305E-3</v>
      </c>
      <c r="Q164" s="122">
        <f t="shared" si="58"/>
        <v>1.8614259997974069E-2</v>
      </c>
      <c r="R164" s="122">
        <f t="shared" si="58"/>
        <v>3.170351854306127E-2</v>
      </c>
      <c r="S164" s="122">
        <f t="shared" si="58"/>
        <v>7.628871922699014E-2</v>
      </c>
      <c r="T164" s="122">
        <f t="shared" si="58"/>
        <v>0.13350055889653617</v>
      </c>
      <c r="U164" s="122">
        <f t="shared" si="58"/>
        <v>0.12418250792637743</v>
      </c>
      <c r="V164" s="122">
        <f t="shared" si="58"/>
        <v>3.3122703203940888E-2</v>
      </c>
      <c r="W164" s="122">
        <f t="shared" si="58"/>
        <v>4.9326961582839461E-3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1.2476830824625269E-3</v>
      </c>
      <c r="E165" s="98">
        <v>2.102018969344126E-3</v>
      </c>
      <c r="F165" s="98">
        <v>1.8460484427037167E-3</v>
      </c>
      <c r="G165" s="98">
        <v>5.3939747865050349E-3</v>
      </c>
      <c r="H165" s="98">
        <v>6.6646372850325238E-3</v>
      </c>
      <c r="I165" s="98">
        <v>2.8049942155660996E-2</v>
      </c>
      <c r="J165" s="98">
        <v>1.5292726719883427E-2</v>
      </c>
      <c r="K165" s="98">
        <v>1.8018090037969128E-2</v>
      </c>
      <c r="L165" s="98">
        <v>1.4449194883609823E-2</v>
      </c>
      <c r="M165" s="98">
        <v>7.7943166146652873E-3</v>
      </c>
      <c r="N165" s="98">
        <v>4.0391615494499884E-3</v>
      </c>
      <c r="O165" s="98">
        <v>3.4249130643612337E-3</v>
      </c>
      <c r="P165" s="98">
        <v>6.4394556985839305E-3</v>
      </c>
      <c r="Q165" s="98">
        <v>1.8614259997974069E-2</v>
      </c>
      <c r="R165" s="98">
        <v>3.170351854306127E-2</v>
      </c>
      <c r="S165" s="98">
        <v>7.628871922699014E-2</v>
      </c>
      <c r="T165" s="98">
        <v>0.13350055889653617</v>
      </c>
      <c r="U165" s="98">
        <v>0.12418250792637743</v>
      </c>
      <c r="V165" s="98">
        <v>3.3122703203940888E-2</v>
      </c>
      <c r="W165" s="98">
        <v>4.9326961582839461E-3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3.4283783859469952E-2</v>
      </c>
      <c r="E166" s="122">
        <v>5.3392216284964961E-2</v>
      </c>
      <c r="F166" s="122">
        <v>4.1776563455491425E-2</v>
      </c>
      <c r="G166" s="122">
        <v>0.19716527054485949</v>
      </c>
      <c r="H166" s="122">
        <v>0.11672221501487723</v>
      </c>
      <c r="I166" s="122">
        <v>0.29419182881172395</v>
      </c>
      <c r="J166" s="122">
        <v>0.16975892286832672</v>
      </c>
      <c r="K166" s="122">
        <v>0.31517973033287144</v>
      </c>
      <c r="L166" s="122">
        <v>0.12478782247360423</v>
      </c>
      <c r="M166" s="122">
        <v>0.10663296637883027</v>
      </c>
      <c r="N166" s="122">
        <v>2.5174649998930234E-2</v>
      </c>
      <c r="O166" s="122">
        <v>0.10348855967014425</v>
      </c>
      <c r="P166" s="122">
        <v>9.2489425059018193E-2</v>
      </c>
      <c r="Q166" s="122">
        <v>0.14486298865981961</v>
      </c>
      <c r="R166" s="122">
        <v>0.22824411119863197</v>
      </c>
      <c r="S166" s="122">
        <v>0.59415303962002541</v>
      </c>
      <c r="T166" s="122">
        <v>0.89214082884749102</v>
      </c>
      <c r="U166" s="122">
        <v>0.89957797329742228</v>
      </c>
      <c r="V166" s="122">
        <v>0.9335953822303279</v>
      </c>
      <c r="W166" s="122">
        <v>0.54778804813180226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3.4283783859469952E-2</v>
      </c>
      <c r="E167" s="98">
        <v>5.3392216284964961E-2</v>
      </c>
      <c r="F167" s="98">
        <v>4.1776563455491425E-2</v>
      </c>
      <c r="G167" s="98">
        <v>0.19716527054485949</v>
      </c>
      <c r="H167" s="98">
        <v>7.5297903228022392E-2</v>
      </c>
      <c r="I167" s="98">
        <v>0.16144596043047105</v>
      </c>
      <c r="J167" s="98">
        <v>6.6479802780143413E-2</v>
      </c>
      <c r="K167" s="98">
        <v>1.3269505174218791E-2</v>
      </c>
      <c r="L167" s="98">
        <v>3.306356396546755E-2</v>
      </c>
      <c r="M167" s="98">
        <v>7.136895346117407E-2</v>
      </c>
      <c r="N167" s="98">
        <v>1.2563009755638873E-2</v>
      </c>
      <c r="O167" s="98">
        <v>6.9546433631753862E-2</v>
      </c>
      <c r="P167" s="98">
        <v>4.4368745584851259E-2</v>
      </c>
      <c r="Q167" s="98">
        <v>7.8831016744070587E-2</v>
      </c>
      <c r="R167" s="98">
        <v>0.13216783354099254</v>
      </c>
      <c r="S167" s="98">
        <v>0.31422368972478759</v>
      </c>
      <c r="T167" s="98">
        <v>0.89214082884749102</v>
      </c>
      <c r="U167" s="98">
        <v>0.83030563486610642</v>
      </c>
      <c r="V167" s="98">
        <v>0.69845973822854479</v>
      </c>
      <c r="W167" s="98">
        <v>0.2293652400227032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4.1424311786854844E-2</v>
      </c>
      <c r="I171" s="101">
        <v>0.13274586838125291</v>
      </c>
      <c r="J171" s="101">
        <v>0.10327912008818332</v>
      </c>
      <c r="K171" s="101">
        <v>0.30191022515865268</v>
      </c>
      <c r="L171" s="101">
        <v>9.1724258508136675E-2</v>
      </c>
      <c r="M171" s="101">
        <v>3.5264012917656191E-2</v>
      </c>
      <c r="N171" s="101">
        <v>1.2611640243291361E-2</v>
      </c>
      <c r="O171" s="101">
        <v>3.3942126038390384E-2</v>
      </c>
      <c r="P171" s="101">
        <v>4.8120679474166927E-2</v>
      </c>
      <c r="Q171" s="101">
        <v>6.6031971915749027E-2</v>
      </c>
      <c r="R171" s="101">
        <v>9.6076277657639444E-2</v>
      </c>
      <c r="S171" s="101">
        <v>0.27992934989523777</v>
      </c>
      <c r="T171" s="101">
        <v>0</v>
      </c>
      <c r="U171" s="101">
        <v>6.9272338431315916E-2</v>
      </c>
      <c r="V171" s="101">
        <v>0.23513564400178311</v>
      </c>
      <c r="W171" s="101">
        <v>0.31842280810909906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1.5955629753826896E-2</v>
      </c>
      <c r="E175" s="122">
        <v>2.4934112750329616E-2</v>
      </c>
      <c r="F175" s="122">
        <v>1.8805537308101621E-2</v>
      </c>
      <c r="G175" s="122">
        <v>0.10464395123012082</v>
      </c>
      <c r="H175" s="122">
        <v>5.404706678869841E-2</v>
      </c>
      <c r="I175" s="122">
        <v>0.15473797615084089</v>
      </c>
      <c r="J175" s="122">
        <v>6.6345484571435839E-2</v>
      </c>
      <c r="K175" s="122">
        <v>0.12767980169642398</v>
      </c>
      <c r="L175" s="122">
        <v>4.9312434797086864E-2</v>
      </c>
      <c r="M175" s="122">
        <v>3.9940353838614509E-2</v>
      </c>
      <c r="N175" s="122">
        <v>8.2753352528735814E-3</v>
      </c>
      <c r="O175" s="122">
        <v>3.7209235652771872E-2</v>
      </c>
      <c r="P175" s="122">
        <v>3.4200358851582957E-2</v>
      </c>
      <c r="Q175" s="122">
        <v>6.091330173770633E-2</v>
      </c>
      <c r="R175" s="122">
        <v>0.10634037255008472</v>
      </c>
      <c r="S175" s="122">
        <v>0.27539705963298416</v>
      </c>
      <c r="T175" s="122">
        <v>0.498644110405567</v>
      </c>
      <c r="U175" s="122">
        <v>0.51111382133259742</v>
      </c>
      <c r="V175" s="122">
        <v>0.49093428788910159</v>
      </c>
      <c r="W175" s="122">
        <v>0.25584589649096873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1.5490209502835535E-2</v>
      </c>
      <c r="E176" s="98">
        <v>2.3378259148032255E-2</v>
      </c>
      <c r="F176" s="98">
        <v>1.8513188013808784E-2</v>
      </c>
      <c r="G176" s="98">
        <v>0.10335980248767494</v>
      </c>
      <c r="H176" s="98">
        <v>4.8378757456139815E-2</v>
      </c>
      <c r="I176" s="98">
        <v>0.15464201389099305</v>
      </c>
      <c r="J176" s="98">
        <v>6.5903157923753383E-2</v>
      </c>
      <c r="K176" s="98">
        <v>0.12752588979910143</v>
      </c>
      <c r="L176" s="98">
        <v>4.7670049597412188E-2</v>
      </c>
      <c r="M176" s="98">
        <v>3.9204964363329521E-2</v>
      </c>
      <c r="N176" s="98">
        <v>8.0232323748352704E-3</v>
      </c>
      <c r="O176" s="98">
        <v>3.7209235652771872E-2</v>
      </c>
      <c r="P176" s="98">
        <v>3.4200358851582957E-2</v>
      </c>
      <c r="Q176" s="98">
        <v>6.0083558510474526E-2</v>
      </c>
      <c r="R176" s="98">
        <v>0.10465517424423372</v>
      </c>
      <c r="S176" s="98">
        <v>0.27111401667665047</v>
      </c>
      <c r="T176" s="98">
        <v>0.4953145652067365</v>
      </c>
      <c r="U176" s="98">
        <v>0.50816953653045538</v>
      </c>
      <c r="V176" s="98">
        <v>0.48760483889975409</v>
      </c>
      <c r="W176" s="98">
        <v>0.2549905754087467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4.6542025099136026E-4</v>
      </c>
      <c r="E177" s="33">
        <v>1.5558536022973596E-3</v>
      </c>
      <c r="F177" s="33">
        <v>2.923492942928387E-4</v>
      </c>
      <c r="G177" s="33">
        <v>1.2841487424458799E-3</v>
      </c>
      <c r="H177" s="33">
        <v>5.6683093325585968E-3</v>
      </c>
      <c r="I177" s="33">
        <v>9.5962259847849984E-5</v>
      </c>
      <c r="J177" s="33">
        <v>4.4232664768246099E-4</v>
      </c>
      <c r="K177" s="33">
        <v>1.5391189732255094E-4</v>
      </c>
      <c r="L177" s="33">
        <v>1.6423851996746753E-3</v>
      </c>
      <c r="M177" s="33">
        <v>7.3538947528498674E-4</v>
      </c>
      <c r="N177" s="33">
        <v>2.5210287803831071E-4</v>
      </c>
      <c r="O177" s="33">
        <v>0</v>
      </c>
      <c r="P177" s="33">
        <v>0</v>
      </c>
      <c r="Q177" s="33">
        <v>8.2974322723180236E-4</v>
      </c>
      <c r="R177" s="33">
        <v>1.685198305850994E-3</v>
      </c>
      <c r="S177" s="33">
        <v>4.2830429563337057E-3</v>
      </c>
      <c r="T177" s="33">
        <v>3.3295451988304922E-3</v>
      </c>
      <c r="U177" s="33">
        <v>2.944284802142089E-3</v>
      </c>
      <c r="V177" s="33">
        <v>3.3294489893474812E-3</v>
      </c>
      <c r="W177" s="33">
        <v>8.5532108222205147E-4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0.46358030781374132</v>
      </c>
      <c r="E3" s="117">
        <f t="shared" si="0"/>
        <v>0</v>
      </c>
      <c r="F3" s="117">
        <f t="shared" si="0"/>
        <v>1.0957143810000907</v>
      </c>
      <c r="G3" s="117">
        <f t="shared" si="0"/>
        <v>0</v>
      </c>
      <c r="H3" s="117">
        <f t="shared" si="0"/>
        <v>0</v>
      </c>
      <c r="I3" s="117">
        <f t="shared" si="0"/>
        <v>0.26175807684277924</v>
      </c>
      <c r="J3" s="117">
        <f t="shared" si="0"/>
        <v>3.4487465725932975</v>
      </c>
      <c r="K3" s="117">
        <f t="shared" si="0"/>
        <v>0</v>
      </c>
      <c r="L3" s="117">
        <f t="shared" si="0"/>
        <v>0</v>
      </c>
      <c r="M3" s="117">
        <f t="shared" si="0"/>
        <v>0.68595814106640696</v>
      </c>
      <c r="N3" s="117">
        <f t="shared" si="0"/>
        <v>2.2068341519451709</v>
      </c>
      <c r="O3" s="117">
        <f t="shared" si="0"/>
        <v>2.0108036554915651</v>
      </c>
      <c r="P3" s="117">
        <f t="shared" si="0"/>
        <v>9.3878737953524887</v>
      </c>
      <c r="Q3" s="117">
        <f t="shared" si="0"/>
        <v>2.9116096488373264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5.2981395310233548E-2</v>
      </c>
      <c r="V3" s="117">
        <f t="shared" si="1"/>
        <v>0.76086215452307826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0.3746882711578064</v>
      </c>
      <c r="E4" s="122">
        <f t="shared" si="3"/>
        <v>0</v>
      </c>
      <c r="F4" s="122">
        <f t="shared" si="3"/>
        <v>0.95265199208765705</v>
      </c>
      <c r="G4" s="122">
        <f t="shared" si="3"/>
        <v>0</v>
      </c>
      <c r="H4" s="122">
        <f t="shared" si="3"/>
        <v>0</v>
      </c>
      <c r="I4" s="122">
        <f t="shared" si="3"/>
        <v>0.18834092218875523</v>
      </c>
      <c r="J4" s="122">
        <f t="shared" si="3"/>
        <v>2.9484386178051727</v>
      </c>
      <c r="K4" s="122">
        <f t="shared" si="3"/>
        <v>0</v>
      </c>
      <c r="L4" s="122">
        <f t="shared" si="3"/>
        <v>0</v>
      </c>
      <c r="M4" s="122">
        <f t="shared" si="3"/>
        <v>0.57827489252589359</v>
      </c>
      <c r="N4" s="122">
        <f t="shared" si="3"/>
        <v>1.8186110422674657</v>
      </c>
      <c r="O4" s="122">
        <f t="shared" si="3"/>
        <v>1.6648166723934692</v>
      </c>
      <c r="P4" s="122">
        <f t="shared" si="3"/>
        <v>7.5934937839058669</v>
      </c>
      <c r="Q4" s="122">
        <f t="shared" si="3"/>
        <v>2.2819457663162126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4.0716341276806338E-2</v>
      </c>
      <c r="V4" s="122">
        <f t="shared" si="4"/>
        <v>0.59261050635735679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0.37405827086149979</v>
      </c>
      <c r="E5" s="98">
        <v>0</v>
      </c>
      <c r="F5" s="98">
        <v>0.9509685459616507</v>
      </c>
      <c r="G5" s="98">
        <v>0</v>
      </c>
      <c r="H5" s="98">
        <v>0</v>
      </c>
      <c r="I5" s="98">
        <v>0.18807856338818962</v>
      </c>
      <c r="J5" s="98">
        <v>2.9436837992717759</v>
      </c>
      <c r="K5" s="98">
        <v>0</v>
      </c>
      <c r="L5" s="98">
        <v>0</v>
      </c>
      <c r="M5" s="98">
        <v>0.57738051709115257</v>
      </c>
      <c r="N5" s="98">
        <v>1.8162532189933478</v>
      </c>
      <c r="O5" s="98">
        <v>1.6622822185885089</v>
      </c>
      <c r="P5" s="98">
        <v>7.5817004959016119</v>
      </c>
      <c r="Q5" s="98">
        <v>2.2788219396599572</v>
      </c>
      <c r="R5" s="98">
        <v>0</v>
      </c>
      <c r="S5" s="98">
        <v>0</v>
      </c>
      <c r="T5" s="98">
        <v>0</v>
      </c>
      <c r="U5" s="98">
        <v>4.0661900127505472E-2</v>
      </c>
      <c r="V5" s="98">
        <v>0.59183041265434921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6.3000029630663507E-4</v>
      </c>
      <c r="E6" s="98">
        <v>0</v>
      </c>
      <c r="F6" s="98">
        <v>1.6834461260064018E-3</v>
      </c>
      <c r="G6" s="98">
        <v>0</v>
      </c>
      <c r="H6" s="98">
        <v>0</v>
      </c>
      <c r="I6" s="98">
        <v>2.6235880056561426E-4</v>
      </c>
      <c r="J6" s="98">
        <v>4.7548185333967478E-3</v>
      </c>
      <c r="K6" s="98">
        <v>0</v>
      </c>
      <c r="L6" s="98">
        <v>0</v>
      </c>
      <c r="M6" s="98">
        <v>8.943754347409972E-4</v>
      </c>
      <c r="N6" s="98">
        <v>2.3578232741178818E-3</v>
      </c>
      <c r="O6" s="98">
        <v>2.5344538049602763E-3</v>
      </c>
      <c r="P6" s="98">
        <v>1.1793288004254637E-2</v>
      </c>
      <c r="Q6" s="98">
        <v>3.1238266562555045E-3</v>
      </c>
      <c r="R6" s="98">
        <v>0</v>
      </c>
      <c r="S6" s="98">
        <v>0</v>
      </c>
      <c r="T6" s="98">
        <v>0</v>
      </c>
      <c r="U6" s="98">
        <v>5.4441149300865503E-5</v>
      </c>
      <c r="V6" s="98">
        <v>7.800937030075732E-4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7.275977555746856E-3</v>
      </c>
      <c r="E7" s="122">
        <f t="shared" si="6"/>
        <v>0</v>
      </c>
      <c r="F7" s="122">
        <f t="shared" si="6"/>
        <v>4.7460618341423882E-3</v>
      </c>
      <c r="G7" s="122">
        <f t="shared" si="6"/>
        <v>0</v>
      </c>
      <c r="H7" s="122">
        <f t="shared" si="6"/>
        <v>0</v>
      </c>
      <c r="I7" s="122">
        <f t="shared" si="6"/>
        <v>1.2730539782977562E-2</v>
      </c>
      <c r="J7" s="122">
        <f t="shared" si="6"/>
        <v>1.7176115698270447E-2</v>
      </c>
      <c r="K7" s="122">
        <f t="shared" si="6"/>
        <v>0</v>
      </c>
      <c r="L7" s="122">
        <f t="shared" si="6"/>
        <v>0</v>
      </c>
      <c r="M7" s="122">
        <f t="shared" si="6"/>
        <v>5.4983729244902002E-3</v>
      </c>
      <c r="N7" s="122">
        <f t="shared" si="6"/>
        <v>6.5213279250366241E-2</v>
      </c>
      <c r="O7" s="122">
        <f t="shared" si="6"/>
        <v>1.1747080532127883E-2</v>
      </c>
      <c r="P7" s="122">
        <f t="shared" si="6"/>
        <v>0.13354772482968208</v>
      </c>
      <c r="Q7" s="122">
        <f t="shared" si="6"/>
        <v>0.1079012826663717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8.876832058825802E-4</v>
      </c>
      <c r="V7" s="122">
        <f t="shared" si="6"/>
        <v>3.3087743106796652E-3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7.275977555746856E-3</v>
      </c>
      <c r="E8" s="98">
        <v>0</v>
      </c>
      <c r="F8" s="98">
        <v>4.7460618341423882E-3</v>
      </c>
      <c r="G8" s="98">
        <v>0</v>
      </c>
      <c r="H8" s="98">
        <v>0</v>
      </c>
      <c r="I8" s="98">
        <v>1.2730539782977562E-2</v>
      </c>
      <c r="J8" s="98">
        <v>1.7176115698270447E-2</v>
      </c>
      <c r="K8" s="98">
        <v>0</v>
      </c>
      <c r="L8" s="98">
        <v>0</v>
      </c>
      <c r="M8" s="98">
        <v>5.4983729244902002E-3</v>
      </c>
      <c r="N8" s="98">
        <v>6.5213279250366241E-2</v>
      </c>
      <c r="O8" s="98">
        <v>1.1747080532127883E-2</v>
      </c>
      <c r="P8" s="98">
        <v>0.13354772482968208</v>
      </c>
      <c r="Q8" s="98">
        <v>0.1079012826663717</v>
      </c>
      <c r="R8" s="98">
        <v>0</v>
      </c>
      <c r="S8" s="98">
        <v>0</v>
      </c>
      <c r="T8" s="98">
        <v>0</v>
      </c>
      <c r="U8" s="98">
        <v>8.876832058825802E-4</v>
      </c>
      <c r="V8" s="98">
        <v>3.3087743106796652E-3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5.4020837716804174E-2</v>
      </c>
      <c r="E9" s="122">
        <v>0</v>
      </c>
      <c r="F9" s="122">
        <v>9.1908005981508056E-2</v>
      </c>
      <c r="G9" s="122">
        <v>0</v>
      </c>
      <c r="H9" s="122">
        <v>0</v>
      </c>
      <c r="I9" s="122">
        <v>3.3439487937297729E-2</v>
      </c>
      <c r="J9" s="122">
        <v>0.3513773932501974</v>
      </c>
      <c r="K9" s="122">
        <v>0</v>
      </c>
      <c r="L9" s="122">
        <v>0</v>
      </c>
      <c r="M9" s="122">
        <v>7.5061657573357199E-2</v>
      </c>
      <c r="N9" s="122">
        <v>0.24313246139322678</v>
      </c>
      <c r="O9" s="122">
        <v>0.24653443225704083</v>
      </c>
      <c r="P9" s="122">
        <v>1.2548779272664843</v>
      </c>
      <c r="Q9" s="122">
        <v>0.39513536639426544</v>
      </c>
      <c r="R9" s="122">
        <v>0</v>
      </c>
      <c r="S9" s="122">
        <v>0</v>
      </c>
      <c r="T9" s="122">
        <v>0</v>
      </c>
      <c r="U9" s="122">
        <v>8.1013594111970164E-3</v>
      </c>
      <c r="V9" s="122">
        <v>0.12089128549892188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5.2045073317677396E-2</v>
      </c>
      <c r="E10" s="98">
        <v>0</v>
      </c>
      <c r="F10" s="98">
        <v>8.9226869217118032E-2</v>
      </c>
      <c r="G10" s="98">
        <v>0</v>
      </c>
      <c r="H10" s="98">
        <v>0</v>
      </c>
      <c r="I10" s="98">
        <v>3.0822943707994689E-2</v>
      </c>
      <c r="J10" s="98">
        <v>0.34701541754170689</v>
      </c>
      <c r="K10" s="98">
        <v>0</v>
      </c>
      <c r="L10" s="98">
        <v>0</v>
      </c>
      <c r="M10" s="98">
        <v>7.4087717997736363E-2</v>
      </c>
      <c r="N10" s="98">
        <v>0.23805453423379061</v>
      </c>
      <c r="O10" s="98">
        <v>0.23871777473724964</v>
      </c>
      <c r="P10" s="98">
        <v>1.2316778285590002</v>
      </c>
      <c r="Q10" s="98">
        <v>0.38441807642142567</v>
      </c>
      <c r="R10" s="98">
        <v>0</v>
      </c>
      <c r="S10" s="98">
        <v>0</v>
      </c>
      <c r="T10" s="98">
        <v>0</v>
      </c>
      <c r="U10" s="98">
        <v>5.9145337134453137E-3</v>
      </c>
      <c r="V10" s="98">
        <v>0.114407394186228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1.9757643991267816E-3</v>
      </c>
      <c r="E11" s="98">
        <v>0</v>
      </c>
      <c r="F11" s="98">
        <v>2.6811367643900215E-3</v>
      </c>
      <c r="G11" s="98">
        <v>0</v>
      </c>
      <c r="H11" s="98">
        <v>0</v>
      </c>
      <c r="I11" s="98">
        <v>1.3486230611571034E-3</v>
      </c>
      <c r="J11" s="98">
        <v>1.643317924732111E-3</v>
      </c>
      <c r="K11" s="98">
        <v>0</v>
      </c>
      <c r="L11" s="98">
        <v>0</v>
      </c>
      <c r="M11" s="98">
        <v>6.4332677349863846E-4</v>
      </c>
      <c r="N11" s="98">
        <v>2.5704537430226385E-3</v>
      </c>
      <c r="O11" s="98">
        <v>5.3268745566652153E-3</v>
      </c>
      <c r="P11" s="98">
        <v>1.1807484394032449E-2</v>
      </c>
      <c r="Q11" s="98">
        <v>6.2509193489609736E-3</v>
      </c>
      <c r="R11" s="98">
        <v>0</v>
      </c>
      <c r="S11" s="98">
        <v>0</v>
      </c>
      <c r="T11" s="98">
        <v>0</v>
      </c>
      <c r="U11" s="98">
        <v>2.0243845724362895E-3</v>
      </c>
      <c r="V11" s="98">
        <v>5.1806587844529179E-3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1.2679211681459429E-3</v>
      </c>
      <c r="J15" s="101">
        <v>2.718657783758413E-3</v>
      </c>
      <c r="K15" s="101">
        <v>0</v>
      </c>
      <c r="L15" s="101">
        <v>0</v>
      </c>
      <c r="M15" s="101">
        <v>3.3061280212219867E-4</v>
      </c>
      <c r="N15" s="101">
        <v>2.5074734164135253E-3</v>
      </c>
      <c r="O15" s="101">
        <v>2.4897829631259747E-3</v>
      </c>
      <c r="P15" s="101">
        <v>1.1392614313451659E-2</v>
      </c>
      <c r="Q15" s="101">
        <v>4.4663706238787767E-3</v>
      </c>
      <c r="R15" s="101">
        <v>0</v>
      </c>
      <c r="S15" s="101">
        <v>0</v>
      </c>
      <c r="T15" s="101">
        <v>0</v>
      </c>
      <c r="U15" s="101">
        <v>1.6244112531541303E-4</v>
      </c>
      <c r="V15" s="101">
        <v>1.3032325282409493E-3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2.7595221383383897E-2</v>
      </c>
      <c r="E19" s="122">
        <v>0</v>
      </c>
      <c r="F19" s="122">
        <v>4.6408321096783271E-2</v>
      </c>
      <c r="G19" s="122">
        <v>0</v>
      </c>
      <c r="H19" s="122">
        <v>0</v>
      </c>
      <c r="I19" s="122">
        <v>2.7247126933748738E-2</v>
      </c>
      <c r="J19" s="122">
        <v>0.1317544458396567</v>
      </c>
      <c r="K19" s="122">
        <v>0</v>
      </c>
      <c r="L19" s="122">
        <v>0</v>
      </c>
      <c r="M19" s="122">
        <v>2.7123218042666073E-2</v>
      </c>
      <c r="N19" s="122">
        <v>7.9877369034111717E-2</v>
      </c>
      <c r="O19" s="122">
        <v>8.7705470308927183E-2</v>
      </c>
      <c r="P19" s="122">
        <v>0.40595435935045632</v>
      </c>
      <c r="Q19" s="122">
        <v>0.12662723346047661</v>
      </c>
      <c r="R19" s="122">
        <v>0</v>
      </c>
      <c r="S19" s="122">
        <v>0</v>
      </c>
      <c r="T19" s="122">
        <v>0</v>
      </c>
      <c r="U19" s="122">
        <v>3.2760114163476141E-3</v>
      </c>
      <c r="V19" s="122">
        <v>4.40515883561199E-2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1.5540579626576163E-2</v>
      </c>
      <c r="E20" s="98">
        <v>0</v>
      </c>
      <c r="F20" s="98">
        <v>4.0297228218710242E-2</v>
      </c>
      <c r="G20" s="98">
        <v>0</v>
      </c>
      <c r="H20" s="98">
        <v>0</v>
      </c>
      <c r="I20" s="98">
        <v>3.5661707140343469E-3</v>
      </c>
      <c r="J20" s="98">
        <v>0.13039065514856094</v>
      </c>
      <c r="K20" s="98">
        <v>0</v>
      </c>
      <c r="L20" s="98">
        <v>0</v>
      </c>
      <c r="M20" s="98">
        <v>2.6232353834621969E-2</v>
      </c>
      <c r="N20" s="98">
        <v>7.5767070855242896E-2</v>
      </c>
      <c r="O20" s="98">
        <v>6.8089929962904971E-2</v>
      </c>
      <c r="P20" s="98">
        <v>0.34037737557534958</v>
      </c>
      <c r="Q20" s="98">
        <v>7.6937214922797675E-2</v>
      </c>
      <c r="R20" s="98">
        <v>0</v>
      </c>
      <c r="S20" s="98">
        <v>0</v>
      </c>
      <c r="T20" s="98">
        <v>0</v>
      </c>
      <c r="U20" s="98">
        <v>2.7784071655429492E-3</v>
      </c>
      <c r="V20" s="98">
        <v>3.970271021802009E-2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1.1601741574641186E-2</v>
      </c>
      <c r="E21" s="98">
        <v>0</v>
      </c>
      <c r="F21" s="98">
        <v>5.9897747547269699E-3</v>
      </c>
      <c r="G21" s="98">
        <v>0</v>
      </c>
      <c r="H21" s="98">
        <v>0</v>
      </c>
      <c r="I21" s="98">
        <v>2.3680956219714392E-2</v>
      </c>
      <c r="J21" s="98">
        <v>1.3415823510863035E-3</v>
      </c>
      <c r="K21" s="98">
        <v>0</v>
      </c>
      <c r="L21" s="98">
        <v>0</v>
      </c>
      <c r="M21" s="98">
        <v>8.6427176172659262E-4</v>
      </c>
      <c r="N21" s="98">
        <v>3.9564521429150852E-3</v>
      </c>
      <c r="O21" s="98">
        <v>1.9615540346022208E-2</v>
      </c>
      <c r="P21" s="98">
        <v>6.557698377510672E-2</v>
      </c>
      <c r="Q21" s="98">
        <v>4.8789535346544351E-2</v>
      </c>
      <c r="R21" s="98">
        <v>0</v>
      </c>
      <c r="S21" s="98">
        <v>0</v>
      </c>
      <c r="T21" s="98">
        <v>0</v>
      </c>
      <c r="U21" s="98">
        <v>4.9760425080466503E-4</v>
      </c>
      <c r="V21" s="98">
        <v>4.3165527888150441E-3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4.5290018216654997E-4</v>
      </c>
      <c r="E22" s="33">
        <v>0</v>
      </c>
      <c r="F22" s="33">
        <v>1.2131812334605747E-4</v>
      </c>
      <c r="G22" s="33">
        <v>0</v>
      </c>
      <c r="H22" s="33">
        <v>0</v>
      </c>
      <c r="I22" s="33">
        <v>0</v>
      </c>
      <c r="J22" s="33">
        <v>2.2208340009461515E-5</v>
      </c>
      <c r="K22" s="33">
        <v>0</v>
      </c>
      <c r="L22" s="33">
        <v>0</v>
      </c>
      <c r="M22" s="33">
        <v>2.6592446317513088E-5</v>
      </c>
      <c r="N22" s="33">
        <v>1.5384603595373661E-4</v>
      </c>
      <c r="O22" s="33">
        <v>0</v>
      </c>
      <c r="P22" s="33">
        <v>0</v>
      </c>
      <c r="Q22" s="33">
        <v>9.0048319113459946E-4</v>
      </c>
      <c r="R22" s="33">
        <v>0</v>
      </c>
      <c r="S22" s="33">
        <v>0</v>
      </c>
      <c r="T22" s="33">
        <v>0</v>
      </c>
      <c r="U22" s="33">
        <v>0</v>
      </c>
      <c r="V22" s="33">
        <v>3.2325349284765824E-5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9.7351270814560239E-3</v>
      </c>
      <c r="D24" s="117">
        <f t="shared" si="7"/>
        <v>9.9825005336951923E-3</v>
      </c>
      <c r="E24" s="117">
        <f t="shared" si="7"/>
        <v>1.2783512760978931E-2</v>
      </c>
      <c r="F24" s="117">
        <f t="shared" si="7"/>
        <v>1.2514171155241902E-2</v>
      </c>
      <c r="G24" s="117">
        <f t="shared" si="7"/>
        <v>1.6164030853874262E-2</v>
      </c>
      <c r="H24" s="117">
        <f t="shared" si="7"/>
        <v>1.2956855868425083E-2</v>
      </c>
      <c r="I24" s="117">
        <f t="shared" si="7"/>
        <v>1.2563514800905645E-2</v>
      </c>
      <c r="J24" s="117">
        <f t="shared" si="7"/>
        <v>1.1462709802731504E-2</v>
      </c>
      <c r="K24" s="117">
        <f t="shared" si="7"/>
        <v>1.193081189768283E-2</v>
      </c>
      <c r="L24" s="117">
        <f t="shared" si="7"/>
        <v>1.2097012773981166E-2</v>
      </c>
      <c r="M24" s="117">
        <f t="shared" si="7"/>
        <v>1.3640183421963275E-2</v>
      </c>
      <c r="N24" s="117">
        <f t="shared" si="7"/>
        <v>1.2895244750472382E-2</v>
      </c>
      <c r="O24" s="117">
        <f t="shared" si="7"/>
        <v>1.3896953486430299E-2</v>
      </c>
      <c r="P24" s="117">
        <f t="shared" si="7"/>
        <v>1.211427336474446E-2</v>
      </c>
      <c r="Q24" s="117">
        <f t="shared" si="7"/>
        <v>5.7192070421261589E-3</v>
      </c>
      <c r="R24" s="117">
        <f t="shared" ref="R24:V24" si="8">R25+R28+R30+R39</f>
        <v>6.2997787580218727E-4</v>
      </c>
      <c r="S24" s="117">
        <f t="shared" si="8"/>
        <v>0</v>
      </c>
      <c r="T24" s="117">
        <f t="shared" si="8"/>
        <v>0</v>
      </c>
      <c r="U24" s="117">
        <f t="shared" si="8"/>
        <v>2.5030455469415664E-3</v>
      </c>
      <c r="V24" s="117">
        <f t="shared" si="8"/>
        <v>3.3059036590933916E-3</v>
      </c>
      <c r="W24" s="117">
        <f t="shared" ref="W24" si="9">W25+W28+W30+W39</f>
        <v>5.1951765314084348E-3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7.9796931181851313E-3</v>
      </c>
      <c r="D25" s="122">
        <f t="shared" si="10"/>
        <v>8.0069570491543909E-3</v>
      </c>
      <c r="E25" s="122">
        <f t="shared" si="10"/>
        <v>9.9911800278672559E-3</v>
      </c>
      <c r="F25" s="122">
        <f t="shared" si="10"/>
        <v>1.0817084380332336E-2</v>
      </c>
      <c r="G25" s="122">
        <f t="shared" si="10"/>
        <v>1.2059131327157795E-2</v>
      </c>
      <c r="H25" s="122">
        <f t="shared" si="10"/>
        <v>1.0601629642431235E-2</v>
      </c>
      <c r="I25" s="122">
        <f t="shared" si="10"/>
        <v>9.4539090516664766E-3</v>
      </c>
      <c r="J25" s="122">
        <f t="shared" si="10"/>
        <v>9.9221245791615443E-3</v>
      </c>
      <c r="K25" s="122">
        <f t="shared" si="10"/>
        <v>9.7938796860446847E-3</v>
      </c>
      <c r="L25" s="122">
        <f t="shared" si="10"/>
        <v>1.0186854526146673E-2</v>
      </c>
      <c r="M25" s="122">
        <f t="shared" si="10"/>
        <v>1.1530141158454226E-2</v>
      </c>
      <c r="N25" s="122">
        <f t="shared" si="10"/>
        <v>1.073669410692301E-2</v>
      </c>
      <c r="O25" s="122">
        <f t="shared" si="10"/>
        <v>1.1652245060313881E-2</v>
      </c>
      <c r="P25" s="122">
        <f t="shared" si="10"/>
        <v>9.8477192115170899E-3</v>
      </c>
      <c r="Q25" s="122">
        <f t="shared" si="10"/>
        <v>4.5013234028479622E-3</v>
      </c>
      <c r="R25" s="122">
        <f t="shared" ref="R25:V25" si="11">SUM(R26:R27)</f>
        <v>5.2070067969614304E-4</v>
      </c>
      <c r="S25" s="122">
        <f t="shared" si="11"/>
        <v>0</v>
      </c>
      <c r="T25" s="122">
        <f t="shared" si="11"/>
        <v>0</v>
      </c>
      <c r="U25" s="122">
        <f t="shared" si="11"/>
        <v>1.9293970383160485E-3</v>
      </c>
      <c r="V25" s="122">
        <f t="shared" si="11"/>
        <v>2.5954531345589167E-3</v>
      </c>
      <c r="W25" s="122">
        <f t="shared" ref="W25" si="12">SUM(W26:W27)</f>
        <v>4.0319744274098955E-3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7.9448448402367252E-3</v>
      </c>
      <c r="D26" s="98">
        <v>7.9733845084954871E-3</v>
      </c>
      <c r="E26" s="98">
        <v>9.950260479365116E-3</v>
      </c>
      <c r="F26" s="98">
        <v>1.0769423120377125E-2</v>
      </c>
      <c r="G26" s="98">
        <v>1.2009229018862954E-2</v>
      </c>
      <c r="H26" s="98">
        <v>1.056061503720559E-2</v>
      </c>
      <c r="I26" s="98">
        <v>9.4210544760588814E-3</v>
      </c>
      <c r="J26" s="98">
        <v>9.8822186656306443E-3</v>
      </c>
      <c r="K26" s="98">
        <v>9.754558726060512E-3</v>
      </c>
      <c r="L26" s="98">
        <v>1.0149636650009779E-2</v>
      </c>
      <c r="M26" s="98">
        <v>1.1485662284061527E-2</v>
      </c>
      <c r="N26" s="98">
        <v>1.0701961431053569E-2</v>
      </c>
      <c r="O26" s="98">
        <v>1.1607998758014496E-2</v>
      </c>
      <c r="P26" s="98">
        <v>9.8095723892942695E-3</v>
      </c>
      <c r="Q26" s="98">
        <v>4.485949965987346E-3</v>
      </c>
      <c r="R26" s="98">
        <v>5.1893947613905369E-4</v>
      </c>
      <c r="S26" s="98">
        <v>0</v>
      </c>
      <c r="T26" s="98">
        <v>0</v>
      </c>
      <c r="U26" s="98">
        <v>1.9229605350255773E-3</v>
      </c>
      <c r="V26" s="98">
        <v>2.5869285360508197E-3</v>
      </c>
      <c r="W26" s="98">
        <v>4.0188610488716553E-3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3.4848277948405376E-5</v>
      </c>
      <c r="D27" s="98">
        <v>3.3572540658904538E-5</v>
      </c>
      <c r="E27" s="98">
        <v>4.091954850213996E-5</v>
      </c>
      <c r="F27" s="98">
        <v>4.7661259955210329E-5</v>
      </c>
      <c r="G27" s="98">
        <v>4.9902308294840284E-5</v>
      </c>
      <c r="H27" s="98">
        <v>4.1014605225644446E-5</v>
      </c>
      <c r="I27" s="98">
        <v>3.2854575607595924E-5</v>
      </c>
      <c r="J27" s="98">
        <v>3.9905913530899674E-5</v>
      </c>
      <c r="K27" s="98">
        <v>3.9320959984172047E-5</v>
      </c>
      <c r="L27" s="98">
        <v>3.7217876136894046E-5</v>
      </c>
      <c r="M27" s="98">
        <v>4.4478874392699939E-5</v>
      </c>
      <c r="N27" s="98">
        <v>3.4732675869441135E-5</v>
      </c>
      <c r="O27" s="98">
        <v>4.4246302299385282E-5</v>
      </c>
      <c r="P27" s="98">
        <v>3.8146822222820527E-5</v>
      </c>
      <c r="Q27" s="98">
        <v>1.5373436860616235E-5</v>
      </c>
      <c r="R27" s="98">
        <v>1.7612035570893853E-6</v>
      </c>
      <c r="S27" s="98">
        <v>0</v>
      </c>
      <c r="T27" s="98">
        <v>0</v>
      </c>
      <c r="U27" s="98">
        <v>6.4365032904711748E-6</v>
      </c>
      <c r="V27" s="98">
        <v>8.524598508096858E-6</v>
      </c>
      <c r="W27" s="98">
        <v>1.3113378538239799E-5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1.4400500117833922E-4</v>
      </c>
      <c r="D28" s="122">
        <f t="shared" si="13"/>
        <v>1.8420196343662924E-4</v>
      </c>
      <c r="E28" s="122">
        <f t="shared" si="13"/>
        <v>2.8962602552246708E-4</v>
      </c>
      <c r="F28" s="122">
        <f t="shared" si="13"/>
        <v>6.9795026972682177E-5</v>
      </c>
      <c r="G28" s="122">
        <f t="shared" si="13"/>
        <v>1.4548068341209351E-4</v>
      </c>
      <c r="H28" s="122">
        <f t="shared" si="13"/>
        <v>1.8529980787662006E-4</v>
      </c>
      <c r="I28" s="122">
        <f t="shared" si="13"/>
        <v>3.6372970808507324E-4</v>
      </c>
      <c r="J28" s="122">
        <f t="shared" si="13"/>
        <v>1.1010330575814387E-4</v>
      </c>
      <c r="K28" s="122">
        <f t="shared" si="13"/>
        <v>9.4139009837649183E-5</v>
      </c>
      <c r="L28" s="122">
        <f t="shared" si="13"/>
        <v>2.8679636446470372E-4</v>
      </c>
      <c r="M28" s="122">
        <f t="shared" si="13"/>
        <v>9.646268288579297E-5</v>
      </c>
      <c r="N28" s="122">
        <f t="shared" si="13"/>
        <v>3.1453350120755428E-4</v>
      </c>
      <c r="O28" s="122">
        <f t="shared" si="13"/>
        <v>5.1749253445497284E-5</v>
      </c>
      <c r="P28" s="122">
        <f t="shared" si="13"/>
        <v>2.1429352507972094E-4</v>
      </c>
      <c r="Q28" s="122">
        <f t="shared" si="13"/>
        <v>2.1990750543418147E-4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6.3405943277327159E-5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1.4400500117833922E-4</v>
      </c>
      <c r="D29" s="98">
        <v>1.8420196343662924E-4</v>
      </c>
      <c r="E29" s="98">
        <v>2.8962602552246708E-4</v>
      </c>
      <c r="F29" s="98">
        <v>6.9795026972682177E-5</v>
      </c>
      <c r="G29" s="98">
        <v>1.4548068341209351E-4</v>
      </c>
      <c r="H29" s="98">
        <v>1.8529980787662006E-4</v>
      </c>
      <c r="I29" s="98">
        <v>3.6372970808507324E-4</v>
      </c>
      <c r="J29" s="98">
        <v>1.1010330575814387E-4</v>
      </c>
      <c r="K29" s="98">
        <v>9.4139009837649183E-5</v>
      </c>
      <c r="L29" s="98">
        <v>2.8679636446470372E-4</v>
      </c>
      <c r="M29" s="98">
        <v>9.646268288579297E-5</v>
      </c>
      <c r="N29" s="98">
        <v>3.1453350120755428E-4</v>
      </c>
      <c r="O29" s="98">
        <v>5.1749253445497284E-5</v>
      </c>
      <c r="P29" s="98">
        <v>2.1429352507972094E-4</v>
      </c>
      <c r="Q29" s="98">
        <v>2.1990750543418147E-4</v>
      </c>
      <c r="R29" s="98">
        <v>0</v>
      </c>
      <c r="S29" s="98">
        <v>0</v>
      </c>
      <c r="T29" s="98">
        <v>0</v>
      </c>
      <c r="U29" s="98">
        <v>6.3405943277327159E-5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1.0500999699659666E-3</v>
      </c>
      <c r="D30" s="122">
        <v>1.1731101119815267E-3</v>
      </c>
      <c r="E30" s="122">
        <v>1.6369152496053614E-3</v>
      </c>
      <c r="F30" s="122">
        <v>1.0827667702344318E-3</v>
      </c>
      <c r="G30" s="122">
        <v>2.4972287784977352E-3</v>
      </c>
      <c r="H30" s="122">
        <v>1.4369309367096917E-3</v>
      </c>
      <c r="I30" s="122">
        <v>1.770777843871738E-3</v>
      </c>
      <c r="J30" s="122">
        <v>1.0211856073109105E-3</v>
      </c>
      <c r="K30" s="122">
        <v>1.4554092260010711E-3</v>
      </c>
      <c r="L30" s="122">
        <v>1.159329725342227E-3</v>
      </c>
      <c r="M30" s="122">
        <v>1.4635884595245157E-3</v>
      </c>
      <c r="N30" s="122">
        <v>1.404411348684587E-3</v>
      </c>
      <c r="O30" s="122">
        <v>1.6535318131553098E-3</v>
      </c>
      <c r="P30" s="122">
        <v>1.5535763408844805E-3</v>
      </c>
      <c r="Q30" s="122">
        <v>7.4208696244605524E-4</v>
      </c>
      <c r="R30" s="122">
        <v>8.0383079250160504E-5</v>
      </c>
      <c r="S30" s="122">
        <v>0</v>
      </c>
      <c r="T30" s="122">
        <v>0</v>
      </c>
      <c r="U30" s="122">
        <v>3.6806992226114354E-4</v>
      </c>
      <c r="V30" s="122">
        <v>5.1860373392047308E-4</v>
      </c>
      <c r="W30" s="122">
        <v>8.5891690523012159E-4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1.0500999699659666E-3</v>
      </c>
      <c r="D31" s="98">
        <v>1.1731101119815267E-3</v>
      </c>
      <c r="E31" s="98">
        <v>1.6369152496053614E-3</v>
      </c>
      <c r="F31" s="98">
        <v>1.0827667702344318E-3</v>
      </c>
      <c r="G31" s="98">
        <v>2.4972287784977352E-3</v>
      </c>
      <c r="H31" s="98">
        <v>9.0551505415611489E-4</v>
      </c>
      <c r="I31" s="98">
        <v>8.9908204077140225E-4</v>
      </c>
      <c r="J31" s="98">
        <v>3.7107178945563796E-4</v>
      </c>
      <c r="K31" s="98">
        <v>7.8333009435594203E-5</v>
      </c>
      <c r="L31" s="98">
        <v>2.7031798617594874E-4</v>
      </c>
      <c r="M31" s="98">
        <v>1.0007305365534376E-3</v>
      </c>
      <c r="N31" s="98">
        <v>6.7643519553227318E-4</v>
      </c>
      <c r="O31" s="98">
        <v>1.125396033098285E-3</v>
      </c>
      <c r="P31" s="98">
        <v>7.5689002525849037E-4</v>
      </c>
      <c r="Q31" s="98">
        <v>4.1124469401059027E-4</v>
      </c>
      <c r="R31" s="98">
        <v>8.0383079250160504E-5</v>
      </c>
      <c r="S31" s="98">
        <v>0</v>
      </c>
      <c r="T31" s="98">
        <v>0</v>
      </c>
      <c r="U31" s="98">
        <v>3.6806992226114354E-4</v>
      </c>
      <c r="V31" s="98">
        <v>4.3172156537107649E-4</v>
      </c>
      <c r="W31" s="98">
        <v>3.851241516911053E-4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5.314158825535768E-4</v>
      </c>
      <c r="I35" s="101">
        <v>8.7169580310033582E-4</v>
      </c>
      <c r="J35" s="101">
        <v>6.5011381785527256E-4</v>
      </c>
      <c r="K35" s="101">
        <v>1.377076216565477E-3</v>
      </c>
      <c r="L35" s="101">
        <v>8.890117391662782E-4</v>
      </c>
      <c r="M35" s="101">
        <v>4.628579229710781E-4</v>
      </c>
      <c r="N35" s="101">
        <v>7.2797615315231383E-4</v>
      </c>
      <c r="O35" s="101">
        <v>5.2813578005702483E-4</v>
      </c>
      <c r="P35" s="101">
        <v>7.966863156259902E-4</v>
      </c>
      <c r="Q35" s="101">
        <v>3.3084226843546491E-4</v>
      </c>
      <c r="R35" s="101">
        <v>0</v>
      </c>
      <c r="S35" s="101">
        <v>0</v>
      </c>
      <c r="T35" s="101">
        <v>0</v>
      </c>
      <c r="U35" s="101">
        <v>0</v>
      </c>
      <c r="V35" s="101">
        <v>8.6882168549396634E-5</v>
      </c>
      <c r="W35" s="101">
        <v>4.7379275353901629E-4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5.6132899212658655E-4</v>
      </c>
      <c r="D39" s="122">
        <v>6.1823140912264528E-4</v>
      </c>
      <c r="E39" s="122">
        <v>8.6579145798384657E-4</v>
      </c>
      <c r="F39" s="122">
        <v>5.4452497770245177E-4</v>
      </c>
      <c r="G39" s="122">
        <v>1.4621900648066368E-3</v>
      </c>
      <c r="H39" s="122">
        <v>7.329954814075376E-4</v>
      </c>
      <c r="I39" s="122">
        <v>9.7509819728235731E-4</v>
      </c>
      <c r="J39" s="122">
        <v>4.0929631050090609E-4</v>
      </c>
      <c r="K39" s="122">
        <v>5.873839757994236E-4</v>
      </c>
      <c r="L39" s="122">
        <v>4.6403215802756057E-4</v>
      </c>
      <c r="M39" s="122">
        <v>5.4999112109874063E-4</v>
      </c>
      <c r="N39" s="122">
        <v>4.3960579365723165E-4</v>
      </c>
      <c r="O39" s="122">
        <v>5.3942735951561073E-4</v>
      </c>
      <c r="P39" s="122">
        <v>4.9868428726316909E-4</v>
      </c>
      <c r="Q39" s="122">
        <v>2.5588917139795982E-4</v>
      </c>
      <c r="R39" s="122">
        <v>2.8894116855883695E-5</v>
      </c>
      <c r="S39" s="122">
        <v>0</v>
      </c>
      <c r="T39" s="122">
        <v>0</v>
      </c>
      <c r="U39" s="122">
        <v>1.4217264308704714E-4</v>
      </c>
      <c r="V39" s="122">
        <v>1.9184679061400199E-4</v>
      </c>
      <c r="W39" s="122">
        <v>3.0428519876841775E-4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5.2953308315100073E-4</v>
      </c>
      <c r="D40" s="98">
        <v>5.9159022193637761E-4</v>
      </c>
      <c r="E40" s="98">
        <v>8.1745996991935803E-4</v>
      </c>
      <c r="F40" s="98">
        <v>5.4452497770245177E-4</v>
      </c>
      <c r="G40" s="98">
        <v>1.4347305941169017E-3</v>
      </c>
      <c r="H40" s="98">
        <v>6.2538058526187708E-4</v>
      </c>
      <c r="I40" s="98">
        <v>9.7509819728235731E-4</v>
      </c>
      <c r="J40" s="98">
        <v>4.0929631050090609E-4</v>
      </c>
      <c r="K40" s="98">
        <v>5.873839757994236E-4</v>
      </c>
      <c r="L40" s="98">
        <v>4.401293713811469E-4</v>
      </c>
      <c r="M40" s="98">
        <v>5.4999112109874063E-4</v>
      </c>
      <c r="N40" s="98">
        <v>4.3960579365723165E-4</v>
      </c>
      <c r="O40" s="98">
        <v>5.3942735951561073E-4</v>
      </c>
      <c r="P40" s="98">
        <v>4.9868428726316909E-4</v>
      </c>
      <c r="Q40" s="98">
        <v>2.5588917139795982E-4</v>
      </c>
      <c r="R40" s="98">
        <v>2.8894116855883695E-5</v>
      </c>
      <c r="S40" s="98">
        <v>0</v>
      </c>
      <c r="T40" s="98">
        <v>0</v>
      </c>
      <c r="U40" s="98">
        <v>1.4217264308704714E-4</v>
      </c>
      <c r="V40" s="98">
        <v>1.9184679061400199E-4</v>
      </c>
      <c r="W40" s="98">
        <v>3.0428519876841775E-4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3.1795908975585769E-5</v>
      </c>
      <c r="D41" s="33">
        <v>2.6641187186267647E-5</v>
      </c>
      <c r="E41" s="33">
        <v>4.8331488064488552E-5</v>
      </c>
      <c r="F41" s="33">
        <v>0</v>
      </c>
      <c r="G41" s="33">
        <v>2.7459470689734993E-5</v>
      </c>
      <c r="H41" s="33">
        <v>1.076148961456605E-4</v>
      </c>
      <c r="I41" s="33">
        <v>0</v>
      </c>
      <c r="J41" s="33">
        <v>0</v>
      </c>
      <c r="K41" s="33">
        <v>0</v>
      </c>
      <c r="L41" s="33">
        <v>2.3902786646413644E-5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4.6162251872240052</v>
      </c>
      <c r="F43" s="117">
        <f t="shared" si="14"/>
        <v>22.587966883353346</v>
      </c>
      <c r="G43" s="117">
        <f t="shared" si="14"/>
        <v>8.062044797860473</v>
      </c>
      <c r="H43" s="117">
        <f t="shared" si="14"/>
        <v>3.7788888572918253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1.2787385014442461</v>
      </c>
      <c r="P43" s="117">
        <f t="shared" si="14"/>
        <v>0.78728918865217645</v>
      </c>
      <c r="Q43" s="117">
        <f t="shared" si="14"/>
        <v>0.55876185605093465</v>
      </c>
      <c r="R43" s="117">
        <f t="shared" ref="R43:V43" si="15">R44+R47+R49+R58</f>
        <v>0</v>
      </c>
      <c r="S43" s="117">
        <f t="shared" si="15"/>
        <v>0.54094435899283067</v>
      </c>
      <c r="T43" s="117">
        <f t="shared" si="15"/>
        <v>0.90727107926328454</v>
      </c>
      <c r="U43" s="117">
        <f t="shared" si="15"/>
        <v>2.2072374299058621</v>
      </c>
      <c r="V43" s="117">
        <f t="shared" si="15"/>
        <v>2.5087152562340385</v>
      </c>
      <c r="W43" s="117">
        <f t="shared" ref="W43" si="16">W44+W47+W49+W58</f>
        <v>0.49320318892049808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3.2713519817374164</v>
      </c>
      <c r="F44" s="122">
        <f t="shared" si="17"/>
        <v>20.828404789925134</v>
      </c>
      <c r="G44" s="122">
        <f t="shared" si="17"/>
        <v>6.4031995719483685</v>
      </c>
      <c r="H44" s="122">
        <f t="shared" si="17"/>
        <v>2.928207256214665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1.0216245565119242</v>
      </c>
      <c r="P44" s="122">
        <f t="shared" si="17"/>
        <v>0.6451715206855072</v>
      </c>
      <c r="Q44" s="122">
        <f t="shared" si="17"/>
        <v>0.45006726708177092</v>
      </c>
      <c r="R44" s="122">
        <f t="shared" ref="R44:V44" si="18">SUM(R45:R46)</f>
        <v>0</v>
      </c>
      <c r="S44" s="122">
        <f t="shared" si="18"/>
        <v>0.40371998985041396</v>
      </c>
      <c r="T44" s="122">
        <f t="shared" si="18"/>
        <v>0.70298678084225674</v>
      </c>
      <c r="U44" s="122">
        <f t="shared" si="18"/>
        <v>1.7798986296500139</v>
      </c>
      <c r="V44" s="122">
        <f t="shared" si="18"/>
        <v>1.9517836831905158</v>
      </c>
      <c r="W44" s="122">
        <f t="shared" ref="W44" si="19">SUM(W45:W46)</f>
        <v>0.3826163487580872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3.2579539400935955</v>
      </c>
      <c r="F45" s="98">
        <v>20.736632554427931</v>
      </c>
      <c r="G45" s="98">
        <v>6.3767022704061631</v>
      </c>
      <c r="H45" s="98">
        <v>2.9168788785328195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1.0177452089072416</v>
      </c>
      <c r="P45" s="98">
        <v>0.64267233861357798</v>
      </c>
      <c r="Q45" s="98">
        <v>0.44853014564118882</v>
      </c>
      <c r="R45" s="98">
        <v>0</v>
      </c>
      <c r="S45" s="98">
        <v>0.40234591800033903</v>
      </c>
      <c r="T45" s="98">
        <v>0.70063049705640623</v>
      </c>
      <c r="U45" s="98">
        <v>1.7739608557450397</v>
      </c>
      <c r="V45" s="98">
        <v>1.9453731755021613</v>
      </c>
      <c r="W45" s="98">
        <v>0.38137194775641542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1.339804164382077E-2</v>
      </c>
      <c r="F46" s="98">
        <v>9.1772235497202509E-2</v>
      </c>
      <c r="G46" s="98">
        <v>2.6497301542205497E-2</v>
      </c>
      <c r="H46" s="98">
        <v>1.1328377681845719E-2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3.8793476046824885E-3</v>
      </c>
      <c r="P46" s="98">
        <v>2.4991820719292564E-3</v>
      </c>
      <c r="Q46" s="98">
        <v>1.5371214405821287E-3</v>
      </c>
      <c r="R46" s="98">
        <v>0</v>
      </c>
      <c r="S46" s="98">
        <v>1.3740718500749132E-3</v>
      </c>
      <c r="T46" s="98">
        <v>2.3562837858505225E-3</v>
      </c>
      <c r="U46" s="98">
        <v>5.9377739049741541E-3</v>
      </c>
      <c r="V46" s="98">
        <v>6.4105076883544769E-3</v>
      </c>
      <c r="W46" s="98">
        <v>1.2444010016718049E-3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0.13940666028481416</v>
      </c>
      <c r="F47" s="122">
        <f t="shared" si="20"/>
        <v>0.11278876358785443</v>
      </c>
      <c r="G47" s="122">
        <f t="shared" si="20"/>
        <v>8.84886256854059E-2</v>
      </c>
      <c r="H47" s="122">
        <f t="shared" si="20"/>
        <v>5.2671470388929248E-2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5.7959163858956955E-3</v>
      </c>
      <c r="P47" s="122">
        <f t="shared" si="20"/>
        <v>1.2514741864655704E-2</v>
      </c>
      <c r="Q47" s="122">
        <f t="shared" si="20"/>
        <v>2.1697540536172566E-2</v>
      </c>
      <c r="R47" s="122">
        <f t="shared" si="20"/>
        <v>0</v>
      </c>
      <c r="S47" s="122">
        <f t="shared" si="20"/>
        <v>1.7778673261810742E-2</v>
      </c>
      <c r="T47" s="122">
        <f t="shared" si="20"/>
        <v>2.4519396885624756E-2</v>
      </c>
      <c r="U47" s="122">
        <f t="shared" si="20"/>
        <v>3.3605149936983401E-2</v>
      </c>
      <c r="V47" s="122">
        <f t="shared" si="20"/>
        <v>1.148339319588825E-2</v>
      </c>
      <c r="W47" s="122">
        <f t="shared" si="20"/>
        <v>6.6374300668084983E-4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0.13940666028481416</v>
      </c>
      <c r="F48" s="98">
        <v>0.11278876358785443</v>
      </c>
      <c r="G48" s="98">
        <v>8.84886256854059E-2</v>
      </c>
      <c r="H48" s="98">
        <v>5.2671470388929248E-2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5.7959163858956955E-3</v>
      </c>
      <c r="P48" s="98">
        <v>1.2514741864655704E-2</v>
      </c>
      <c r="Q48" s="98">
        <v>2.1697540536172566E-2</v>
      </c>
      <c r="R48" s="98">
        <v>0</v>
      </c>
      <c r="S48" s="98">
        <v>1.7778673261810742E-2</v>
      </c>
      <c r="T48" s="98">
        <v>2.4519396885624756E-2</v>
      </c>
      <c r="U48" s="98">
        <v>3.3605149936983401E-2</v>
      </c>
      <c r="V48" s="98">
        <v>1.148339319588825E-2</v>
      </c>
      <c r="W48" s="98">
        <v>6.6374300668084983E-4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0.76374314975492319</v>
      </c>
      <c r="F49" s="122">
        <v>0.89075249671545709</v>
      </c>
      <c r="G49" s="122">
        <v>0.75033848710565954</v>
      </c>
      <c r="H49" s="122">
        <v>0.58092612894481843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0.18967619300905145</v>
      </c>
      <c r="P49" s="122">
        <v>9.8709434506060179E-2</v>
      </c>
      <c r="Q49" s="122">
        <v>6.4679663479133384E-2</v>
      </c>
      <c r="R49" s="122">
        <v>0</v>
      </c>
      <c r="S49" s="122">
        <v>8.9177461189708249E-2</v>
      </c>
      <c r="T49" s="122">
        <v>0.12827849550987364</v>
      </c>
      <c r="U49" s="122">
        <v>0.27395695784444413</v>
      </c>
      <c r="V49" s="122">
        <v>0.39870227147318116</v>
      </c>
      <c r="W49" s="122">
        <v>8.1018560855171784E-2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0.76374314975492319</v>
      </c>
      <c r="F54" s="101">
        <v>0.89075249671545709</v>
      </c>
      <c r="G54" s="101">
        <v>0.75033848710565954</v>
      </c>
      <c r="H54" s="101">
        <v>0.58092612894481843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0.18967619300905145</v>
      </c>
      <c r="P54" s="101">
        <v>9.8709434506060179E-2</v>
      </c>
      <c r="Q54" s="101">
        <v>6.4679663479133384E-2</v>
      </c>
      <c r="R54" s="101">
        <v>0</v>
      </c>
      <c r="S54" s="101">
        <v>8.9177461189708249E-2</v>
      </c>
      <c r="T54" s="101">
        <v>0.12827849550987364</v>
      </c>
      <c r="U54" s="101">
        <v>0.27395695784444413</v>
      </c>
      <c r="V54" s="101">
        <v>0.39870227147318116</v>
      </c>
      <c r="W54" s="101">
        <v>8.1018560855171784E-2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0.44172339544685146</v>
      </c>
      <c r="F58" s="122">
        <v>0.75602083312490131</v>
      </c>
      <c r="G58" s="122">
        <v>0.82001811312103878</v>
      </c>
      <c r="H58" s="122">
        <v>0.21708400174341236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6.1641835537374796E-2</v>
      </c>
      <c r="P58" s="122">
        <v>3.089349159595332E-2</v>
      </c>
      <c r="Q58" s="122">
        <v>2.2317384953857787E-2</v>
      </c>
      <c r="R58" s="122">
        <v>0</v>
      </c>
      <c r="S58" s="122">
        <v>3.0268234690897629E-2</v>
      </c>
      <c r="T58" s="122">
        <v>5.1486406025529327E-2</v>
      </c>
      <c r="U58" s="122">
        <v>0.11977669247442077</v>
      </c>
      <c r="V58" s="122">
        <v>0.14674590837445375</v>
      </c>
      <c r="W58" s="122">
        <v>2.8904536300558253E-2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0.40619975171945238</v>
      </c>
      <c r="F59" s="98">
        <v>0.74034653158859065</v>
      </c>
      <c r="G59" s="98">
        <v>0.80689248613134545</v>
      </c>
      <c r="H59" s="98">
        <v>0.18845843936866669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6.1641835537374796E-2</v>
      </c>
      <c r="P59" s="98">
        <v>3.089349159595332E-2</v>
      </c>
      <c r="Q59" s="98">
        <v>2.1921172349758562E-2</v>
      </c>
      <c r="R59" s="98">
        <v>0</v>
      </c>
      <c r="S59" s="98">
        <v>2.9641083936958294E-2</v>
      </c>
      <c r="T59" s="98">
        <v>5.1015879096446191E-2</v>
      </c>
      <c r="U59" s="98">
        <v>0.11882078645999966</v>
      </c>
      <c r="V59" s="98">
        <v>0.14535591835520884</v>
      </c>
      <c r="W59" s="98">
        <v>2.8771856016880391E-2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3.5523643727399079E-2</v>
      </c>
      <c r="F60" s="33">
        <v>1.5674301536310626E-2</v>
      </c>
      <c r="G60" s="33">
        <v>1.3125626989693329E-2</v>
      </c>
      <c r="H60" s="33">
        <v>2.8625562374745686E-2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3.9621260409922372E-4</v>
      </c>
      <c r="R60" s="33">
        <v>0</v>
      </c>
      <c r="S60" s="33">
        <v>6.2715075393933472E-4</v>
      </c>
      <c r="T60" s="33">
        <v>4.7052692908313256E-4</v>
      </c>
      <c r="U60" s="33">
        <v>9.5590601442111119E-4</v>
      </c>
      <c r="V60" s="33">
        <v>1.3899900192449305E-3</v>
      </c>
      <c r="W60" s="33">
        <v>1.3268028367786135E-4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43.387410023886019</v>
      </c>
      <c r="D62" s="117">
        <f t="shared" si="21"/>
        <v>57.609274785618787</v>
      </c>
      <c r="E62" s="117">
        <f t="shared" si="21"/>
        <v>48.198119411668813</v>
      </c>
      <c r="F62" s="117">
        <f t="shared" si="21"/>
        <v>41.725472504801111</v>
      </c>
      <c r="G62" s="117">
        <f t="shared" si="21"/>
        <v>26.72297088033238</v>
      </c>
      <c r="H62" s="117">
        <f t="shared" si="21"/>
        <v>44.016369235303301</v>
      </c>
      <c r="I62" s="117">
        <f t="shared" si="21"/>
        <v>9.8149975153947047</v>
      </c>
      <c r="J62" s="117">
        <f t="shared" si="21"/>
        <v>21.870071543243377</v>
      </c>
      <c r="K62" s="117">
        <f t="shared" si="21"/>
        <v>31.645167879035078</v>
      </c>
      <c r="L62" s="117">
        <f t="shared" si="21"/>
        <v>51.137280376988762</v>
      </c>
      <c r="M62" s="117">
        <f t="shared" si="21"/>
        <v>68.036176178040364</v>
      </c>
      <c r="N62" s="117">
        <f t="shared" si="21"/>
        <v>63.231763217312711</v>
      </c>
      <c r="O62" s="117">
        <f t="shared" si="21"/>
        <v>53.714280496303722</v>
      </c>
      <c r="P62" s="117">
        <f t="shared" si="21"/>
        <v>38.751235154508315</v>
      </c>
      <c r="Q62" s="117">
        <f t="shared" si="21"/>
        <v>57.831088022835289</v>
      </c>
      <c r="R62" s="117">
        <f t="shared" ref="R62:V62" si="22">R63+R66+R68+R77</f>
        <v>54.716050492595251</v>
      </c>
      <c r="S62" s="117">
        <f t="shared" si="22"/>
        <v>59.601096381354772</v>
      </c>
      <c r="T62" s="117">
        <f t="shared" si="22"/>
        <v>57.136274597321624</v>
      </c>
      <c r="U62" s="117">
        <f t="shared" si="22"/>
        <v>47.583626785776666</v>
      </c>
      <c r="V62" s="117">
        <f t="shared" si="22"/>
        <v>61.141700142877681</v>
      </c>
      <c r="W62" s="117">
        <f t="shared" ref="W62" si="23">W63+W66+W68+W77</f>
        <v>74.268149218952047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35.472052977367774</v>
      </c>
      <c r="D63" s="122">
        <f t="shared" si="24"/>
        <v>46.439297142504806</v>
      </c>
      <c r="E63" s="122">
        <f t="shared" si="24"/>
        <v>37.947581572935754</v>
      </c>
      <c r="F63" s="122">
        <f t="shared" si="24"/>
        <v>36.138249910753629</v>
      </c>
      <c r="G63" s="122">
        <f t="shared" si="24"/>
        <v>21.044966252979375</v>
      </c>
      <c r="H63" s="122">
        <f t="shared" si="24"/>
        <v>35.665083846081075</v>
      </c>
      <c r="I63" s="122">
        <f t="shared" si="24"/>
        <v>7.4639643645374063</v>
      </c>
      <c r="J63" s="122">
        <f t="shared" si="24"/>
        <v>18.659981179403545</v>
      </c>
      <c r="K63" s="122">
        <f t="shared" si="24"/>
        <v>26.336828858777068</v>
      </c>
      <c r="L63" s="122">
        <f t="shared" si="24"/>
        <v>42.781957019970541</v>
      </c>
      <c r="M63" s="122">
        <f t="shared" si="24"/>
        <v>57.388105574630039</v>
      </c>
      <c r="N63" s="122">
        <f t="shared" si="24"/>
        <v>52.351882186349627</v>
      </c>
      <c r="O63" s="122">
        <f t="shared" si="24"/>
        <v>45.037215142716818</v>
      </c>
      <c r="P63" s="122">
        <f t="shared" si="24"/>
        <v>31.504356522129154</v>
      </c>
      <c r="Q63" s="122">
        <f t="shared" si="24"/>
        <v>45.037883414967148</v>
      </c>
      <c r="R63" s="122">
        <f t="shared" ref="R63:V63" si="25">SUM(R64:R65)</f>
        <v>43.330212284241448</v>
      </c>
      <c r="S63" s="122">
        <f t="shared" si="25"/>
        <v>46.104744707655627</v>
      </c>
      <c r="T63" s="122">
        <f t="shared" si="25"/>
        <v>44.255805648973521</v>
      </c>
      <c r="U63" s="122">
        <f t="shared" si="25"/>
        <v>36.795611307991337</v>
      </c>
      <c r="V63" s="122">
        <f t="shared" si="25"/>
        <v>47.815616803954725</v>
      </c>
      <c r="W63" s="122">
        <f t="shared" ref="W63" si="26">SUM(W64:W65)</f>
        <v>57.550056459706013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35.317142262977164</v>
      </c>
      <c r="D64" s="98">
        <v>46.244580824942901</v>
      </c>
      <c r="E64" s="98">
        <v>37.792164705220266</v>
      </c>
      <c r="F64" s="98">
        <v>35.979020818813247</v>
      </c>
      <c r="G64" s="98">
        <v>20.957879350488678</v>
      </c>
      <c r="H64" s="98">
        <v>35.527106064964109</v>
      </c>
      <c r="I64" s="98">
        <v>7.4380253185610892</v>
      </c>
      <c r="J64" s="98">
        <v>18.584932374130791</v>
      </c>
      <c r="K64" s="98">
        <v>26.231090435714595</v>
      </c>
      <c r="L64" s="98">
        <v>42.625652286926957</v>
      </c>
      <c r="M64" s="98">
        <v>57.166724213863489</v>
      </c>
      <c r="N64" s="98">
        <v>52.182526429631068</v>
      </c>
      <c r="O64" s="98">
        <v>44.866198293550632</v>
      </c>
      <c r="P64" s="98">
        <v>31.382319016623462</v>
      </c>
      <c r="Q64" s="98">
        <v>44.884064860944186</v>
      </c>
      <c r="R64" s="98">
        <v>43.183653374333787</v>
      </c>
      <c r="S64" s="98">
        <v>45.947825968305729</v>
      </c>
      <c r="T64" s="98">
        <v>44.10746824047277</v>
      </c>
      <c r="U64" s="98">
        <v>36.672860485555383</v>
      </c>
      <c r="V64" s="98">
        <v>47.658569492930944</v>
      </c>
      <c r="W64" s="98">
        <v>57.362883726138357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0.15491071439060744</v>
      </c>
      <c r="D65" s="98">
        <v>0.19471631756190647</v>
      </c>
      <c r="E65" s="98">
        <v>0.15541686771548657</v>
      </c>
      <c r="F65" s="98">
        <v>0.15922909194037993</v>
      </c>
      <c r="G65" s="98">
        <v>8.7086902490695853E-2</v>
      </c>
      <c r="H65" s="98">
        <v>0.13797778111696685</v>
      </c>
      <c r="I65" s="98">
        <v>2.5939045976316962E-2</v>
      </c>
      <c r="J65" s="98">
        <v>7.5048805272753205E-2</v>
      </c>
      <c r="K65" s="98">
        <v>0.10573842306247377</v>
      </c>
      <c r="L65" s="98">
        <v>0.15630473304358472</v>
      </c>
      <c r="M65" s="98">
        <v>0.22138136076654744</v>
      </c>
      <c r="N65" s="98">
        <v>0.16935575671856007</v>
      </c>
      <c r="O65" s="98">
        <v>0.17101684916618307</v>
      </c>
      <c r="P65" s="98">
        <v>0.12203750550569115</v>
      </c>
      <c r="Q65" s="98">
        <v>0.15381855402296202</v>
      </c>
      <c r="R65" s="98">
        <v>0.14655890990765971</v>
      </c>
      <c r="S65" s="98">
        <v>0.15691873934989639</v>
      </c>
      <c r="T65" s="98">
        <v>0.14833740850075458</v>
      </c>
      <c r="U65" s="98">
        <v>0.12275082243595183</v>
      </c>
      <c r="V65" s="98">
        <v>0.15704731102378178</v>
      </c>
      <c r="W65" s="98">
        <v>0.18717273356765671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0.61058120499615831</v>
      </c>
      <c r="D66" s="122">
        <f t="shared" si="27"/>
        <v>0.97990839499200821</v>
      </c>
      <c r="E66" s="122">
        <f t="shared" si="27"/>
        <v>1.0212213659922189</v>
      </c>
      <c r="F66" s="122">
        <f t="shared" si="27"/>
        <v>0.27045572951914348</v>
      </c>
      <c r="G66" s="122">
        <f t="shared" si="27"/>
        <v>0.2927798753668383</v>
      </c>
      <c r="H66" s="122">
        <f t="shared" si="27"/>
        <v>0.54561528429270778</v>
      </c>
      <c r="I66" s="122">
        <f t="shared" si="27"/>
        <v>0.32344664291465136</v>
      </c>
      <c r="J66" s="122">
        <f t="shared" si="27"/>
        <v>0.19978244829815206</v>
      </c>
      <c r="K66" s="122">
        <f t="shared" si="27"/>
        <v>0.27144983486686147</v>
      </c>
      <c r="L66" s="122">
        <f t="shared" si="27"/>
        <v>1.2322205799225998</v>
      </c>
      <c r="M66" s="122">
        <f t="shared" si="27"/>
        <v>0.54245789720825677</v>
      </c>
      <c r="N66" s="122">
        <f t="shared" si="27"/>
        <v>1.717877139095259</v>
      </c>
      <c r="O66" s="122">
        <f t="shared" si="27"/>
        <v>0.19074774820010298</v>
      </c>
      <c r="P66" s="122">
        <f t="shared" si="27"/>
        <v>0.67168162500987727</v>
      </c>
      <c r="Q66" s="122">
        <f t="shared" si="27"/>
        <v>2.6280412949420913</v>
      </c>
      <c r="R66" s="122">
        <f t="shared" si="27"/>
        <v>1.3338907839982583</v>
      </c>
      <c r="S66" s="122">
        <f t="shared" si="27"/>
        <v>1.8567772836584957</v>
      </c>
      <c r="T66" s="122">
        <f t="shared" si="27"/>
        <v>1.515703036735575</v>
      </c>
      <c r="U66" s="122">
        <f t="shared" si="27"/>
        <v>0.84304542181534192</v>
      </c>
      <c r="V66" s="122">
        <f t="shared" si="27"/>
        <v>0.27462826778641219</v>
      </c>
      <c r="W66" s="122">
        <f t="shared" si="27"/>
        <v>9.5379870060038105E-2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0.61058120499615831</v>
      </c>
      <c r="D67" s="98">
        <v>0.97990839499200821</v>
      </c>
      <c r="E67" s="98">
        <v>1.0212213659922189</v>
      </c>
      <c r="F67" s="98">
        <v>0.27045572951914348</v>
      </c>
      <c r="G67" s="98">
        <v>0.2927798753668383</v>
      </c>
      <c r="H67" s="98">
        <v>0.54561528429270778</v>
      </c>
      <c r="I67" s="98">
        <v>0.32344664291465136</v>
      </c>
      <c r="J67" s="98">
        <v>0.19978244829815206</v>
      </c>
      <c r="K67" s="98">
        <v>0.27144983486686147</v>
      </c>
      <c r="L67" s="98">
        <v>1.2322205799225998</v>
      </c>
      <c r="M67" s="98">
        <v>0.54245789720825677</v>
      </c>
      <c r="N67" s="98">
        <v>1.717877139095259</v>
      </c>
      <c r="O67" s="98">
        <v>0.19074774820010298</v>
      </c>
      <c r="P67" s="98">
        <v>0.67168162500987727</v>
      </c>
      <c r="Q67" s="98">
        <v>2.6280412949420913</v>
      </c>
      <c r="R67" s="98">
        <v>1.3338907839982583</v>
      </c>
      <c r="S67" s="98">
        <v>1.8567772836584957</v>
      </c>
      <c r="T67" s="98">
        <v>1.515703036735575</v>
      </c>
      <c r="U67" s="98">
        <v>0.84304542181534192</v>
      </c>
      <c r="V67" s="98">
        <v>0.27462826778641219</v>
      </c>
      <c r="W67" s="98">
        <v>9.5379870060038105E-2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4.7695397775428665</v>
      </c>
      <c r="D68" s="122">
        <v>6.6484111024556976</v>
      </c>
      <c r="E68" s="122">
        <v>5.7602348805558643</v>
      </c>
      <c r="F68" s="122">
        <v>3.483176869882322</v>
      </c>
      <c r="G68" s="122">
        <v>3.1633964245733153</v>
      </c>
      <c r="H68" s="122">
        <v>5.2940202695530703</v>
      </c>
      <c r="I68" s="122">
        <v>1.3028743341884808</v>
      </c>
      <c r="J68" s="122">
        <v>2.225068620386025</v>
      </c>
      <c r="K68" s="122">
        <v>3.5094157969744804</v>
      </c>
      <c r="L68" s="122">
        <v>5.1936971683494608</v>
      </c>
      <c r="M68" s="122">
        <v>7.3921426806381536</v>
      </c>
      <c r="N68" s="122">
        <v>6.9106590696937511</v>
      </c>
      <c r="O68" s="122">
        <v>6.4637183727236787</v>
      </c>
      <c r="P68" s="122">
        <v>4.9806009090035683</v>
      </c>
      <c r="Q68" s="122">
        <v>7.4826597380216864</v>
      </c>
      <c r="R68" s="122">
        <v>7.3762444565047875</v>
      </c>
      <c r="S68" s="122">
        <v>8.4703177871454862</v>
      </c>
      <c r="T68" s="122">
        <v>8.1784708891326865</v>
      </c>
      <c r="U68" s="122">
        <v>7.0783336463652811</v>
      </c>
      <c r="V68" s="122">
        <v>9.5559395378383716</v>
      </c>
      <c r="W68" s="122">
        <v>12.227351472631156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4.551768462614187</v>
      </c>
      <c r="D69" s="98">
        <v>6.4145696297791543</v>
      </c>
      <c r="E69" s="98">
        <v>5.5309751866321166</v>
      </c>
      <c r="F69" s="98">
        <v>3.3771944678825445</v>
      </c>
      <c r="G69" s="98">
        <v>3.1633964245733153</v>
      </c>
      <c r="H69" s="98">
        <v>4.7556074112125382</v>
      </c>
      <c r="I69" s="98">
        <v>1.1447011684622743</v>
      </c>
      <c r="J69" s="98">
        <v>2.2247731141051816</v>
      </c>
      <c r="K69" s="98">
        <v>3.3166251266553135</v>
      </c>
      <c r="L69" s="98">
        <v>4.9543625079981961</v>
      </c>
      <c r="M69" s="98">
        <v>7.1775088495004224</v>
      </c>
      <c r="N69" s="98">
        <v>6.7125686697970828</v>
      </c>
      <c r="O69" s="98">
        <v>6.2990154573144661</v>
      </c>
      <c r="P69" s="98">
        <v>4.5861615141371406</v>
      </c>
      <c r="Q69" s="98">
        <v>7.2028498894923922</v>
      </c>
      <c r="R69" s="98">
        <v>7.15313785937966</v>
      </c>
      <c r="S69" s="98">
        <v>8.1178453163524704</v>
      </c>
      <c r="T69" s="98">
        <v>7.8454482151217118</v>
      </c>
      <c r="U69" s="98">
        <v>6.7986912491347979</v>
      </c>
      <c r="V69" s="98">
        <v>9.1877329075260281</v>
      </c>
      <c r="W69" s="98">
        <v>12.227351472631156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0.21777131492867977</v>
      </c>
      <c r="D73" s="101">
        <v>0.23384147267654312</v>
      </c>
      <c r="E73" s="101">
        <v>0.22925969392374737</v>
      </c>
      <c r="F73" s="101">
        <v>0.10598240199977731</v>
      </c>
      <c r="G73" s="101">
        <v>0</v>
      </c>
      <c r="H73" s="101">
        <v>0.53841285834053232</v>
      </c>
      <c r="I73" s="101">
        <v>0.15817316572620635</v>
      </c>
      <c r="J73" s="101">
        <v>2.9550628084330571E-4</v>
      </c>
      <c r="K73" s="101">
        <v>0.1927906703191668</v>
      </c>
      <c r="L73" s="101">
        <v>0.23933466035126449</v>
      </c>
      <c r="M73" s="101">
        <v>0.21463383113773135</v>
      </c>
      <c r="N73" s="101">
        <v>0.19809039989666852</v>
      </c>
      <c r="O73" s="101">
        <v>0.1647029154092122</v>
      </c>
      <c r="P73" s="101">
        <v>0.39443939486642771</v>
      </c>
      <c r="Q73" s="101">
        <v>0.27980984852929447</v>
      </c>
      <c r="R73" s="101">
        <v>0.22310659712512793</v>
      </c>
      <c r="S73" s="101">
        <v>0.35247247079301541</v>
      </c>
      <c r="T73" s="101">
        <v>0.33302267401097496</v>
      </c>
      <c r="U73" s="101">
        <v>0.27964239723048351</v>
      </c>
      <c r="V73" s="101">
        <v>0.36820663031234296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2.5352360639792186</v>
      </c>
      <c r="D77" s="122">
        <v>3.5416581456662777</v>
      </c>
      <c r="E77" s="122">
        <v>3.4690815921849771</v>
      </c>
      <c r="F77" s="122">
        <v>1.8335899946460201</v>
      </c>
      <c r="G77" s="122">
        <v>2.2218283274128514</v>
      </c>
      <c r="H77" s="122">
        <v>2.5116498353764478</v>
      </c>
      <c r="I77" s="122">
        <v>0.72471217375416597</v>
      </c>
      <c r="J77" s="122">
        <v>0.7852392951556546</v>
      </c>
      <c r="K77" s="122">
        <v>1.5274733884166718</v>
      </c>
      <c r="L77" s="122">
        <v>1.929405608746164</v>
      </c>
      <c r="M77" s="122">
        <v>2.7134700255639066</v>
      </c>
      <c r="N77" s="122">
        <v>2.2513448221740773</v>
      </c>
      <c r="O77" s="122">
        <v>2.0225992326631239</v>
      </c>
      <c r="P77" s="122">
        <v>1.5945960983657157</v>
      </c>
      <c r="Q77" s="122">
        <v>2.6825035749043606</v>
      </c>
      <c r="R77" s="122">
        <v>2.6757029678507598</v>
      </c>
      <c r="S77" s="122">
        <v>3.1692566028951696</v>
      </c>
      <c r="T77" s="122">
        <v>3.1862950224798436</v>
      </c>
      <c r="U77" s="122">
        <v>2.8666364096047103</v>
      </c>
      <c r="V77" s="122">
        <v>3.4955155332981751</v>
      </c>
      <c r="W77" s="122">
        <v>4.3953614165548425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1.8943895185762876</v>
      </c>
      <c r="D78" s="98">
        <v>3.1569061203222004</v>
      </c>
      <c r="E78" s="98">
        <v>2.8595248647156475</v>
      </c>
      <c r="F78" s="98">
        <v>1.5481041867880776</v>
      </c>
      <c r="G78" s="98">
        <v>1.909367010434357</v>
      </c>
      <c r="H78" s="98">
        <v>2.5113269906880107</v>
      </c>
      <c r="I78" s="98">
        <v>0.68916032383784009</v>
      </c>
      <c r="J78" s="98">
        <v>0.77313574985049804</v>
      </c>
      <c r="K78" s="98">
        <v>1.5035854500989698</v>
      </c>
      <c r="L78" s="98">
        <v>1.8326471284014816</v>
      </c>
      <c r="M78" s="98">
        <v>2.7037637826580143</v>
      </c>
      <c r="N78" s="98">
        <v>2.2376525249741945</v>
      </c>
      <c r="O78" s="98">
        <v>2.0155142672145625</v>
      </c>
      <c r="P78" s="98">
        <v>1.588479602395416</v>
      </c>
      <c r="Q78" s="98">
        <v>2.6460880346548774</v>
      </c>
      <c r="R78" s="98">
        <v>2.6327179965886907</v>
      </c>
      <c r="S78" s="98">
        <v>3.1038134217216</v>
      </c>
      <c r="T78" s="98">
        <v>3.1170648269807453</v>
      </c>
      <c r="U78" s="98">
        <v>2.8361430077446768</v>
      </c>
      <c r="V78" s="98">
        <v>3.4454112419067879</v>
      </c>
      <c r="W78" s="98">
        <v>4.3210604576952401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0.64084654540293129</v>
      </c>
      <c r="D79" s="33">
        <v>0.38475202534407738</v>
      </c>
      <c r="E79" s="33">
        <v>0.60955672746932954</v>
      </c>
      <c r="F79" s="33">
        <v>0.28548580785794248</v>
      </c>
      <c r="G79" s="33">
        <v>0.3124613169784945</v>
      </c>
      <c r="H79" s="33">
        <v>3.2284468843698144E-4</v>
      </c>
      <c r="I79" s="33">
        <v>3.5551849916325873E-2</v>
      </c>
      <c r="J79" s="33">
        <v>1.2103545305156525E-2</v>
      </c>
      <c r="K79" s="33">
        <v>2.3887938317702063E-2</v>
      </c>
      <c r="L79" s="33">
        <v>9.6758480344682443E-2</v>
      </c>
      <c r="M79" s="33">
        <v>9.7062429058922765E-3</v>
      </c>
      <c r="N79" s="33">
        <v>1.3692297199882561E-2</v>
      </c>
      <c r="O79" s="33">
        <v>7.0849654485612232E-3</v>
      </c>
      <c r="P79" s="33">
        <v>6.1164959702996631E-3</v>
      </c>
      <c r="Q79" s="33">
        <v>3.6415540249483208E-2</v>
      </c>
      <c r="R79" s="33">
        <v>4.2984971262069127E-2</v>
      </c>
      <c r="S79" s="33">
        <v>6.5443181173569592E-2</v>
      </c>
      <c r="T79" s="33">
        <v>6.9230195499098243E-2</v>
      </c>
      <c r="U79" s="33">
        <v>3.0493401860033451E-2</v>
      </c>
      <c r="V79" s="33">
        <v>5.0104291391387029E-2</v>
      </c>
      <c r="W79" s="33">
        <v>7.4300958859602348E-2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4.1199362773445296</v>
      </c>
      <c r="D81" s="117">
        <f t="shared" si="28"/>
        <v>40.751689346176128</v>
      </c>
      <c r="E81" s="117">
        <f t="shared" si="28"/>
        <v>72.053934312231817</v>
      </c>
      <c r="F81" s="117">
        <f t="shared" si="28"/>
        <v>95.65074138907805</v>
      </c>
      <c r="G81" s="117">
        <f t="shared" si="28"/>
        <v>116.90748393323356</v>
      </c>
      <c r="H81" s="117">
        <f t="shared" si="28"/>
        <v>68.148402107731002</v>
      </c>
      <c r="I81" s="117">
        <f t="shared" si="28"/>
        <v>83.400226260950745</v>
      </c>
      <c r="J81" s="117">
        <f t="shared" si="28"/>
        <v>78.689311937827057</v>
      </c>
      <c r="K81" s="117">
        <f t="shared" si="28"/>
        <v>67.951773736615493</v>
      </c>
      <c r="L81" s="117">
        <f t="shared" si="28"/>
        <v>41.988151576172719</v>
      </c>
      <c r="M81" s="117">
        <f t="shared" si="28"/>
        <v>27.238722208966781</v>
      </c>
      <c r="N81" s="117">
        <f t="shared" si="28"/>
        <v>38.527037694443294</v>
      </c>
      <c r="O81" s="117">
        <f t="shared" si="28"/>
        <v>50.399408264911486</v>
      </c>
      <c r="P81" s="117">
        <f t="shared" si="28"/>
        <v>81.895191235807431</v>
      </c>
      <c r="Q81" s="117">
        <f t="shared" si="28"/>
        <v>50.559809161625125</v>
      </c>
      <c r="R81" s="117">
        <f t="shared" ref="R81:V81" si="29">R82+R85+R87+R100</f>
        <v>50.399860332980509</v>
      </c>
      <c r="S81" s="117">
        <f t="shared" si="29"/>
        <v>48.717729749664663</v>
      </c>
      <c r="T81" s="117">
        <f t="shared" si="29"/>
        <v>65.585782745892971</v>
      </c>
      <c r="U81" s="117">
        <f t="shared" si="29"/>
        <v>57.195298856037383</v>
      </c>
      <c r="V81" s="117">
        <f t="shared" si="29"/>
        <v>68.363837088233083</v>
      </c>
      <c r="W81" s="117">
        <f t="shared" ref="W81" si="30">W82+W85+W87+W100</f>
        <v>64.626102888938604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3.319205922003392</v>
      </c>
      <c r="D82" s="122">
        <f t="shared" si="31"/>
        <v>32.460363470100425</v>
      </c>
      <c r="E82" s="122">
        <f t="shared" si="31"/>
        <v>56.864392580357297</v>
      </c>
      <c r="F82" s="122">
        <f t="shared" si="31"/>
        <v>81.970208828519063</v>
      </c>
      <c r="G82" s="122">
        <f t="shared" si="31"/>
        <v>89.663871106799832</v>
      </c>
      <c r="H82" s="122">
        <f t="shared" si="31"/>
        <v>54.921439822772328</v>
      </c>
      <c r="I82" s="122">
        <f t="shared" si="31"/>
        <v>62.78590675404709</v>
      </c>
      <c r="J82" s="122">
        <f t="shared" si="31"/>
        <v>67.056088641974739</v>
      </c>
      <c r="K82" s="122">
        <f t="shared" si="31"/>
        <v>56.456199192153242</v>
      </c>
      <c r="L82" s="122">
        <f t="shared" si="31"/>
        <v>35.135815767733632</v>
      </c>
      <c r="M82" s="122">
        <f t="shared" si="31"/>
        <v>22.887910255106007</v>
      </c>
      <c r="N82" s="122">
        <f t="shared" si="31"/>
        <v>31.872741070466855</v>
      </c>
      <c r="O82" s="122">
        <f t="shared" si="31"/>
        <v>42.151803359754247</v>
      </c>
      <c r="P82" s="122">
        <f t="shared" si="31"/>
        <v>66.732355941117433</v>
      </c>
      <c r="Q82" s="122">
        <f t="shared" si="31"/>
        <v>39.240674640487519</v>
      </c>
      <c r="R82" s="122">
        <f t="shared" ref="R82:V82" si="32">SUM(R83:R84)</f>
        <v>39.956311825260087</v>
      </c>
      <c r="S82" s="122">
        <f t="shared" si="32"/>
        <v>37.735957598300374</v>
      </c>
      <c r="T82" s="122">
        <f t="shared" si="32"/>
        <v>50.777349771276263</v>
      </c>
      <c r="U82" s="122">
        <f t="shared" si="32"/>
        <v>44.23215559677223</v>
      </c>
      <c r="V82" s="122">
        <f t="shared" si="32"/>
        <v>53.430204291821994</v>
      </c>
      <c r="W82" s="122">
        <f t="shared" ref="W82" si="33">SUM(W83:W84)</f>
        <v>49.912705691549256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3.3133925410478406</v>
      </c>
      <c r="D83" s="98">
        <v>32.405784663720411</v>
      </c>
      <c r="E83" s="98">
        <v>56.771006323722254</v>
      </c>
      <c r="F83" s="98">
        <v>81.825357999836172</v>
      </c>
      <c r="G83" s="98">
        <v>89.515085223115662</v>
      </c>
      <c r="H83" s="98">
        <v>54.836252086132255</v>
      </c>
      <c r="I83" s="98">
        <v>62.698446020622903</v>
      </c>
      <c r="J83" s="98">
        <v>66.9479502085929</v>
      </c>
      <c r="K83" s="98">
        <v>56.36531498683614</v>
      </c>
      <c r="L83" s="98">
        <v>35.084355198999368</v>
      </c>
      <c r="M83" s="98">
        <v>22.852511200176767</v>
      </c>
      <c r="N83" s="98">
        <v>31.831418165810902</v>
      </c>
      <c r="O83" s="98">
        <v>42.087633051886371</v>
      </c>
      <c r="P83" s="98">
        <v>66.628715388400579</v>
      </c>
      <c r="Q83" s="98">
        <v>39.186956858382082</v>
      </c>
      <c r="R83" s="98">
        <v>39.902143044893627</v>
      </c>
      <c r="S83" s="98">
        <v>37.68447833277763</v>
      </c>
      <c r="T83" s="98">
        <v>50.709134008040344</v>
      </c>
      <c r="U83" s="98">
        <v>44.173013510051518</v>
      </c>
      <c r="V83" s="98">
        <v>53.359870462989527</v>
      </c>
      <c r="W83" s="98">
        <v>49.847645363765245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5.8133809555514443E-3</v>
      </c>
      <c r="D84" s="98">
        <v>5.4578806380014652E-2</v>
      </c>
      <c r="E84" s="98">
        <v>9.3386256635045212E-2</v>
      </c>
      <c r="F84" s="98">
        <v>0.1448508286828932</v>
      </c>
      <c r="G84" s="98">
        <v>0.14878588368417209</v>
      </c>
      <c r="H84" s="98">
        <v>8.5187736640072079E-2</v>
      </c>
      <c r="I84" s="98">
        <v>8.7460733424187129E-2</v>
      </c>
      <c r="J84" s="98">
        <v>0.10813843338183579</v>
      </c>
      <c r="K84" s="98">
        <v>9.0884205317106337E-2</v>
      </c>
      <c r="L84" s="98">
        <v>5.1460568734266757E-2</v>
      </c>
      <c r="M84" s="98">
        <v>3.5399054929238088E-2</v>
      </c>
      <c r="N84" s="98">
        <v>4.1322904655951814E-2</v>
      </c>
      <c r="O84" s="98">
        <v>6.4170307867878862E-2</v>
      </c>
      <c r="P84" s="98">
        <v>0.10364055271685818</v>
      </c>
      <c r="Q84" s="98">
        <v>5.371778210543942E-2</v>
      </c>
      <c r="R84" s="98">
        <v>5.4168780366460459E-2</v>
      </c>
      <c r="S84" s="98">
        <v>5.1479265522742616E-2</v>
      </c>
      <c r="T84" s="98">
        <v>6.8215763235922766E-2</v>
      </c>
      <c r="U84" s="98">
        <v>5.9142086720712111E-2</v>
      </c>
      <c r="V84" s="98">
        <v>7.0333828832464668E-2</v>
      </c>
      <c r="W84" s="98">
        <v>6.5060327784013716E-2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5.8610035479584079E-2</v>
      </c>
      <c r="D85" s="122">
        <f t="shared" si="34"/>
        <v>0.77991111319068818</v>
      </c>
      <c r="E85" s="122">
        <f t="shared" si="34"/>
        <v>1.6105137859219318</v>
      </c>
      <c r="F85" s="122">
        <f t="shared" si="34"/>
        <v>0.61084607606491448</v>
      </c>
      <c r="G85" s="122">
        <f t="shared" si="34"/>
        <v>1.1429326190562599</v>
      </c>
      <c r="H85" s="122">
        <f t="shared" si="34"/>
        <v>0.98236693145790133</v>
      </c>
      <c r="I85" s="122">
        <f t="shared" si="34"/>
        <v>2.722425932589752</v>
      </c>
      <c r="J85" s="122">
        <f t="shared" si="34"/>
        <v>0.68935679735173871</v>
      </c>
      <c r="K85" s="122">
        <f t="shared" si="34"/>
        <v>0.56572837961935285</v>
      </c>
      <c r="L85" s="122">
        <f t="shared" si="34"/>
        <v>0.9649263682414958</v>
      </c>
      <c r="M85" s="122">
        <f t="shared" si="34"/>
        <v>0.22601206600141296</v>
      </c>
      <c r="N85" s="122">
        <f t="shared" si="34"/>
        <v>1.0918506271918231</v>
      </c>
      <c r="O85" s="122">
        <f t="shared" si="34"/>
        <v>0.18665955717790869</v>
      </c>
      <c r="P85" s="122">
        <f t="shared" si="34"/>
        <v>1.3470490986511259</v>
      </c>
      <c r="Q85" s="122">
        <f t="shared" si="34"/>
        <v>2.2937085841803238</v>
      </c>
      <c r="R85" s="122">
        <f t="shared" si="34"/>
        <v>1.2220659367308779</v>
      </c>
      <c r="S85" s="122">
        <f t="shared" si="34"/>
        <v>1.5229485034117263</v>
      </c>
      <c r="T85" s="122">
        <f t="shared" si="34"/>
        <v>1.7597884158390149</v>
      </c>
      <c r="U85" s="122">
        <f t="shared" si="34"/>
        <v>0.97068158563260154</v>
      </c>
      <c r="V85" s="122">
        <f t="shared" si="34"/>
        <v>0.30518577171445382</v>
      </c>
      <c r="W85" s="122">
        <f t="shared" si="34"/>
        <v>8.6352965169178564E-2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5.8610035479584079E-2</v>
      </c>
      <c r="D86" s="98">
        <v>0.77991111319068818</v>
      </c>
      <c r="E86" s="98">
        <v>1.6105137859219318</v>
      </c>
      <c r="F86" s="98">
        <v>0.61084607606491448</v>
      </c>
      <c r="G86" s="98">
        <v>1.1429326190562599</v>
      </c>
      <c r="H86" s="98">
        <v>0.98236693145790133</v>
      </c>
      <c r="I86" s="98">
        <v>2.722425932589752</v>
      </c>
      <c r="J86" s="98">
        <v>0.68935679735173871</v>
      </c>
      <c r="K86" s="98">
        <v>0.56572837961935285</v>
      </c>
      <c r="L86" s="98">
        <v>0.9649263682414958</v>
      </c>
      <c r="M86" s="98">
        <v>0.22601206600141296</v>
      </c>
      <c r="N86" s="98">
        <v>1.0918506271918231</v>
      </c>
      <c r="O86" s="98">
        <v>0.18665955717790869</v>
      </c>
      <c r="P86" s="98">
        <v>1.3470490986511259</v>
      </c>
      <c r="Q86" s="98">
        <v>2.2937085841803238</v>
      </c>
      <c r="R86" s="98">
        <v>1.2220659367308779</v>
      </c>
      <c r="S86" s="98">
        <v>1.5229485034117263</v>
      </c>
      <c r="T86" s="98">
        <v>1.7597884158390149</v>
      </c>
      <c r="U86" s="98">
        <v>0.97068158563260154</v>
      </c>
      <c r="V86" s="98">
        <v>0.30518577171445382</v>
      </c>
      <c r="W86" s="98">
        <v>8.6352965169178564E-2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0.49061588830886071</v>
      </c>
      <c r="D87" s="122">
        <v>4.7975956192574696</v>
      </c>
      <c r="E87" s="122">
        <v>8.5176026972708474</v>
      </c>
      <c r="F87" s="122">
        <v>8.931356901928396</v>
      </c>
      <c r="G87" s="122">
        <v>15.561342508508405</v>
      </c>
      <c r="H87" s="122">
        <v>8.1410179557750766</v>
      </c>
      <c r="I87" s="122">
        <v>11.284680184568471</v>
      </c>
      <c r="J87" s="122">
        <v>8.0829148141505858</v>
      </c>
      <c r="K87" s="122">
        <v>7.5841345648277709</v>
      </c>
      <c r="L87" s="122">
        <v>4.3017446990219783</v>
      </c>
      <c r="M87" s="122">
        <v>3.0016527856254558</v>
      </c>
      <c r="N87" s="122">
        <v>4.2067677859192489</v>
      </c>
      <c r="O87" s="122">
        <v>6.0721373704059278</v>
      </c>
      <c r="P87" s="122">
        <v>10.468432457184823</v>
      </c>
      <c r="Q87" s="122">
        <v>6.6719757634112931</v>
      </c>
      <c r="R87" s="122">
        <v>6.7524520901518024</v>
      </c>
      <c r="S87" s="122">
        <v>6.8695536975733766</v>
      </c>
      <c r="T87" s="122">
        <v>9.3701178269280128</v>
      </c>
      <c r="U87" s="122">
        <v>8.5704248789180397</v>
      </c>
      <c r="V87" s="122">
        <v>10.710170106487404</v>
      </c>
      <c r="W87" s="122">
        <v>10.802752415398071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0.49061588830886071</v>
      </c>
      <c r="D88" s="98">
        <v>3.4874168520865223</v>
      </c>
      <c r="E88" s="98">
        <v>5.8153532411268696</v>
      </c>
      <c r="F88" s="98">
        <v>7.5947586645575784</v>
      </c>
      <c r="G88" s="98">
        <v>6.8287255646232481</v>
      </c>
      <c r="H88" s="98">
        <v>6.4327350240677728</v>
      </c>
      <c r="I88" s="98">
        <v>8.9526519393732027</v>
      </c>
      <c r="J88" s="98">
        <v>6.1769375650723104</v>
      </c>
      <c r="K88" s="98">
        <v>5.6332591752141692</v>
      </c>
      <c r="L88" s="98">
        <v>3.4392370034758413</v>
      </c>
      <c r="M88" s="98">
        <v>1.2993066179783344</v>
      </c>
      <c r="N88" s="98">
        <v>2.3274393462473988</v>
      </c>
      <c r="O88" s="98">
        <v>3.2530911421613089</v>
      </c>
      <c r="P88" s="98">
        <v>5.8762229946460494</v>
      </c>
      <c r="Q88" s="98">
        <v>2.5239797620245925</v>
      </c>
      <c r="R88" s="98">
        <v>3.9483390370901392</v>
      </c>
      <c r="S88" s="98">
        <v>4.3368622140665289</v>
      </c>
      <c r="T88" s="98">
        <v>8.1176474661485702</v>
      </c>
      <c r="U88" s="98">
        <v>6.9495126659959121</v>
      </c>
      <c r="V88" s="98">
        <v>9.3199673342209444</v>
      </c>
      <c r="W88" s="98">
        <v>7.443143743123346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1.3101787671709475</v>
      </c>
      <c r="E92" s="101">
        <v>2.7022494561439778</v>
      </c>
      <c r="F92" s="101">
        <v>1.3365982373708176</v>
      </c>
      <c r="G92" s="101">
        <v>8.7326169438851569</v>
      </c>
      <c r="H92" s="101">
        <v>1.0662439762688252</v>
      </c>
      <c r="I92" s="101">
        <v>1.2314726712445896</v>
      </c>
      <c r="J92" s="101">
        <v>0.71272288703300746</v>
      </c>
      <c r="K92" s="101">
        <v>7.7079681284624682E-2</v>
      </c>
      <c r="L92" s="101">
        <v>0.21949820477487042</v>
      </c>
      <c r="M92" s="101">
        <v>1.1276088724378912</v>
      </c>
      <c r="N92" s="101">
        <v>0.93862147732058254</v>
      </c>
      <c r="O92" s="101">
        <v>1.9320799096231358</v>
      </c>
      <c r="P92" s="101">
        <v>2.3389415560537867</v>
      </c>
      <c r="Q92" s="101">
        <v>2.420668517885137</v>
      </c>
      <c r="R92" s="101">
        <v>1.7501807845137447</v>
      </c>
      <c r="S92" s="101">
        <v>1.471903432745902</v>
      </c>
      <c r="T92" s="101">
        <v>1.2524703607794418</v>
      </c>
      <c r="U92" s="101">
        <v>1.5214170236664371</v>
      </c>
      <c r="V92" s="101">
        <v>1.101667090513913</v>
      </c>
      <c r="W92" s="101">
        <v>1.6144404438891136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0.64203895543847977</v>
      </c>
      <c r="I96" s="101">
        <v>1.1005555739506785</v>
      </c>
      <c r="J96" s="101">
        <v>1.1932543620452687</v>
      </c>
      <c r="K96" s="101">
        <v>1.8737957083289771</v>
      </c>
      <c r="L96" s="101">
        <v>0.64300949077126657</v>
      </c>
      <c r="M96" s="101">
        <v>0.57473729520923011</v>
      </c>
      <c r="N96" s="101">
        <v>0.94070696235126772</v>
      </c>
      <c r="O96" s="101">
        <v>0.88696631862148334</v>
      </c>
      <c r="P96" s="101">
        <v>2.2532679064849876</v>
      </c>
      <c r="Q96" s="101">
        <v>1.7273274835015626</v>
      </c>
      <c r="R96" s="101">
        <v>1.0539322685479184</v>
      </c>
      <c r="S96" s="101">
        <v>1.0607880507609466</v>
      </c>
      <c r="T96" s="101">
        <v>0</v>
      </c>
      <c r="U96" s="101">
        <v>9.949518925569048E-2</v>
      </c>
      <c r="V96" s="101">
        <v>0.28853568175254629</v>
      </c>
      <c r="W96" s="101">
        <v>1.7451682283856125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0.25150443155269314</v>
      </c>
      <c r="D100" s="122">
        <v>2.7138191436275472</v>
      </c>
      <c r="E100" s="122">
        <v>5.0614252486817479</v>
      </c>
      <c r="F100" s="122">
        <v>4.1383295825656701</v>
      </c>
      <c r="G100" s="122">
        <v>10.53933769886908</v>
      </c>
      <c r="H100" s="122">
        <v>4.1035773977256866</v>
      </c>
      <c r="I100" s="122">
        <v>6.6072133897454268</v>
      </c>
      <c r="J100" s="122">
        <v>2.8609516843500056</v>
      </c>
      <c r="K100" s="122">
        <v>3.3457116000151177</v>
      </c>
      <c r="L100" s="122">
        <v>1.5856647411756155</v>
      </c>
      <c r="M100" s="122">
        <v>1.1231471022339035</v>
      </c>
      <c r="N100" s="122">
        <v>1.3556782108653718</v>
      </c>
      <c r="O100" s="122">
        <v>1.9888079775734024</v>
      </c>
      <c r="P100" s="122">
        <v>3.3473537388540469</v>
      </c>
      <c r="Q100" s="122">
        <v>2.3534501735459918</v>
      </c>
      <c r="R100" s="122">
        <v>2.4690304808377421</v>
      </c>
      <c r="S100" s="122">
        <v>2.5892699503791845</v>
      </c>
      <c r="T100" s="122">
        <v>3.6785267318496846</v>
      </c>
      <c r="U100" s="122">
        <v>3.4220367947145078</v>
      </c>
      <c r="V100" s="122">
        <v>3.9182769182092363</v>
      </c>
      <c r="W100" s="122">
        <v>3.8242918168221021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4.6423953968685238E-3</v>
      </c>
      <c r="D101" s="98">
        <v>0.12170145089986671</v>
      </c>
      <c r="E101" s="98">
        <v>0.36703879128117445</v>
      </c>
      <c r="F101" s="98">
        <v>0.64475761320311464</v>
      </c>
      <c r="G101" s="98">
        <v>1.3033433738662143</v>
      </c>
      <c r="H101" s="98">
        <v>0.9033348708833997</v>
      </c>
      <c r="I101" s="98">
        <v>0.4016952605407535</v>
      </c>
      <c r="J101" s="98">
        <v>0.91685831195709366</v>
      </c>
      <c r="K101" s="98">
        <v>0.30008779399071212</v>
      </c>
      <c r="L101" s="98">
        <v>0.33846774111533207</v>
      </c>
      <c r="M101" s="98">
        <v>0.15653998359406029</v>
      </c>
      <c r="N101" s="98">
        <v>0.29215126915859879</v>
      </c>
      <c r="O101" s="98">
        <v>0.30356334817033664</v>
      </c>
      <c r="P101" s="98">
        <v>0.47949520544665125</v>
      </c>
      <c r="Q101" s="98">
        <v>0.17699515969927265</v>
      </c>
      <c r="R101" s="98">
        <v>0.30898553149825247</v>
      </c>
      <c r="S101" s="98">
        <v>0.24353339967321974</v>
      </c>
      <c r="T101" s="98">
        <v>0.64147525329781641</v>
      </c>
      <c r="U101" s="98">
        <v>0.64675762812081428</v>
      </c>
      <c r="V101" s="98">
        <v>0.89212507525772999</v>
      </c>
      <c r="W101" s="98">
        <v>0.68466377573351278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0.23175897939242135</v>
      </c>
      <c r="D102" s="98">
        <v>2.4921066760304318</v>
      </c>
      <c r="E102" s="98">
        <v>4.3167725411527238</v>
      </c>
      <c r="F102" s="98">
        <v>3.4211207861002899</v>
      </c>
      <c r="G102" s="98">
        <v>9.0880426969265731</v>
      </c>
      <c r="H102" s="98">
        <v>2.7782845190551524</v>
      </c>
      <c r="I102" s="98">
        <v>6.2012995019833648</v>
      </c>
      <c r="J102" s="98">
        <v>1.9271262006256831</v>
      </c>
      <c r="K102" s="98">
        <v>3.0412784320308157</v>
      </c>
      <c r="L102" s="98">
        <v>1.1936308551856705</v>
      </c>
      <c r="M102" s="98">
        <v>0.94339191300465419</v>
      </c>
      <c r="N102" s="98">
        <v>1.0210654357835416</v>
      </c>
      <c r="O102" s="98">
        <v>1.6852446294030659</v>
      </c>
      <c r="P102" s="98">
        <v>2.8678585334073956</v>
      </c>
      <c r="Q102" s="98">
        <v>2.1371579273856054</v>
      </c>
      <c r="R102" s="98">
        <v>2.1136624362416043</v>
      </c>
      <c r="S102" s="98">
        <v>2.2959407808431815</v>
      </c>
      <c r="T102" s="98">
        <v>3.0091649158882081</v>
      </c>
      <c r="U102" s="98">
        <v>2.7531021470591241</v>
      </c>
      <c r="V102" s="98">
        <v>2.9973822820880649</v>
      </c>
      <c r="W102" s="98">
        <v>3.1245356588202329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1.510305676340324E-2</v>
      </c>
      <c r="D103" s="33">
        <v>0.10001101669724874</v>
      </c>
      <c r="E103" s="33">
        <v>0.37761391624784901</v>
      </c>
      <c r="F103" s="33">
        <v>7.2451183262265517E-2</v>
      </c>
      <c r="G103" s="33">
        <v>0.14795162807629214</v>
      </c>
      <c r="H103" s="33">
        <v>0.42195800778713471</v>
      </c>
      <c r="I103" s="33">
        <v>4.2186272213084464E-3</v>
      </c>
      <c r="J103" s="33">
        <v>1.6967171767228596E-2</v>
      </c>
      <c r="K103" s="33">
        <v>4.3453739935897726E-3</v>
      </c>
      <c r="L103" s="33">
        <v>5.3566144874612989E-2</v>
      </c>
      <c r="M103" s="33">
        <v>2.3215205635188928E-2</v>
      </c>
      <c r="N103" s="33">
        <v>4.2461505923231307E-2</v>
      </c>
      <c r="O103" s="33">
        <v>0</v>
      </c>
      <c r="P103" s="33">
        <v>0</v>
      </c>
      <c r="Q103" s="33">
        <v>3.929708646111392E-2</v>
      </c>
      <c r="R103" s="33">
        <v>4.6382513097885457E-2</v>
      </c>
      <c r="S103" s="33">
        <v>4.9795769862783182E-2</v>
      </c>
      <c r="T103" s="33">
        <v>2.7886562663660321E-2</v>
      </c>
      <c r="U103" s="33">
        <v>2.2177019534569783E-2</v>
      </c>
      <c r="V103" s="33">
        <v>2.8769560863441589E-2</v>
      </c>
      <c r="W103" s="33">
        <v>1.5092382268356725E-2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0.2517835859369511</v>
      </c>
      <c r="D105" s="117">
        <f t="shared" si="35"/>
        <v>0.62284246920744435</v>
      </c>
      <c r="E105" s="117">
        <f t="shared" si="35"/>
        <v>0.24014959441321998</v>
      </c>
      <c r="F105" s="117">
        <f t="shared" si="35"/>
        <v>8.6819970440822167E-2</v>
      </c>
      <c r="G105" s="117">
        <f t="shared" si="35"/>
        <v>6.3307236283943663E-2</v>
      </c>
      <c r="H105" s="117">
        <f t="shared" si="35"/>
        <v>0.21115900102049293</v>
      </c>
      <c r="I105" s="117">
        <f t="shared" si="35"/>
        <v>0.34799458486954782</v>
      </c>
      <c r="J105" s="117">
        <f t="shared" si="35"/>
        <v>0.40606642492580236</v>
      </c>
      <c r="K105" s="117">
        <f t="shared" si="35"/>
        <v>0.57026779724516985</v>
      </c>
      <c r="L105" s="117">
        <f t="shared" si="35"/>
        <v>0.59626974991944948</v>
      </c>
      <c r="M105" s="117">
        <f t="shared" si="35"/>
        <v>4.3197560032671896E-2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4.8921902994815414E-2</v>
      </c>
      <c r="T105" s="117">
        <f t="shared" si="36"/>
        <v>1.4589651070186302E-2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0.12548913566873904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0.19743890575999054</v>
      </c>
      <c r="D106" s="122">
        <f t="shared" si="38"/>
        <v>0.50950374983331503</v>
      </c>
      <c r="E106" s="122">
        <f t="shared" si="38"/>
        <v>0.19046329850635835</v>
      </c>
      <c r="F106" s="122">
        <f t="shared" si="38"/>
        <v>7.4925222916233492E-2</v>
      </c>
      <c r="G106" s="122">
        <f t="shared" si="38"/>
        <v>4.8839045447869614E-2</v>
      </c>
      <c r="H106" s="122">
        <f t="shared" si="38"/>
        <v>0.17062068327903993</v>
      </c>
      <c r="I106" s="122">
        <f t="shared" si="38"/>
        <v>0.26289102724018099</v>
      </c>
      <c r="J106" s="122">
        <f t="shared" si="38"/>
        <v>0.34412510521793183</v>
      </c>
      <c r="K106" s="122">
        <f t="shared" si="38"/>
        <v>0.47205144330637966</v>
      </c>
      <c r="L106" s="122">
        <f t="shared" si="38"/>
        <v>0.50261560312272813</v>
      </c>
      <c r="M106" s="122">
        <f t="shared" si="38"/>
        <v>3.6390236489442264E-2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3.7766793858555386E-2</v>
      </c>
      <c r="T106" s="122">
        <f t="shared" si="39"/>
        <v>1.1487360479309762E-2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9.9776249899628702E-2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0.19726585328575677</v>
      </c>
      <c r="D107" s="98">
        <v>0.50907505000586917</v>
      </c>
      <c r="E107" s="98">
        <v>0.19030677461815618</v>
      </c>
      <c r="F107" s="98">
        <v>7.4858963609960319E-2</v>
      </c>
      <c r="G107" s="98">
        <v>4.8798490682488163E-2</v>
      </c>
      <c r="H107" s="98">
        <v>0.1704882571175588</v>
      </c>
      <c r="I107" s="98">
        <v>0.26270779609187717</v>
      </c>
      <c r="J107" s="98">
        <v>0.34384740351517101</v>
      </c>
      <c r="K107" s="98">
        <v>0.47167117877433634</v>
      </c>
      <c r="L107" s="98">
        <v>0.50224726330761049</v>
      </c>
      <c r="M107" s="98">
        <v>3.6362073653609259E-2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3.7741015609132858E-2</v>
      </c>
      <c r="T107" s="98">
        <v>1.1479639066236015E-2</v>
      </c>
      <c r="U107" s="98">
        <v>0</v>
      </c>
      <c r="V107" s="98">
        <v>0</v>
      </c>
      <c r="W107" s="98">
        <v>9.9711179203156017E-2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1.7305247423375934E-4</v>
      </c>
      <c r="D108" s="98">
        <v>4.2869982744581894E-4</v>
      </c>
      <c r="E108" s="98">
        <v>1.565238882021776E-4</v>
      </c>
      <c r="F108" s="98">
        <v>6.6259306273166635E-5</v>
      </c>
      <c r="G108" s="98">
        <v>4.0554765381449583E-5</v>
      </c>
      <c r="H108" s="98">
        <v>1.3242616148112353E-4</v>
      </c>
      <c r="I108" s="98">
        <v>1.8323114830381807E-4</v>
      </c>
      <c r="J108" s="98">
        <v>2.7770170276079643E-4</v>
      </c>
      <c r="K108" s="98">
        <v>3.8026453204333062E-4</v>
      </c>
      <c r="L108" s="98">
        <v>3.6833981511759134E-4</v>
      </c>
      <c r="M108" s="98">
        <v>2.8162835833008125E-5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2.5778249422529813E-5</v>
      </c>
      <c r="T108" s="98">
        <v>7.721413073747619E-6</v>
      </c>
      <c r="U108" s="98">
        <v>0</v>
      </c>
      <c r="V108" s="98">
        <v>0</v>
      </c>
      <c r="W108" s="98">
        <v>6.5070696472691394E-5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4.9921733741824272E-3</v>
      </c>
      <c r="D109" s="122">
        <f t="shared" si="41"/>
        <v>8.5653912998032589E-3</v>
      </c>
      <c r="E109" s="122">
        <f t="shared" si="41"/>
        <v>4.9236424338819406E-3</v>
      </c>
      <c r="F109" s="122">
        <f t="shared" si="41"/>
        <v>5.9325772926779852E-4</v>
      </c>
      <c r="G109" s="122">
        <f t="shared" si="41"/>
        <v>6.9103324620744437E-4</v>
      </c>
      <c r="H109" s="122">
        <f t="shared" si="41"/>
        <v>2.9647969260259209E-3</v>
      </c>
      <c r="I109" s="122">
        <f t="shared" si="41"/>
        <v>1.1184688523616001E-2</v>
      </c>
      <c r="J109" s="122">
        <f t="shared" si="41"/>
        <v>4.073822313051324E-3</v>
      </c>
      <c r="K109" s="122">
        <f t="shared" si="41"/>
        <v>4.8481590066389328E-3</v>
      </c>
      <c r="L109" s="122">
        <f t="shared" si="41"/>
        <v>1.2045447307517559E-2</v>
      </c>
      <c r="M109" s="122">
        <f t="shared" si="41"/>
        <v>3.3761939010027548E-4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1.5727287885447965E-3</v>
      </c>
      <c r="T109" s="122">
        <f t="shared" si="41"/>
        <v>3.2605580964926528E-4</v>
      </c>
      <c r="U109" s="122">
        <f t="shared" si="41"/>
        <v>0</v>
      </c>
      <c r="V109" s="122">
        <f t="shared" si="41"/>
        <v>0</v>
      </c>
      <c r="W109" s="122">
        <f t="shared" si="41"/>
        <v>6.6374300668084978E-5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4.9921733741824272E-3</v>
      </c>
      <c r="D110" s="98">
        <v>8.5653912998032589E-3</v>
      </c>
      <c r="E110" s="98">
        <v>4.9236424338819406E-3</v>
      </c>
      <c r="F110" s="98">
        <v>5.9325772926779852E-4</v>
      </c>
      <c r="G110" s="98">
        <v>6.9103324620744437E-4</v>
      </c>
      <c r="H110" s="98">
        <v>2.9647969260259209E-3</v>
      </c>
      <c r="I110" s="98">
        <v>1.1184688523616001E-2</v>
      </c>
      <c r="J110" s="98">
        <v>4.073822313051324E-3</v>
      </c>
      <c r="K110" s="98">
        <v>4.8481590066389328E-3</v>
      </c>
      <c r="L110" s="98">
        <v>1.2045447307517559E-2</v>
      </c>
      <c r="M110" s="98">
        <v>3.3761939010027548E-4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1.5727287885447965E-3</v>
      </c>
      <c r="T110" s="98">
        <v>3.2605580964926528E-4</v>
      </c>
      <c r="U110" s="98">
        <v>0</v>
      </c>
      <c r="V110" s="98">
        <v>0</v>
      </c>
      <c r="W110" s="98">
        <v>6.6374300668084978E-5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2.7838361861182617E-2</v>
      </c>
      <c r="D111" s="122">
        <v>7.4869899014520347E-2</v>
      </c>
      <c r="E111" s="122">
        <v>2.9181021977097089E-2</v>
      </c>
      <c r="F111" s="122">
        <v>7.2614455123382301E-3</v>
      </c>
      <c r="G111" s="122">
        <v>7.3545050929933074E-3</v>
      </c>
      <c r="H111" s="122">
        <v>2.5421634511579555E-2</v>
      </c>
      <c r="I111" s="122">
        <v>4.6301463453989895E-2</v>
      </c>
      <c r="J111" s="122">
        <v>4.1862645980893967E-2</v>
      </c>
      <c r="K111" s="122">
        <v>6.4213581098813102E-2</v>
      </c>
      <c r="L111" s="122">
        <v>6.2053658691369383E-2</v>
      </c>
      <c r="M111" s="122">
        <v>4.714165790426798E-3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6.9350674455887322E-3</v>
      </c>
      <c r="T111" s="122">
        <v>2.0378470574629231E-3</v>
      </c>
      <c r="U111" s="122">
        <v>0</v>
      </c>
      <c r="V111" s="122">
        <v>0</v>
      </c>
      <c r="W111" s="122">
        <v>2.0677159284168457E-2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2.5930527746092887E-2</v>
      </c>
      <c r="D112" s="98">
        <v>7.4653178465237169E-2</v>
      </c>
      <c r="E112" s="98">
        <v>2.8223778996204617E-2</v>
      </c>
      <c r="F112" s="98">
        <v>6.9563723920164763E-3</v>
      </c>
      <c r="G112" s="98">
        <v>6.9416073149739599E-3</v>
      </c>
      <c r="H112" s="98">
        <v>2.4713080001508118E-2</v>
      </c>
      <c r="I112" s="98">
        <v>4.542976765088956E-2</v>
      </c>
      <c r="J112" s="98">
        <v>4.0857924626026727E-2</v>
      </c>
      <c r="K112" s="98">
        <v>6.1459428665682152E-2</v>
      </c>
      <c r="L112" s="98">
        <v>6.0847142759643723E-2</v>
      </c>
      <c r="M112" s="98">
        <v>4.2513078674557203E-3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5.2979002315228143E-3</v>
      </c>
      <c r="T112" s="98">
        <v>1.7871399001146359E-3</v>
      </c>
      <c r="U112" s="98">
        <v>0</v>
      </c>
      <c r="V112" s="98">
        <v>0</v>
      </c>
      <c r="W112" s="98">
        <v>2.0487642182752851E-2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1.9078341150897294E-3</v>
      </c>
      <c r="D116" s="101">
        <v>2.1672054928317244E-4</v>
      </c>
      <c r="E116" s="101">
        <v>9.5724298089247333E-4</v>
      </c>
      <c r="F116" s="101">
        <v>3.0507312032175381E-4</v>
      </c>
      <c r="G116" s="101">
        <v>4.1289777801934758E-4</v>
      </c>
      <c r="H116" s="101">
        <v>7.0855451007143574E-4</v>
      </c>
      <c r="I116" s="101">
        <v>8.7169580310033582E-4</v>
      </c>
      <c r="J116" s="101">
        <v>1.0047213548672394E-3</v>
      </c>
      <c r="K116" s="101">
        <v>2.754152433130954E-3</v>
      </c>
      <c r="L116" s="101">
        <v>1.206515931725663E-3</v>
      </c>
      <c r="M116" s="101">
        <v>4.628579229710781E-4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1.6371672140659183E-3</v>
      </c>
      <c r="T116" s="101">
        <v>2.507071573482872E-4</v>
      </c>
      <c r="U116" s="101">
        <v>0</v>
      </c>
      <c r="V116" s="101">
        <v>0</v>
      </c>
      <c r="W116" s="101">
        <v>1.8951710141560651E-4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2.1514144941595547E-2</v>
      </c>
      <c r="D120" s="122">
        <v>2.9903429059805645E-2</v>
      </c>
      <c r="E120" s="122">
        <v>1.5581631495882596E-2</v>
      </c>
      <c r="F120" s="122">
        <v>4.0400442829826404E-3</v>
      </c>
      <c r="G120" s="122">
        <v>6.4226524968733073E-3</v>
      </c>
      <c r="H120" s="122">
        <v>1.2151886303847538E-2</v>
      </c>
      <c r="I120" s="122">
        <v>2.7617405651760987E-2</v>
      </c>
      <c r="J120" s="122">
        <v>1.6004851413925242E-2</v>
      </c>
      <c r="K120" s="122">
        <v>2.9154613833338169E-2</v>
      </c>
      <c r="L120" s="122">
        <v>1.955504079783443E-2</v>
      </c>
      <c r="M120" s="122">
        <v>1.7555383627025566E-3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2.6473129021265E-3</v>
      </c>
      <c r="T120" s="122">
        <v>7.3838772376435277E-4</v>
      </c>
      <c r="U120" s="122">
        <v>0</v>
      </c>
      <c r="V120" s="122">
        <v>0</v>
      </c>
      <c r="W120" s="122">
        <v>4.9693521842737983E-3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2.0210512673596529E-2</v>
      </c>
      <c r="D121" s="98">
        <v>2.8757858010796136E-2</v>
      </c>
      <c r="E121" s="98">
        <v>1.4325012806205894E-2</v>
      </c>
      <c r="F121" s="98">
        <v>3.9672534089750062E-3</v>
      </c>
      <c r="G121" s="98">
        <v>6.3128146141143669E-3</v>
      </c>
      <c r="H121" s="98">
        <v>1.053766286166263E-2</v>
      </c>
      <c r="I121" s="98">
        <v>2.758134900884382E-2</v>
      </c>
      <c r="J121" s="98">
        <v>1.5871601373868473E-2</v>
      </c>
      <c r="K121" s="98">
        <v>2.9108139245171433E-2</v>
      </c>
      <c r="L121" s="98">
        <v>1.8718443265209952E-2</v>
      </c>
      <c r="M121" s="98">
        <v>1.7023534700675305E-3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2.5845978267325666E-3</v>
      </c>
      <c r="T121" s="98">
        <v>7.3838772376435277E-4</v>
      </c>
      <c r="U121" s="98">
        <v>0</v>
      </c>
      <c r="V121" s="98">
        <v>0</v>
      </c>
      <c r="W121" s="98">
        <v>4.9361821133543328E-3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1.3036322679990165E-3</v>
      </c>
      <c r="D122" s="33">
        <v>1.1455710490095089E-3</v>
      </c>
      <c r="E122" s="33">
        <v>1.2566186896767022E-3</v>
      </c>
      <c r="F122" s="33">
        <v>7.2790874007634481E-5</v>
      </c>
      <c r="G122" s="33">
        <v>1.0983788275893997E-4</v>
      </c>
      <c r="H122" s="33">
        <v>1.6142234421849073E-3</v>
      </c>
      <c r="I122" s="33">
        <v>3.6056642917166202E-5</v>
      </c>
      <c r="J122" s="33">
        <v>1.3325004005676909E-4</v>
      </c>
      <c r="K122" s="33">
        <v>4.6474588166735533E-5</v>
      </c>
      <c r="L122" s="33">
        <v>8.3659753262447774E-4</v>
      </c>
      <c r="M122" s="33">
        <v>5.3184892635026175E-5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6.2715075393933472E-5</v>
      </c>
      <c r="T122" s="33">
        <v>0</v>
      </c>
      <c r="U122" s="33">
        <v>0</v>
      </c>
      <c r="V122" s="33">
        <v>0</v>
      </c>
      <c r="W122" s="33">
        <v>3.3170070919465337E-5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50.735839112815718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20.460399625518264</v>
      </c>
      <c r="J124" s="117">
        <f t="shared" si="42"/>
        <v>21.476205236784565</v>
      </c>
      <c r="K124" s="117">
        <f t="shared" si="42"/>
        <v>37.674396742258828</v>
      </c>
      <c r="L124" s="117">
        <f t="shared" si="42"/>
        <v>35.60720702242596</v>
      </c>
      <c r="M124" s="117">
        <f t="shared" si="42"/>
        <v>44.127323410495528</v>
      </c>
      <c r="N124" s="117">
        <f t="shared" si="42"/>
        <v>27.314843438137139</v>
      </c>
      <c r="O124" s="117">
        <f t="shared" si="42"/>
        <v>35.702038577948485</v>
      </c>
      <c r="P124" s="117">
        <f t="shared" si="42"/>
        <v>5.7636564159299413E-4</v>
      </c>
      <c r="Q124" s="117">
        <f t="shared" si="42"/>
        <v>6.5971311810111706</v>
      </c>
      <c r="R124" s="117">
        <f t="shared" ref="R124:V124" si="43">R125+R128+R130+R139</f>
        <v>8.8410172737877044</v>
      </c>
      <c r="S124" s="117">
        <f t="shared" si="43"/>
        <v>7.3507897256969059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6.2791237630588332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41.755537773318423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15.650840369391988</v>
      </c>
      <c r="J125" s="122">
        <f t="shared" si="45"/>
        <v>18.364042456705111</v>
      </c>
      <c r="K125" s="122">
        <f t="shared" si="45"/>
        <v>31.388460977102184</v>
      </c>
      <c r="L125" s="122">
        <f t="shared" si="45"/>
        <v>29.852484442255673</v>
      </c>
      <c r="M125" s="122">
        <f t="shared" si="45"/>
        <v>37.340629626780789</v>
      </c>
      <c r="N125" s="122">
        <f t="shared" si="45"/>
        <v>22.551568067268736</v>
      </c>
      <c r="O125" s="122">
        <f t="shared" si="45"/>
        <v>29.841552887457663</v>
      </c>
      <c r="P125" s="122">
        <f t="shared" si="45"/>
        <v>4.7615009238532752E-4</v>
      </c>
      <c r="Q125" s="122">
        <f t="shared" si="45"/>
        <v>5.1375397302500661</v>
      </c>
      <c r="R125" s="122">
        <f t="shared" ref="R125:V125" si="46">SUM(R126:R127)</f>
        <v>7.024255238127969</v>
      </c>
      <c r="S125" s="122">
        <f t="shared" si="46"/>
        <v>5.6905547481793546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4.8730710091653968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41.71893962111119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15.639931965697466</v>
      </c>
      <c r="J126" s="98">
        <v>18.349223061716277</v>
      </c>
      <c r="K126" s="98">
        <v>31.363175770173431</v>
      </c>
      <c r="L126" s="98">
        <v>29.830607169580603</v>
      </c>
      <c r="M126" s="98">
        <v>37.311731270421241</v>
      </c>
      <c r="N126" s="98">
        <v>22.536939567210684</v>
      </c>
      <c r="O126" s="98">
        <v>29.818820759637074</v>
      </c>
      <c r="P126" s="98">
        <v>4.757800559252194E-4</v>
      </c>
      <c r="Q126" s="98">
        <v>5.1340208525979776</v>
      </c>
      <c r="R126" s="98">
        <v>7.0194906162748314</v>
      </c>
      <c r="S126" s="98">
        <v>5.686670581040346</v>
      </c>
      <c r="T126" s="98">
        <v>0</v>
      </c>
      <c r="U126" s="98">
        <v>0</v>
      </c>
      <c r="V126" s="98">
        <v>0</v>
      </c>
      <c r="W126" s="98">
        <v>4.8698929570252707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3.6598152207234447E-2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1.0908403694521895E-2</v>
      </c>
      <c r="J127" s="98">
        <v>1.4819394988833934E-2</v>
      </c>
      <c r="K127" s="98">
        <v>2.5285206928752534E-2</v>
      </c>
      <c r="L127" s="98">
        <v>2.1877272675071072E-2</v>
      </c>
      <c r="M127" s="98">
        <v>2.8898356359549571E-2</v>
      </c>
      <c r="N127" s="98">
        <v>1.4628500058050593E-2</v>
      </c>
      <c r="O127" s="98">
        <v>2.2732127820588449E-2</v>
      </c>
      <c r="P127" s="98">
        <v>3.7003646010809821E-7</v>
      </c>
      <c r="Q127" s="98">
        <v>3.5188776520885855E-3</v>
      </c>
      <c r="R127" s="98">
        <v>4.7646218531373014E-3</v>
      </c>
      <c r="S127" s="98">
        <v>3.8841671390090256E-3</v>
      </c>
      <c r="T127" s="98">
        <v>0</v>
      </c>
      <c r="U127" s="98">
        <v>0</v>
      </c>
      <c r="V127" s="98">
        <v>0</v>
      </c>
      <c r="W127" s="98">
        <v>3.1780521401261188E-3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0.64778249696722934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0.6239783142199431</v>
      </c>
      <c r="J128" s="122">
        <f t="shared" si="48"/>
        <v>0.19813089871177991</v>
      </c>
      <c r="K128" s="122">
        <f t="shared" si="48"/>
        <v>0.31141184454294352</v>
      </c>
      <c r="L128" s="122">
        <f t="shared" si="48"/>
        <v>0.82970188239638809</v>
      </c>
      <c r="M128" s="122">
        <f t="shared" si="48"/>
        <v>0.33477374095514456</v>
      </c>
      <c r="N128" s="122">
        <f t="shared" si="48"/>
        <v>0.80195558357886088</v>
      </c>
      <c r="O128" s="122">
        <f t="shared" si="48"/>
        <v>0.13108085897744462</v>
      </c>
      <c r="P128" s="122">
        <f t="shared" si="48"/>
        <v>0</v>
      </c>
      <c r="Q128" s="122">
        <f t="shared" si="48"/>
        <v>0.29731494734701336</v>
      </c>
      <c r="R128" s="122">
        <f t="shared" si="48"/>
        <v>0.21069862255983346</v>
      </c>
      <c r="S128" s="122">
        <f t="shared" si="48"/>
        <v>0.2272251201884504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8.4959104855148772E-3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0.64778249696722934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0.6239783142199431</v>
      </c>
      <c r="J129" s="98">
        <v>0.19813089871177991</v>
      </c>
      <c r="K129" s="98">
        <v>0.31141184454294352</v>
      </c>
      <c r="L129" s="98">
        <v>0.82970188239638809</v>
      </c>
      <c r="M129" s="98">
        <v>0.33477374095514456</v>
      </c>
      <c r="N129" s="98">
        <v>0.80195558357886088</v>
      </c>
      <c r="O129" s="98">
        <v>0.13108085897744462</v>
      </c>
      <c r="P129" s="98">
        <v>0</v>
      </c>
      <c r="Q129" s="98">
        <v>0.29731494734701336</v>
      </c>
      <c r="R129" s="98">
        <v>0.21069862255983346</v>
      </c>
      <c r="S129" s="98">
        <v>0.2272251201884504</v>
      </c>
      <c r="T129" s="98">
        <v>0</v>
      </c>
      <c r="U129" s="98">
        <v>0</v>
      </c>
      <c r="V129" s="98">
        <v>0</v>
      </c>
      <c r="W129" s="98">
        <v>8.4959104855148772E-3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5.5479867362237005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2.647826973592232</v>
      </c>
      <c r="J130" s="122">
        <v>2.1390319015385058</v>
      </c>
      <c r="K130" s="122">
        <v>4.1121613319700385</v>
      </c>
      <c r="L130" s="122">
        <v>3.5768759513309445</v>
      </c>
      <c r="M130" s="122">
        <v>4.7789727605449199</v>
      </c>
      <c r="N130" s="122">
        <v>2.9740603751573356</v>
      </c>
      <c r="O130" s="122">
        <v>4.3340778884245257</v>
      </c>
      <c r="P130" s="122">
        <v>7.5281334844508186E-5</v>
      </c>
      <c r="Q130" s="122">
        <v>0.85618106628221047</v>
      </c>
      <c r="R130" s="122">
        <v>1.1807705543408527</v>
      </c>
      <c r="S130" s="122">
        <v>1.0459052276247762</v>
      </c>
      <c r="T130" s="122">
        <v>0</v>
      </c>
      <c r="U130" s="122">
        <v>0</v>
      </c>
      <c r="V130" s="122">
        <v>0</v>
      </c>
      <c r="W130" s="122">
        <v>1.0244362886812115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5.2554124253658774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2.605510104605361</v>
      </c>
      <c r="J131" s="98">
        <v>2.123665574934654</v>
      </c>
      <c r="K131" s="98">
        <v>3.830265729990753</v>
      </c>
      <c r="L131" s="98">
        <v>3.4920388310790766</v>
      </c>
      <c r="M131" s="98">
        <v>4.7318273749622941</v>
      </c>
      <c r="N131" s="98">
        <v>2.9515740006488529</v>
      </c>
      <c r="O131" s="98">
        <v>4.2626286621796678</v>
      </c>
      <c r="P131" s="98">
        <v>7.5281334844508186E-5</v>
      </c>
      <c r="Q131" s="98">
        <v>0.71838526147883941</v>
      </c>
      <c r="R131" s="98">
        <v>1.0639905282686639</v>
      </c>
      <c r="S131" s="98">
        <v>0.89124107787243134</v>
      </c>
      <c r="T131" s="98">
        <v>0</v>
      </c>
      <c r="U131" s="98">
        <v>0</v>
      </c>
      <c r="V131" s="98">
        <v>0</v>
      </c>
      <c r="W131" s="98">
        <v>0.93943786869631196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0.29257431085782293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4.2316868986870836E-2</v>
      </c>
      <c r="J135" s="101">
        <v>1.5366326603851897E-2</v>
      </c>
      <c r="K135" s="101">
        <v>0.28189560197928593</v>
      </c>
      <c r="L135" s="101">
        <v>8.4837120251867681E-2</v>
      </c>
      <c r="M135" s="101">
        <v>4.7145385582625529E-2</v>
      </c>
      <c r="N135" s="101">
        <v>2.2486374508482589E-2</v>
      </c>
      <c r="O135" s="101">
        <v>7.1449226244857514E-2</v>
      </c>
      <c r="P135" s="101">
        <v>0</v>
      </c>
      <c r="Q135" s="101">
        <v>0.13779580480337111</v>
      </c>
      <c r="R135" s="101">
        <v>0.11678002607218875</v>
      </c>
      <c r="S135" s="101">
        <v>0.15466414975234499</v>
      </c>
      <c r="T135" s="101">
        <v>0</v>
      </c>
      <c r="U135" s="101">
        <v>0</v>
      </c>
      <c r="V135" s="101">
        <v>0</v>
      </c>
      <c r="W135" s="101">
        <v>8.4998419984899529E-2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2.7845321063063619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1.5377539683141033</v>
      </c>
      <c r="J139" s="122">
        <v>0.77499997982917002</v>
      </c>
      <c r="K139" s="122">
        <v>1.8623625886436623</v>
      </c>
      <c r="L139" s="122">
        <v>1.3481447464429572</v>
      </c>
      <c r="M139" s="122">
        <v>1.6729472822146776</v>
      </c>
      <c r="N139" s="122">
        <v>0.98725941213220569</v>
      </c>
      <c r="O139" s="122">
        <v>1.3953269430888575</v>
      </c>
      <c r="P139" s="122">
        <v>2.4934214363158452E-5</v>
      </c>
      <c r="Q139" s="122">
        <v>0.30609543713188064</v>
      </c>
      <c r="R139" s="122">
        <v>0.42529285875904921</v>
      </c>
      <c r="S139" s="122">
        <v>0.38710462970432497</v>
      </c>
      <c r="T139" s="122">
        <v>0</v>
      </c>
      <c r="U139" s="122">
        <v>0</v>
      </c>
      <c r="V139" s="122">
        <v>0</v>
      </c>
      <c r="W139" s="122">
        <v>0.37312055472671024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2.6140106464702955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1.5367083256695055</v>
      </c>
      <c r="J140" s="98">
        <v>0.76822643612628427</v>
      </c>
      <c r="K140" s="98">
        <v>1.859690299824075</v>
      </c>
      <c r="L140" s="98">
        <v>1.2902521971853433</v>
      </c>
      <c r="M140" s="98">
        <v>1.6327926882752328</v>
      </c>
      <c r="N140" s="98">
        <v>0.94783636541906069</v>
      </c>
      <c r="O140" s="98">
        <v>1.3953269430888575</v>
      </c>
      <c r="P140" s="98">
        <v>2.4934214363158452E-5</v>
      </c>
      <c r="Q140" s="98">
        <v>0.30058448000213689</v>
      </c>
      <c r="R140" s="98">
        <v>0.41616196507529279</v>
      </c>
      <c r="S140" s="98">
        <v>0.37888895482771967</v>
      </c>
      <c r="T140" s="98">
        <v>0</v>
      </c>
      <c r="U140" s="98">
        <v>0</v>
      </c>
      <c r="V140" s="98">
        <v>0</v>
      </c>
      <c r="W140" s="98">
        <v>0.37132937089705909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0.17052145983606651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1.0456426445978201E-3</v>
      </c>
      <c r="J141" s="33">
        <v>6.7735437028857625E-3</v>
      </c>
      <c r="K141" s="33">
        <v>2.6722888195872931E-3</v>
      </c>
      <c r="L141" s="33">
        <v>5.7892549257613841E-2</v>
      </c>
      <c r="M141" s="33">
        <v>4.0154593939444767E-2</v>
      </c>
      <c r="N141" s="33">
        <v>3.9423046713145012E-2</v>
      </c>
      <c r="O141" s="33">
        <v>0</v>
      </c>
      <c r="P141" s="33">
        <v>0</v>
      </c>
      <c r="Q141" s="33">
        <v>5.5109571297437482E-3</v>
      </c>
      <c r="R141" s="33">
        <v>9.1308936837563911E-3</v>
      </c>
      <c r="S141" s="33">
        <v>8.2156748766052858E-3</v>
      </c>
      <c r="T141" s="33">
        <v>0</v>
      </c>
      <c r="U141" s="33">
        <v>0</v>
      </c>
      <c r="V141" s="33">
        <v>0</v>
      </c>
      <c r="W141" s="33">
        <v>1.791183829651128E-3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0.15557756205334342</v>
      </c>
      <c r="E161" s="117">
        <f t="shared" si="54"/>
        <v>0.21798918517933799</v>
      </c>
      <c r="F161" s="117">
        <f t="shared" si="54"/>
        <v>0.21420720260222209</v>
      </c>
      <c r="G161" s="117">
        <f t="shared" si="54"/>
        <v>0.71074330501552463</v>
      </c>
      <c r="H161" s="117">
        <f t="shared" si="54"/>
        <v>0.47078620138751343</v>
      </c>
      <c r="I161" s="117">
        <f t="shared" si="54"/>
        <v>1.1432457304666199</v>
      </c>
      <c r="J161" s="117">
        <f t="shared" si="54"/>
        <v>0.97345715661956467</v>
      </c>
      <c r="K161" s="117">
        <f t="shared" si="54"/>
        <v>1.6487482060412584</v>
      </c>
      <c r="L161" s="117">
        <f t="shared" si="54"/>
        <v>0.77920576190517576</v>
      </c>
      <c r="M161" s="117">
        <f t="shared" si="54"/>
        <v>0.61140598246692979</v>
      </c>
      <c r="N161" s="117">
        <f t="shared" si="54"/>
        <v>0.13594972986336573</v>
      </c>
      <c r="O161" s="117">
        <f t="shared" si="54"/>
        <v>0.57612679542345224</v>
      </c>
      <c r="P161" s="117">
        <f t="shared" si="54"/>
        <v>0.49458611950356574</v>
      </c>
      <c r="Q161" s="117">
        <f t="shared" si="54"/>
        <v>0.81067019968177845</v>
      </c>
      <c r="R161" s="117">
        <f t="shared" ref="R161:V161" si="55">R162+R164+R166+R175</f>
        <v>1.1433755445946781</v>
      </c>
      <c r="S161" s="117">
        <f t="shared" si="55"/>
        <v>2.7290098232337385</v>
      </c>
      <c r="T161" s="117">
        <f t="shared" si="55"/>
        <v>5.8446532926112376</v>
      </c>
      <c r="U161" s="117">
        <f t="shared" si="55"/>
        <v>5.709252356126199</v>
      </c>
      <c r="V161" s="117">
        <f t="shared" si="55"/>
        <v>5.5514300351796475</v>
      </c>
      <c r="W161" s="117">
        <f t="shared" ref="W161" si="56">W162+W164+W166+W175</f>
        <v>2.8286006100810193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0.1260240608944404</v>
      </c>
      <c r="E162" s="122">
        <f t="shared" si="57"/>
        <v>0.17108331669370838</v>
      </c>
      <c r="F162" s="122">
        <f t="shared" si="57"/>
        <v>0.17733368108421715</v>
      </c>
      <c r="G162" s="122">
        <f t="shared" si="57"/>
        <v>0.5338022369927361</v>
      </c>
      <c r="H162" s="122">
        <f t="shared" si="57"/>
        <v>0.35860344420898249</v>
      </c>
      <c r="I162" s="122">
        <f t="shared" si="57"/>
        <v>0.82072302001813913</v>
      </c>
      <c r="J162" s="122">
        <f t="shared" si="57"/>
        <v>0.79985353096045242</v>
      </c>
      <c r="K162" s="122">
        <f t="shared" si="57"/>
        <v>1.3433445530625461</v>
      </c>
      <c r="L162" s="122">
        <f t="shared" si="57"/>
        <v>0.63914624948890908</v>
      </c>
      <c r="M162" s="122">
        <f t="shared" si="57"/>
        <v>0.50441310244142223</v>
      </c>
      <c r="N162" s="122">
        <f t="shared" si="57"/>
        <v>0.10430379937516475</v>
      </c>
      <c r="O162" s="122">
        <f t="shared" si="57"/>
        <v>0.47781690697641521</v>
      </c>
      <c r="P162" s="122">
        <f t="shared" si="57"/>
        <v>0.39265293567476434</v>
      </c>
      <c r="Q162" s="122">
        <f t="shared" si="57"/>
        <v>0.61209240505449047</v>
      </c>
      <c r="R162" s="122">
        <f t="shared" si="57"/>
        <v>0.8076478288506036</v>
      </c>
      <c r="S162" s="122">
        <f t="shared" si="57"/>
        <v>1.8615562451346102</v>
      </c>
      <c r="T162" s="122">
        <f t="shared" si="57"/>
        <v>4.327547651148115</v>
      </c>
      <c r="U162" s="122">
        <f t="shared" si="57"/>
        <v>4.1933976470278669</v>
      </c>
      <c r="V162" s="122">
        <f t="shared" si="57"/>
        <v>4.3441233412630842</v>
      </c>
      <c r="W162" s="122">
        <f t="shared" si="57"/>
        <v>2.2211287696443107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0.1260240608944404</v>
      </c>
      <c r="E163" s="33">
        <v>0.17108331669370838</v>
      </c>
      <c r="F163" s="33">
        <v>0.17733368108421715</v>
      </c>
      <c r="G163" s="33">
        <v>0.5338022369927361</v>
      </c>
      <c r="H163" s="33">
        <v>0.35860344420898249</v>
      </c>
      <c r="I163" s="33">
        <v>0.82072302001813913</v>
      </c>
      <c r="J163" s="33">
        <v>0.79985353096045242</v>
      </c>
      <c r="K163" s="33">
        <v>1.3433445530625461</v>
      </c>
      <c r="L163" s="33">
        <v>0.63914624948890908</v>
      </c>
      <c r="M163" s="33">
        <v>0.50441310244142223</v>
      </c>
      <c r="N163" s="33">
        <v>0.10430379937516475</v>
      </c>
      <c r="O163" s="33">
        <v>0.47781690697641521</v>
      </c>
      <c r="P163" s="33">
        <v>0.39265293567476434</v>
      </c>
      <c r="Q163" s="33">
        <v>0.61209240505449047</v>
      </c>
      <c r="R163" s="33">
        <v>0.8076478288506036</v>
      </c>
      <c r="S163" s="33">
        <v>1.8615562451346102</v>
      </c>
      <c r="T163" s="33">
        <v>4.327547651148115</v>
      </c>
      <c r="U163" s="33">
        <v>4.1933976470278669</v>
      </c>
      <c r="V163" s="33">
        <v>4.3441233412630842</v>
      </c>
      <c r="W163" s="33">
        <v>2.2211287696443107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2.670928469831124E-3</v>
      </c>
      <c r="E164" s="122">
        <f t="shared" si="58"/>
        <v>4.6340164083594733E-3</v>
      </c>
      <c r="F164" s="122">
        <f t="shared" si="58"/>
        <v>4.1877016183609304E-3</v>
      </c>
      <c r="G164" s="122">
        <f t="shared" si="58"/>
        <v>1.2584079115146092E-2</v>
      </c>
      <c r="H164" s="122">
        <f t="shared" si="58"/>
        <v>1.5982108429358481E-2</v>
      </c>
      <c r="I164" s="122">
        <f t="shared" si="58"/>
        <v>6.9108644536163916E-2</v>
      </c>
      <c r="J164" s="122">
        <f t="shared" si="58"/>
        <v>3.8701311973987573E-2</v>
      </c>
      <c r="K164" s="122">
        <f t="shared" si="58"/>
        <v>4.6834157394230469E-2</v>
      </c>
      <c r="L164" s="122">
        <f t="shared" si="58"/>
        <v>3.8574111020502656E-2</v>
      </c>
      <c r="M164" s="122">
        <f t="shared" si="58"/>
        <v>2.1462946942088938E-2</v>
      </c>
      <c r="N164" s="122">
        <f t="shared" si="58"/>
        <v>1.153289504427699E-2</v>
      </c>
      <c r="O164" s="122">
        <f t="shared" si="58"/>
        <v>1.0194602928762963E-2</v>
      </c>
      <c r="P164" s="122">
        <f t="shared" si="58"/>
        <v>2.0015015242445935E-2</v>
      </c>
      <c r="Q164" s="122">
        <f t="shared" si="58"/>
        <v>5.9961446481720145E-2</v>
      </c>
      <c r="R164" s="122">
        <f t="shared" si="58"/>
        <v>0.10437449941083621</v>
      </c>
      <c r="S164" s="122">
        <f t="shared" si="58"/>
        <v>0.25546585886971129</v>
      </c>
      <c r="T164" s="122">
        <f t="shared" si="58"/>
        <v>0.4533479977363386</v>
      </c>
      <c r="U164" s="122">
        <f t="shared" si="58"/>
        <v>0.42703902797279847</v>
      </c>
      <c r="V164" s="122">
        <f t="shared" si="58"/>
        <v>0.11535295538016559</v>
      </c>
      <c r="W164" s="122">
        <f t="shared" si="58"/>
        <v>1.7390066775038265E-2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2.670928469831124E-3</v>
      </c>
      <c r="E165" s="98">
        <v>4.6340164083594733E-3</v>
      </c>
      <c r="F165" s="98">
        <v>4.1877016183609304E-3</v>
      </c>
      <c r="G165" s="98">
        <v>1.2584079115146092E-2</v>
      </c>
      <c r="H165" s="98">
        <v>1.5982108429358481E-2</v>
      </c>
      <c r="I165" s="98">
        <v>6.9108644536163916E-2</v>
      </c>
      <c r="J165" s="98">
        <v>3.8701311973987573E-2</v>
      </c>
      <c r="K165" s="98">
        <v>4.6834157394230469E-2</v>
      </c>
      <c r="L165" s="98">
        <v>3.8574111020502656E-2</v>
      </c>
      <c r="M165" s="98">
        <v>2.1462946942088938E-2</v>
      </c>
      <c r="N165" s="98">
        <v>1.153289504427699E-2</v>
      </c>
      <c r="O165" s="98">
        <v>1.0194602928762963E-2</v>
      </c>
      <c r="P165" s="98">
        <v>2.0015015242445935E-2</v>
      </c>
      <c r="Q165" s="98">
        <v>5.9961446481720145E-2</v>
      </c>
      <c r="R165" s="98">
        <v>0.10437449941083621</v>
      </c>
      <c r="S165" s="98">
        <v>0.25546585886971129</v>
      </c>
      <c r="T165" s="98">
        <v>0.4533479977363386</v>
      </c>
      <c r="U165" s="98">
        <v>0.42703902797279847</v>
      </c>
      <c r="V165" s="98">
        <v>0.11535295538016559</v>
      </c>
      <c r="W165" s="98">
        <v>1.7390066775038265E-2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1.7596651679722897E-2</v>
      </c>
      <c r="E166" s="122">
        <v>2.7604343527435869E-2</v>
      </c>
      <c r="F166" s="122">
        <v>2.1758456049472866E-2</v>
      </c>
      <c r="G166" s="122">
        <v>0.10353894704694457</v>
      </c>
      <c r="H166" s="122">
        <v>6.3901541102423701E-2</v>
      </c>
      <c r="I166" s="122">
        <v>0.16358648522901603</v>
      </c>
      <c r="J166" s="122">
        <v>9.6277244869231254E-2</v>
      </c>
      <c r="K166" s="122">
        <v>0.18427976594783776</v>
      </c>
      <c r="L166" s="122">
        <v>7.2488416130115835E-2</v>
      </c>
      <c r="M166" s="122">
        <v>6.2133765158460252E-2</v>
      </c>
      <c r="N166" s="122">
        <v>1.524702419799441E-2</v>
      </c>
      <c r="O166" s="122">
        <v>6.6440113435919532E-2</v>
      </c>
      <c r="P166" s="122">
        <v>6.1995731310191871E-2</v>
      </c>
      <c r="Q166" s="122">
        <v>0.102968048026741</v>
      </c>
      <c r="R166" s="122">
        <v>0.16884962237097606</v>
      </c>
      <c r="S166" s="122">
        <v>0.44920938481455336</v>
      </c>
      <c r="T166" s="122">
        <v>0.76809003967377087</v>
      </c>
      <c r="U166" s="122">
        <v>0.78385434769338824</v>
      </c>
      <c r="V166" s="122">
        <v>0.79711864336901028</v>
      </c>
      <c r="W166" s="122">
        <v>0.43578943512298046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1.7596651679722897E-2</v>
      </c>
      <c r="E167" s="98">
        <v>2.7604343527435869E-2</v>
      </c>
      <c r="F167" s="98">
        <v>2.1758456049472866E-2</v>
      </c>
      <c r="G167" s="98">
        <v>0.10353894704694457</v>
      </c>
      <c r="H167" s="98">
        <v>3.9899257073753809E-2</v>
      </c>
      <c r="I167" s="98">
        <v>8.6401784118131764E-2</v>
      </c>
      <c r="J167" s="98">
        <v>3.5993963577196877E-2</v>
      </c>
      <c r="K167" s="98">
        <v>7.2849698775102603E-3</v>
      </c>
      <c r="L167" s="98">
        <v>1.84492025565085E-2</v>
      </c>
      <c r="M167" s="98">
        <v>4.1172913503912861E-2</v>
      </c>
      <c r="N167" s="98">
        <v>7.6437177095146887E-3</v>
      </c>
      <c r="O167" s="98">
        <v>4.5541026139377265E-2</v>
      </c>
      <c r="P167" s="98">
        <v>3.1562314053279049E-2</v>
      </c>
      <c r="Q167" s="98">
        <v>6.0123974264348304E-2</v>
      </c>
      <c r="R167" s="98">
        <v>0.10538221689696044</v>
      </c>
      <c r="S167" s="98">
        <v>0.26103145915074133</v>
      </c>
      <c r="T167" s="98">
        <v>0.76809003967377087</v>
      </c>
      <c r="U167" s="98">
        <v>0.73577177460002596</v>
      </c>
      <c r="V167" s="98">
        <v>0.63169499445095911</v>
      </c>
      <c r="W167" s="98">
        <v>0.20941125748203851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2.4002284028669888E-2</v>
      </c>
      <c r="I171" s="101">
        <v>7.7184701110884268E-2</v>
      </c>
      <c r="J171" s="101">
        <v>6.028328129203437E-2</v>
      </c>
      <c r="K171" s="101">
        <v>0.1769947960703275</v>
      </c>
      <c r="L171" s="101">
        <v>5.4039213573607331E-2</v>
      </c>
      <c r="M171" s="101">
        <v>2.0960851654547391E-2</v>
      </c>
      <c r="N171" s="101">
        <v>7.6033064884797217E-3</v>
      </c>
      <c r="O171" s="101">
        <v>2.089908729654227E-2</v>
      </c>
      <c r="P171" s="101">
        <v>3.0433417256912818E-2</v>
      </c>
      <c r="Q171" s="101">
        <v>4.2844073762392701E-2</v>
      </c>
      <c r="R171" s="101">
        <v>6.3467405474015637E-2</v>
      </c>
      <c r="S171" s="101">
        <v>0.18817792566381203</v>
      </c>
      <c r="T171" s="101">
        <v>0</v>
      </c>
      <c r="U171" s="101">
        <v>4.8082573093362252E-2</v>
      </c>
      <c r="V171" s="101">
        <v>0.16542364891805117</v>
      </c>
      <c r="W171" s="101">
        <v>0.22637817764094195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9.2859210093489634E-3</v>
      </c>
      <c r="E175" s="122">
        <v>1.4667508549834261E-2</v>
      </c>
      <c r="F175" s="122">
        <v>1.0927363850171123E-2</v>
      </c>
      <c r="G175" s="122">
        <v>6.0818041860697857E-2</v>
      </c>
      <c r="H175" s="122">
        <v>3.229910764674878E-2</v>
      </c>
      <c r="I175" s="122">
        <v>8.9827580683300837E-2</v>
      </c>
      <c r="J175" s="122">
        <v>3.8625068815893372E-2</v>
      </c>
      <c r="K175" s="122">
        <v>7.4289729636644042E-2</v>
      </c>
      <c r="L175" s="122">
        <v>2.8996985265648183E-2</v>
      </c>
      <c r="M175" s="122">
        <v>2.3396167924958338E-2</v>
      </c>
      <c r="N175" s="122">
        <v>4.8660112459295813E-3</v>
      </c>
      <c r="O175" s="122">
        <v>2.1675172082354546E-2</v>
      </c>
      <c r="P175" s="122">
        <v>1.9922437276163604E-2</v>
      </c>
      <c r="Q175" s="122">
        <v>3.5648300118826755E-2</v>
      </c>
      <c r="R175" s="122">
        <v>6.2503593962262197E-2</v>
      </c>
      <c r="S175" s="122">
        <v>0.16277833441486378</v>
      </c>
      <c r="T175" s="122">
        <v>0.29566760405301262</v>
      </c>
      <c r="U175" s="122">
        <v>0.30496133343214538</v>
      </c>
      <c r="V175" s="122">
        <v>0.29483509516738793</v>
      </c>
      <c r="W175" s="122">
        <v>0.15429233853868973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8.9395855759274844E-3</v>
      </c>
      <c r="E176" s="98">
        <v>1.3507552836286536E-2</v>
      </c>
      <c r="F176" s="98">
        <v>1.070899122814822E-2</v>
      </c>
      <c r="G176" s="98">
        <v>5.9856960386557134E-2</v>
      </c>
      <c r="H176" s="98">
        <v>2.8048319248995191E-2</v>
      </c>
      <c r="I176" s="98">
        <v>8.975546739746651E-2</v>
      </c>
      <c r="J176" s="98">
        <v>3.8291943715751446E-2</v>
      </c>
      <c r="K176" s="98">
        <v>7.4173543166227207E-2</v>
      </c>
      <c r="L176" s="98">
        <v>2.7754040360034673E-2</v>
      </c>
      <c r="M176" s="98">
        <v>2.2837726552290563E-2</v>
      </c>
      <c r="N176" s="98">
        <v>4.6737037009874109E-3</v>
      </c>
      <c r="O176" s="98">
        <v>2.1675172082354546E-2</v>
      </c>
      <c r="P176" s="98">
        <v>1.9922437276163604E-2</v>
      </c>
      <c r="Q176" s="98">
        <v>3.4999952221209843E-2</v>
      </c>
      <c r="R176" s="98">
        <v>6.1168845383905782E-2</v>
      </c>
      <c r="S176" s="98">
        <v>0.15932900526819743</v>
      </c>
      <c r="T176" s="98">
        <v>0.29293854786433043</v>
      </c>
      <c r="U176" s="98">
        <v>0.30250784132846453</v>
      </c>
      <c r="V176" s="98">
        <v>0.29202278977961332</v>
      </c>
      <c r="W176" s="98">
        <v>0.1535625969784615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3.4633543342147945E-4</v>
      </c>
      <c r="E177" s="33">
        <v>1.1599557135477249E-3</v>
      </c>
      <c r="F177" s="33">
        <v>2.1837262202290342E-4</v>
      </c>
      <c r="G177" s="33">
        <v>9.6108147414072475E-4</v>
      </c>
      <c r="H177" s="33">
        <v>4.2507883977535897E-3</v>
      </c>
      <c r="I177" s="33">
        <v>7.2113285834332405E-5</v>
      </c>
      <c r="J177" s="33">
        <v>3.3312510014192273E-4</v>
      </c>
      <c r="K177" s="33">
        <v>1.1618647041683883E-4</v>
      </c>
      <c r="L177" s="33">
        <v>1.2429449056135095E-3</v>
      </c>
      <c r="M177" s="33">
        <v>5.5844137266777491E-4</v>
      </c>
      <c r="N177" s="33">
        <v>1.923075449421708E-4</v>
      </c>
      <c r="O177" s="33">
        <v>0</v>
      </c>
      <c r="P177" s="33">
        <v>0</v>
      </c>
      <c r="Q177" s="33">
        <v>6.4834789761691164E-4</v>
      </c>
      <c r="R177" s="33">
        <v>1.3347485783564161E-3</v>
      </c>
      <c r="S177" s="33">
        <v>3.4493291466663415E-3</v>
      </c>
      <c r="T177" s="33">
        <v>2.729056188682169E-3</v>
      </c>
      <c r="U177" s="33">
        <v>2.4534921036808528E-3</v>
      </c>
      <c r="V177" s="33">
        <v>2.8123053877746264E-3</v>
      </c>
      <c r="W177" s="33">
        <v>7.2974156022823729E-4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>
        <f>IF(RES_hhdet_in_tes!D3=0,"",RES_hhdet_in_tes!D3/RES_hhdet_in_fec!D3)</f>
        <v>0.58025769044169939</v>
      </c>
      <c r="E3" s="119" t="str">
        <f>IF(RES_hhdet_in_tes!E3=0,"",RES_hhdet_in_tes!E3/RES_hhdet_in_fec!E3)</f>
        <v/>
      </c>
      <c r="F3" s="119">
        <f>IF(RES_hhdet_in_tes!F3=0,"",RES_hhdet_in_tes!F3/RES_hhdet_in_fec!F3)</f>
        <v>0.58428246532394978</v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>
        <f>IF(RES_hhdet_in_tes!I3=0,"",RES_hhdet_in_tes!I3/RES_hhdet_in_fec!I3)</f>
        <v>0.62316989847275717</v>
      </c>
      <c r="J3" s="119">
        <f>IF(RES_hhdet_in_tes!J3=0,"",RES_hhdet_in_tes!J3/RES_hhdet_in_fec!J3)</f>
        <v>0.60940498044278335</v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>
        <f>IF(RES_hhdet_in_tes!M3=0,"",RES_hhdet_in_tes!M3/RES_hhdet_in_fec!M3)</f>
        <v>0.63077525503929432</v>
      </c>
      <c r="N3" s="119">
        <f>IF(RES_hhdet_in_tes!N3=0,"",RES_hhdet_in_tes!N3/RES_hhdet_in_fec!N3)</f>
        <v>0.6483928108996172</v>
      </c>
      <c r="O3" s="119">
        <f>IF(RES_hhdet_in_tes!O3=0,"",RES_hhdet_in_tes!O3/RES_hhdet_in_fec!O3)</f>
        <v>0.64263226674967733</v>
      </c>
      <c r="P3" s="119">
        <f>IF(RES_hhdet_in_tes!P3=0,"",RES_hhdet_in_tes!P3/RES_hhdet_in_fec!P3)</f>
        <v>0.65400517726386176</v>
      </c>
      <c r="Q3" s="119">
        <f>IF(RES_hhdet_in_tes!Q3=0,"",RES_hhdet_in_tes!Q3/RES_hhdet_in_fec!Q3)</f>
        <v>0.67604069159524971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0.74331056344269464</v>
      </c>
      <c r="V3" s="119">
        <f>IF(RES_hhdet_in_tes!V3=0,"",RES_hhdet_in_tes!V3/RES_hhdet_in_fec!V3)</f>
        <v>0.74887178278587596</v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>
        <f>IF(RES_hhdet_in_tes!D4=0,"",RES_hhdet_in_tes!D4/RES_hhdet_in_fec!D4)</f>
        <v>0.56704488976603418</v>
      </c>
      <c r="E4" s="124" t="str">
        <f>IF(RES_hhdet_in_tes!E4=0,"",RES_hhdet_in_tes!E4/RES_hhdet_in_fec!E4)</f>
        <v/>
      </c>
      <c r="F4" s="124">
        <f>IF(RES_hhdet_in_tes!F4=0,"",RES_hhdet_in_tes!F4/RES_hhdet_in_fec!F4)</f>
        <v>0.57833902482124311</v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>
        <f>IF(RES_hhdet_in_tes!I4=0,"",RES_hhdet_in_tes!I4/RES_hhdet_in_fec!I4)</f>
        <v>0.59674002900383638</v>
      </c>
      <c r="J4" s="124">
        <f>IF(RES_hhdet_in_tes!J4=0,"",RES_hhdet_in_tes!J4/RES_hhdet_in_fec!J4)</f>
        <v>0.60336765413628302</v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>
        <f>IF(RES_hhdet_in_tes!M4=0,"",RES_hhdet_in_tes!M4/RES_hhdet_in_fec!M4)</f>
        <v>0.62413598110094404</v>
      </c>
      <c r="N4" s="124">
        <f>IF(RES_hhdet_in_tes!N4=0,"",RES_hhdet_in_tes!N4/RES_hhdet_in_fec!N4)</f>
        <v>0.6309732834055638</v>
      </c>
      <c r="O4" s="124">
        <f>IF(RES_hhdet_in_tes!O4=0,"",RES_hhdet_in_tes!O4/RES_hhdet_in_fec!O4)</f>
        <v>0.63762478282145718</v>
      </c>
      <c r="P4" s="124">
        <f>IF(RES_hhdet_in_tes!P4=0,"",RES_hhdet_in_tes!P4/RES_hhdet_in_fec!P4)</f>
        <v>0.64453566840835286</v>
      </c>
      <c r="Q4" s="124">
        <f>IF(RES_hhdet_in_tes!Q4=0,"",RES_hhdet_in_tes!Q4/RES_hhdet_in_fec!Q4)</f>
        <v>0.65456779297106371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0.7382010460370384</v>
      </c>
      <c r="V4" s="124">
        <f>IF(RES_hhdet_in_tes!V4=0,"",RES_hhdet_in_tes!V4/RES_hhdet_in_fec!V4)</f>
        <v>0.75507668554190321</v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>
        <f>IF(RES_hhdet_in_tes!D5=0,"",RES_hhdet_in_tes!D5/RES_hhdet_in_fec!D5)</f>
        <v>0.56663170411385422</v>
      </c>
      <c r="E5" s="111" t="str">
        <f>IF(RES_hhdet_in_tes!E5=0,"",RES_hhdet_in_tes!E5/RES_hhdet_in_fec!E5)</f>
        <v/>
      </c>
      <c r="F5" s="111">
        <f>IF(RES_hhdet_in_tes!F5=0,"",RES_hhdet_in_tes!F5/RES_hhdet_in_fec!F5)</f>
        <v>0.57790764987102183</v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>
        <f>IF(RES_hhdet_in_tes!I5=0,"",RES_hhdet_in_tes!I5/RES_hhdet_in_fec!I5)</f>
        <v>0.5964045368321057</v>
      </c>
      <c r="J5" s="111">
        <f>IF(RES_hhdet_in_tes!J5=0,"",RES_hhdet_in_tes!J5/RES_hhdet_in_fec!J5)</f>
        <v>0.60298134516492785</v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>
        <f>IF(RES_hhdet_in_tes!M5=0,"",RES_hhdet_in_tes!M5/RES_hhdet_in_fec!M5)</f>
        <v>0.62377280695141279</v>
      </c>
      <c r="N5" s="111">
        <f>IF(RES_hhdet_in_tes!N5=0,"",RES_hhdet_in_tes!N5/RES_hhdet_in_fec!N5)</f>
        <v>0.63067115216871528</v>
      </c>
      <c r="O5" s="111">
        <f>IF(RES_hhdet_in_tes!O5=0,"",RES_hhdet_in_tes!O5/RES_hhdet_in_fec!O5)</f>
        <v>0.63727268493902811</v>
      </c>
      <c r="P5" s="111">
        <f>IF(RES_hhdet_in_tes!P5=0,"",RES_hhdet_in_tes!P5/RES_hhdet_in_fec!P5)</f>
        <v>0.64417948703809991</v>
      </c>
      <c r="Q5" s="111">
        <f>IF(RES_hhdet_in_tes!Q5=0,"",RES_hhdet_in_tes!Q5/RES_hhdet_in_fec!Q5)</f>
        <v>0.65425798799033852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0.73794238561700021</v>
      </c>
      <c r="V5" s="111">
        <f>IF(RES_hhdet_in_tes!V5=0,"",RES_hhdet_in_tes!V5/RES_hhdet_in_fec!V5)</f>
        <v>0.75483299958648975</v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>
        <f>IF(RES_hhdet_in_tes!D6=0,"",RES_hhdet_in_tes!D6/RES_hhdet_in_fec!D6)</f>
        <v>1</v>
      </c>
      <c r="E6" s="111" t="str">
        <f>IF(RES_hhdet_in_tes!E6=0,"",RES_hhdet_in_tes!E6/RES_hhdet_in_fec!E6)</f>
        <v/>
      </c>
      <c r="F6" s="111">
        <f>IF(RES_hhdet_in_tes!F6=0,"",RES_hhdet_in_tes!F6/RES_hhdet_in_fec!F6)</f>
        <v>1</v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2.1407106559139732</v>
      </c>
      <c r="E7" s="124" t="str">
        <f>IF(RES_hhdet_in_tes!E7=0,"",RES_hhdet_in_tes!E7/RES_hhdet_in_fec!E7)</f>
        <v/>
      </c>
      <c r="F7" s="124">
        <f>IF(RES_hhdet_in_tes!F7=0,"",RES_hhdet_in_tes!F7/RES_hhdet_in_fec!F7)</f>
        <v>2.2684678914642329</v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>
        <f>IF(RES_hhdet_in_tes!I7=0,"",RES_hhdet_in_tes!I7/RES_hhdet_in_fec!I7)</f>
        <v>2.4637713743811238</v>
      </c>
      <c r="J7" s="124">
        <f>IF(RES_hhdet_in_tes!J7=0,"",RES_hhdet_in_tes!J7/RES_hhdet_in_fec!J7)</f>
        <v>2.5307005534643192</v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>
        <f>IF(RES_hhdet_in_tes!M7=0,"",RES_hhdet_in_tes!M7/RES_hhdet_in_fec!M7)</f>
        <v>2.753666293425344</v>
      </c>
      <c r="N7" s="124">
        <f>IF(RES_hhdet_in_tes!N7=0,"",RES_hhdet_in_tes!N7/RES_hhdet_in_fec!N7)</f>
        <v>2.8552695659938188</v>
      </c>
      <c r="O7" s="124">
        <f>IF(RES_hhdet_in_tes!O7=0,"",RES_hhdet_in_tes!O7/RES_hhdet_in_fec!O7)</f>
        <v>2.9766019566585165</v>
      </c>
      <c r="P7" s="124">
        <f>IF(RES_hhdet_in_tes!P7=0,"",RES_hhdet_in_tes!P7/RES_hhdet_in_fec!P7)</f>
        <v>3.108184321672923</v>
      </c>
      <c r="Q7" s="124">
        <f>IF(RES_hhdet_in_tes!Q7=0,"",RES_hhdet_in_tes!Q7/RES_hhdet_in_fec!Q7)</f>
        <v>3.2212640463948716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>
        <f>IF(RES_hhdet_in_tes!U7=0,"",RES_hhdet_in_tes!U7/RES_hhdet_in_fec!U7)</f>
        <v>3.4388017692956554</v>
      </c>
      <c r="V7" s="124">
        <f>IF(RES_hhdet_in_tes!V7=0,"",RES_hhdet_in_tes!V7/RES_hhdet_in_fec!V7)</f>
        <v>3.4825948434800775</v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2.1407106559139732</v>
      </c>
      <c r="E8" s="111" t="str">
        <f>IF(RES_hhdet_in_tes!E8=0,"",RES_hhdet_in_tes!E8/RES_hhdet_in_fec!E8)</f>
        <v/>
      </c>
      <c r="F8" s="111">
        <f>IF(RES_hhdet_in_tes!F8=0,"",RES_hhdet_in_tes!F8/RES_hhdet_in_fec!F8)</f>
        <v>2.2684678914642329</v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>
        <f>IF(RES_hhdet_in_tes!I8=0,"",RES_hhdet_in_tes!I8/RES_hhdet_in_fec!I8)</f>
        <v>2.4637713743811238</v>
      </c>
      <c r="J8" s="111">
        <f>IF(RES_hhdet_in_tes!J8=0,"",RES_hhdet_in_tes!J8/RES_hhdet_in_fec!J8)</f>
        <v>2.5307005534643192</v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>
        <f>IF(RES_hhdet_in_tes!M8=0,"",RES_hhdet_in_tes!M8/RES_hhdet_in_fec!M8)</f>
        <v>2.753666293425344</v>
      </c>
      <c r="N8" s="111">
        <f>IF(RES_hhdet_in_tes!N8=0,"",RES_hhdet_in_tes!N8/RES_hhdet_in_fec!N8)</f>
        <v>2.8552695659938188</v>
      </c>
      <c r="O8" s="111">
        <f>IF(RES_hhdet_in_tes!O8=0,"",RES_hhdet_in_tes!O8/RES_hhdet_in_fec!O8)</f>
        <v>2.9766019566585165</v>
      </c>
      <c r="P8" s="111">
        <f>IF(RES_hhdet_in_tes!P8=0,"",RES_hhdet_in_tes!P8/RES_hhdet_in_fec!P8)</f>
        <v>3.108184321672923</v>
      </c>
      <c r="Q8" s="111">
        <f>IF(RES_hhdet_in_tes!Q8=0,"",RES_hhdet_in_tes!Q8/RES_hhdet_in_fec!Q8)</f>
        <v>3.2212640463948716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>
        <f>IF(RES_hhdet_in_tes!U8=0,"",RES_hhdet_in_tes!U8/RES_hhdet_in_fec!U8)</f>
        <v>3.4388017692956554</v>
      </c>
      <c r="V8" s="111">
        <f>IF(RES_hhdet_in_tes!V8=0,"",RES_hhdet_in_tes!V8/RES_hhdet_in_fec!V8)</f>
        <v>3.4825948434800775</v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>
        <f>IF(RES_hhdet_in_tes!D9=0,"",RES_hhdet_in_tes!D9/RES_hhdet_in_fec!D9)</f>
        <v>0.6189392943407086</v>
      </c>
      <c r="E9" s="124" t="str">
        <f>IF(RES_hhdet_in_tes!E9=0,"",RES_hhdet_in_tes!E9/RES_hhdet_in_fec!E9)</f>
        <v/>
      </c>
      <c r="F9" s="124">
        <f>IF(RES_hhdet_in_tes!F9=0,"",RES_hhdet_in_tes!F9/RES_hhdet_in_fec!F9)</f>
        <v>0.62866919647835484</v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>
        <f>IF(RES_hhdet_in_tes!I9=0,"",RES_hhdet_in_tes!I9/RES_hhdet_in_fec!I9)</f>
        <v>0.63890662534231069</v>
      </c>
      <c r="J9" s="124">
        <f>IF(RES_hhdet_in_tes!J9=0,"",RES_hhdet_in_tes!J9/RES_hhdet_in_fec!J9)</f>
        <v>0.65093768174519506</v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>
        <f>IF(RES_hhdet_in_tes!M9=0,"",RES_hhdet_in_tes!M9/RES_hhdet_in_fec!M9)</f>
        <v>0.66708668851122865</v>
      </c>
      <c r="N9" s="124">
        <f>IF(RES_hhdet_in_tes!N9=0,"",RES_hhdet_in_tes!N9/RES_hhdet_in_fec!N9)</f>
        <v>0.67215871154456797</v>
      </c>
      <c r="O9" s="124">
        <f>IF(RES_hhdet_in_tes!O9=0,"",RES_hhdet_in_tes!O9/RES_hhdet_in_fec!O9)</f>
        <v>0.67764254877894392</v>
      </c>
      <c r="P9" s="124">
        <f>IF(RES_hhdet_in_tes!P9=0,"",RES_hhdet_in_tes!P9/RES_hhdet_in_fec!P9)</f>
        <v>0.68400271068766405</v>
      </c>
      <c r="Q9" s="124">
        <f>IF(RES_hhdet_in_tes!Q9=0,"",RES_hhdet_in_tes!Q9/RES_hhdet_in_fec!Q9)</f>
        <v>0.69261456337951011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0.78441201303654895</v>
      </c>
      <c r="V9" s="124">
        <f>IF(RES_hhdet_in_tes!V9=0,"",RES_hhdet_in_tes!V9/RES_hhdet_in_fec!V9)</f>
        <v>0.77464399423187269</v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>
        <f>IF(RES_hhdet_in_tes!D10=0,"",RES_hhdet_in_tes!D10/RES_hhdet_in_fec!D10)</f>
        <v>0.6238150417231576</v>
      </c>
      <c r="E10" s="111" t="str">
        <f>IF(RES_hhdet_in_tes!E10=0,"",RES_hhdet_in_tes!E10/RES_hhdet_in_fec!E10)</f>
        <v/>
      </c>
      <c r="F10" s="111">
        <f>IF(RES_hhdet_in_tes!F10=0,"",RES_hhdet_in_tes!F10/RES_hhdet_in_fec!F10)</f>
        <v>0.63260506237098102</v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>
        <f>IF(RES_hhdet_in_tes!I10=0,"",RES_hhdet_in_tes!I10/RES_hhdet_in_fec!I10)</f>
        <v>0.64702407624438807</v>
      </c>
      <c r="J10" s="111">
        <f>IF(RES_hhdet_in_tes!J10=0,"",RES_hhdet_in_tes!J10/RES_hhdet_in_fec!J10)</f>
        <v>0.6521509438515275</v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>
        <f>IF(RES_hhdet_in_tes!M10=0,"",RES_hhdet_in_tes!M10/RES_hhdet_in_fec!M10)</f>
        <v>0.66835866445762071</v>
      </c>
      <c r="N10" s="111">
        <f>IF(RES_hhdet_in_tes!N10=0,"",RES_hhdet_in_tes!N10/RES_hhdet_in_fec!N10)</f>
        <v>0.67373618206915753</v>
      </c>
      <c r="O10" s="111">
        <f>IF(RES_hhdet_in_tes!O10=0,"",RES_hhdet_in_tes!O10/RES_hhdet_in_fec!O10)</f>
        <v>0.67888232329828224</v>
      </c>
      <c r="P10" s="111">
        <f>IF(RES_hhdet_in_tes!P10=0,"",RES_hhdet_in_tes!P10/RES_hhdet_in_fec!P10)</f>
        <v>0.68426643336485293</v>
      </c>
      <c r="Q10" s="111">
        <f>IF(RES_hhdet_in_tes!Q10=0,"",RES_hhdet_in_tes!Q10/RES_hhdet_in_fec!Q10)</f>
        <v>0.69212300108671987</v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0.75735811296826161</v>
      </c>
      <c r="V10" s="111">
        <f>IF(RES_hhdet_in_tes!V10=0,"",RES_hhdet_in_tes!V10/RES_hhdet_in_fec!V10)</f>
        <v>0.7705249770826843</v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>
        <f>IF(RES_hhdet_in_tes!D11=0,"",RES_hhdet_in_tes!D11/RES_hhdet_in_fec!D11)</f>
        <v>0.51326457289113692</v>
      </c>
      <c r="E11" s="111" t="str">
        <f>IF(RES_hhdet_in_tes!E11=0,"",RES_hhdet_in_tes!E11/RES_hhdet_in_fec!E11)</f>
        <v/>
      </c>
      <c r="F11" s="111">
        <f>IF(RES_hhdet_in_tes!F11=0,"",RES_hhdet_in_tes!F11/RES_hhdet_in_fec!F11)</f>
        <v>0.52082924610719195</v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>
        <f>IF(RES_hhdet_in_tes!I11=0,"",RES_hhdet_in_tes!I11/RES_hhdet_in_fec!I11)</f>
        <v>0.53517464226267775</v>
      </c>
      <c r="J11" s="111">
        <f>IF(RES_hhdet_in_tes!J11=0,"",RES_hhdet_in_tes!J11/RES_hhdet_in_fec!J11)</f>
        <v>0.54142705110352363</v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>
        <f>IF(RES_hhdet_in_tes!M11=0,"",RES_hhdet_in_tes!M11/RES_hhdet_in_fec!M11)</f>
        <v>0.57690230145117138</v>
      </c>
      <c r="N11" s="111">
        <f>IF(RES_hhdet_in_tes!N11=0,"",RES_hhdet_in_tes!N11/RES_hhdet_in_fec!N11)</f>
        <v>0.60843045243070248</v>
      </c>
      <c r="O11" s="111">
        <f>IF(RES_hhdet_in_tes!O11=0,"",RES_hhdet_in_tes!O11/RES_hhdet_in_fec!O11)</f>
        <v>0.65482906543440511</v>
      </c>
      <c r="P11" s="111">
        <f>IF(RES_hhdet_in_tes!P11=0,"",RES_hhdet_in_tes!P11/RES_hhdet_in_fec!P11)</f>
        <v>0.71136367813056478</v>
      </c>
      <c r="Q11" s="111">
        <f>IF(RES_hhdet_in_tes!Q11=0,"",RES_hhdet_in_tes!Q11/RES_hhdet_in_fec!Q11)</f>
        <v>0.76269439045222809</v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>
        <f>IF(RES_hhdet_in_tes!U11=0,"",RES_hhdet_in_tes!U11/RES_hhdet_in_fec!U11)</f>
        <v>0.88614570792196923</v>
      </c>
      <c r="V11" s="111">
        <f>IF(RES_hhdet_in_tes!V11=0,"",RES_hhdet_in_tes!V11/RES_hhdet_in_fec!V11)</f>
        <v>0.90441146407820661</v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>
        <f>IF(RES_hhdet_in_tes!I15=0,"",RES_hhdet_in_tes!I15/RES_hhdet_in_fec!I15)</f>
        <v>0.58144710680716527</v>
      </c>
      <c r="J15" s="112">
        <f>IF(RES_hhdet_in_tes!J15=0,"",RES_hhdet_in_tes!J15/RES_hhdet_in_fec!J15)</f>
        <v>0.58369282426653513</v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0.59439779878405696</v>
      </c>
      <c r="N15" s="112">
        <f>IF(RES_hhdet_in_tes!N15=0,"",RES_hhdet_in_tes!N15/RES_hhdet_in_fec!N15)</f>
        <v>0.60288006490862489</v>
      </c>
      <c r="O15" s="112">
        <f>IF(RES_hhdet_in_tes!O15=0,"",RES_hhdet_in_tes!O15/RES_hhdet_in_fec!O15)</f>
        <v>0.61572711364350807</v>
      </c>
      <c r="P15" s="112">
        <f>IF(RES_hhdet_in_tes!P15=0,"",RES_hhdet_in_tes!P15/RES_hhdet_in_fec!P15)</f>
        <v>0.63243947486757068</v>
      </c>
      <c r="Q15" s="112">
        <f>IF(RES_hhdet_in_tes!Q15=0,"",RES_hhdet_in_tes!Q15/RES_hhdet_in_fec!Q15)</f>
        <v>0.64883832057988466</v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0.69410928203378774</v>
      </c>
      <c r="V15" s="112">
        <f>IF(RES_hhdet_in_tes!V15=0,"",RES_hhdet_in_tes!V15/RES_hhdet_in_fec!V15)</f>
        <v>0.70352434068565428</v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>
        <f>IF(RES_hhdet_in_tes!D19=0,"",RES_hhdet_in_tes!D19/RES_hhdet_in_fec!D19)</f>
        <v>0.58132760332460365</v>
      </c>
      <c r="E19" s="124" t="str">
        <f>IF(RES_hhdet_in_tes!E19=0,"",RES_hhdet_in_tes!E19/RES_hhdet_in_fec!E19)</f>
        <v/>
      </c>
      <c r="F19" s="124">
        <f>IF(RES_hhdet_in_tes!F19=0,"",RES_hhdet_in_tes!F19/RES_hhdet_in_fec!F19)</f>
        <v>0.58149364058421771</v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>
        <f>IF(RES_hhdet_in_tes!I19=0,"",RES_hhdet_in_tes!I19/RES_hhdet_in_fec!I19)</f>
        <v>0.58070469910363853</v>
      </c>
      <c r="J19" s="124">
        <f>IF(RES_hhdet_in_tes!J19=0,"",RES_hhdet_in_tes!J19/RES_hhdet_in_fec!J19)</f>
        <v>0.58304289113297481</v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>
        <f>IF(RES_hhdet_in_tes!M19=0,"",RES_hhdet_in_tes!M19/RES_hhdet_in_fec!M19)</f>
        <v>0.58398311848495099</v>
      </c>
      <c r="N19" s="124">
        <f>IF(RES_hhdet_in_tes!N19=0,"",RES_hhdet_in_tes!N19/RES_hhdet_in_fec!N19)</f>
        <v>0.58409033297798962</v>
      </c>
      <c r="O19" s="124">
        <f>IF(RES_hhdet_in_tes!O19=0,"",RES_hhdet_in_tes!O19/RES_hhdet_in_fec!O19)</f>
        <v>0.58358695511857872</v>
      </c>
      <c r="P19" s="124">
        <f>IF(RES_hhdet_in_tes!P19=0,"",RES_hhdet_in_tes!P19/RES_hhdet_in_fec!P19)</f>
        <v>0.58367238584561887</v>
      </c>
      <c r="Q19" s="124">
        <f>IF(RES_hhdet_in_tes!Q19=0,"",RES_hhdet_in_tes!Q19/RES_hhdet_in_fec!Q19)</f>
        <v>0.58441417631218118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0.59183367547057741</v>
      </c>
      <c r="V19" s="124">
        <f>IF(RES_hhdet_in_tes!V19=0,"",RES_hhdet_in_tes!V19/RES_hhdet_in_fec!V19)</f>
        <v>0.59396051460839783</v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>
        <f>IF(RES_hhdet_in_tes!D20=0,"",RES_hhdet_in_tes!D20/RES_hhdet_in_fec!D20)</f>
        <v>0.580791612168017</v>
      </c>
      <c r="E20" s="111" t="str">
        <f>IF(RES_hhdet_in_tes!E20=0,"",RES_hhdet_in_tes!E20/RES_hhdet_in_fec!E20)</f>
        <v/>
      </c>
      <c r="F20" s="111">
        <f>IF(RES_hhdet_in_tes!F20=0,"",RES_hhdet_in_tes!F20/RES_hhdet_in_fec!F20)</f>
        <v>0.58156033351471703</v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>
        <f>IF(RES_hhdet_in_tes!I20=0,"",RES_hhdet_in_tes!I20/RES_hhdet_in_fec!I20)</f>
        <v>0.58268240048832087</v>
      </c>
      <c r="J20" s="111">
        <f>IF(RES_hhdet_in_tes!J20=0,"",RES_hhdet_in_tes!J20/RES_hhdet_in_fec!J20)</f>
        <v>0.58304121095013772</v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>
        <f>IF(RES_hhdet_in_tes!M20=0,"",RES_hhdet_in_tes!M20/RES_hhdet_in_fec!M20)</f>
        <v>0.58389467774252268</v>
      </c>
      <c r="N20" s="111">
        <f>IF(RES_hhdet_in_tes!N20=0,"",RES_hhdet_in_tes!N20/RES_hhdet_in_fec!N20)</f>
        <v>0.58389467774252268</v>
      </c>
      <c r="O20" s="111">
        <f>IF(RES_hhdet_in_tes!O20=0,"",RES_hhdet_in_tes!O20/RES_hhdet_in_fec!O20)</f>
        <v>0.58389467774252268</v>
      </c>
      <c r="P20" s="111">
        <f>IF(RES_hhdet_in_tes!P20=0,"",RES_hhdet_in_tes!P20/RES_hhdet_in_fec!P20)</f>
        <v>0.58389467774252268</v>
      </c>
      <c r="Q20" s="111">
        <f>IF(RES_hhdet_in_tes!Q20=0,"",RES_hhdet_in_tes!Q20/RES_hhdet_in_fec!Q20)</f>
        <v>0.58389467774252268</v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>
        <f>IF(RES_hhdet_in_tes!U20=0,"",RES_hhdet_in_tes!U20/RES_hhdet_in_fec!U20)</f>
        <v>0.59121903143584897</v>
      </c>
      <c r="V20" s="111">
        <f>IF(RES_hhdet_in_tes!V20=0,"",RES_hhdet_in_tes!V20/RES_hhdet_in_fec!V20)</f>
        <v>0.59328596317853544</v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>
        <f>IF(RES_hhdet_in_tes!D21=0,"",RES_hhdet_in_tes!D21/RES_hhdet_in_fec!D21)</f>
        <v>0.57711198639960704</v>
      </c>
      <c r="E21" s="111" t="str">
        <f>IF(RES_hhdet_in_tes!E21=0,"",RES_hhdet_in_tes!E21/RES_hhdet_in_fec!E21)</f>
        <v/>
      </c>
      <c r="F21" s="111">
        <f>IF(RES_hhdet_in_tes!F21=0,"",RES_hhdet_in_tes!F21/RES_hhdet_in_fec!F21)</f>
        <v>0.57845203214921714</v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>
        <f>IF(RES_hhdet_in_tes!I21=0,"",RES_hhdet_in_tes!I21/RES_hhdet_in_fec!I21)</f>
        <v>0.58040803491304127</v>
      </c>
      <c r="J21" s="111">
        <f>IF(RES_hhdet_in_tes!J21=0,"",RES_hhdet_in_tes!J21/RES_hhdet_in_fec!J21)</f>
        <v>0.58103351830352779</v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>
        <f>IF(RES_hhdet_in_tes!M21=0,"",RES_hhdet_in_tes!M21/RES_hhdet_in_fec!M21)</f>
        <v>0.58252129349343063</v>
      </c>
      <c r="N21" s="111">
        <f>IF(RES_hhdet_in_tes!N21=0,"",RES_hhdet_in_tes!N21/RES_hhdet_in_fec!N21)</f>
        <v>0.58252129349343063</v>
      </c>
      <c r="O21" s="111">
        <f>IF(RES_hhdet_in_tes!O21=0,"",RES_hhdet_in_tes!O21/RES_hhdet_in_fec!O21)</f>
        <v>0.58252129349343063</v>
      </c>
      <c r="P21" s="111">
        <f>IF(RES_hhdet_in_tes!P21=0,"",RES_hhdet_in_tes!P21/RES_hhdet_in_fec!P21)</f>
        <v>0.58252129349343063</v>
      </c>
      <c r="Q21" s="111">
        <f>IF(RES_hhdet_in_tes!Q21=0,"",RES_hhdet_in_tes!Q21/RES_hhdet_in_fec!Q21)</f>
        <v>0.58252129349343063</v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0.59528920878226388</v>
      </c>
      <c r="V21" s="111">
        <f>IF(RES_hhdet_in_tes!V21=0,"",RES_hhdet_in_tes!V21/RES_hhdet_in_fec!V21)</f>
        <v>0.59889231296092582</v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>
        <f>IF(RES_hhdet_in_tes!D22=0,"",RES_hhdet_in_tes!D22/RES_hhdet_in_fec!D22)</f>
        <v>0.74413486023389341</v>
      </c>
      <c r="E22" s="45" t="str">
        <f>IF(RES_hhdet_in_tes!E22=0,"",RES_hhdet_in_tes!E22/RES_hhdet_in_fec!E22)</f>
        <v/>
      </c>
      <c r="F22" s="45">
        <f>IF(RES_hhdet_in_tes!F22=0,"",RES_hhdet_in_tes!F22/RES_hhdet_in_fec!F22)</f>
        <v>0.74695792425674623</v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>
        <f>IF(RES_hhdet_in_tes!J22=0,"",RES_hhdet_in_tes!J22/RES_hhdet_in_fec!J22)</f>
        <v>0.75312012488351765</v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>
        <f>IF(RES_hhdet_in_tes!M22=0,"",RES_hhdet_in_tes!M22/RES_hhdet_in_fec!M22)</f>
        <v>0.75938178534763656</v>
      </c>
      <c r="N22" s="45">
        <f>IF(RES_hhdet_in_tes!N22=0,"",RES_hhdet_in_tes!N22/RES_hhdet_in_fec!N22)</f>
        <v>0.76281376253446365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0.78138377794289005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0.84467591988120339</v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0.55599999143537249</v>
      </c>
      <c r="D24" s="119">
        <f>IF(RES_hhdet_in_tes!D24=0,"",RES_hhdet_in_tes!D24/RES_hhdet_in_fec!D24)</f>
        <v>0.56252836890988023</v>
      </c>
      <c r="E24" s="119">
        <f>IF(RES_hhdet_in_tes!E24=0,"",RES_hhdet_in_tes!E24/RES_hhdet_in_fec!E24)</f>
        <v>0.56967145432703203</v>
      </c>
      <c r="F24" s="119">
        <f>IF(RES_hhdet_in_tes!F24=0,"",RES_hhdet_in_tes!F24/RES_hhdet_in_fec!F24)</f>
        <v>0.56978477816819784</v>
      </c>
      <c r="G24" s="119">
        <f>IF(RES_hhdet_in_tes!G24=0,"",RES_hhdet_in_tes!G24/RES_hhdet_in_fec!G24)</f>
        <v>0.57352239215536815</v>
      </c>
      <c r="H24" s="119">
        <f>IF(RES_hhdet_in_tes!H24=0,"",RES_hhdet_in_tes!H24/RES_hhdet_in_fec!H24)</f>
        <v>0.58752027041772026</v>
      </c>
      <c r="I24" s="119">
        <f>IF(RES_hhdet_in_tes!I24=0,"",RES_hhdet_in_tes!I24/RES_hhdet_in_fec!I24)</f>
        <v>0.59854082955930377</v>
      </c>
      <c r="J24" s="119">
        <f>IF(RES_hhdet_in_tes!J24=0,"",RES_hhdet_in_tes!J24/RES_hhdet_in_fec!J24)</f>
        <v>0.59957288141572895</v>
      </c>
      <c r="K24" s="119">
        <f>IF(RES_hhdet_in_tes!K24=0,"",RES_hhdet_in_tes!K24/RES_hhdet_in_fec!K24)</f>
        <v>0.60602874429954245</v>
      </c>
      <c r="L24" s="119">
        <f>IF(RES_hhdet_in_tes!L24=0,"",RES_hhdet_in_tes!L24/RES_hhdet_in_fec!L24)</f>
        <v>0.62159143538482808</v>
      </c>
      <c r="M24" s="119">
        <f>IF(RES_hhdet_in_tes!M24=0,"",RES_hhdet_in_tes!M24/RES_hhdet_in_fec!M24)</f>
        <v>0.62415386295243691</v>
      </c>
      <c r="N24" s="119">
        <f>IF(RES_hhdet_in_tes!N24=0,"",RES_hhdet_in_tes!N24/RES_hhdet_in_fec!N24)</f>
        <v>0.65221815865894539</v>
      </c>
      <c r="O24" s="119">
        <f>IF(RES_hhdet_in_tes!O24=0,"",RES_hhdet_in_tes!O24/RES_hhdet_in_fec!O24)</f>
        <v>0.6677266245381327</v>
      </c>
      <c r="P24" s="119">
        <f>IF(RES_hhdet_in_tes!P24=0,"",RES_hhdet_in_tes!P24/RES_hhdet_in_fec!P24)</f>
        <v>0.70289607708244262</v>
      </c>
      <c r="Q24" s="119">
        <f>IF(RES_hhdet_in_tes!Q24=0,"",RES_hhdet_in_tes!Q24/RES_hhdet_in_fec!Q24)</f>
        <v>0.73979144798192709</v>
      </c>
      <c r="R24" s="119">
        <f>IF(RES_hhdet_in_tes!R24=0,"",RES_hhdet_in_tes!R24/RES_hhdet_in_fec!R24)</f>
        <v>0.73881420455469882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>
        <f>IF(RES_hhdet_in_tes!U24=0,"",RES_hhdet_in_tes!U24/RES_hhdet_in_fec!U24)</f>
        <v>0.78051910161629878</v>
      </c>
      <c r="V24" s="119">
        <f>IF(RES_hhdet_in_tes!V24=0,"",RES_hhdet_in_tes!V24/RES_hhdet_in_fec!V24)</f>
        <v>0.7668594791948391</v>
      </c>
      <c r="W24" s="119">
        <f>IF(RES_hhdet_in_tes!W24=0,"",RES_hhdet_in_tes!W24/RES_hhdet_in_fec!W24)</f>
        <v>0.75955898904012398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0.55339042635158298</v>
      </c>
      <c r="D25" s="124">
        <f>IF(RES_hhdet_in_tes!D25=0,"",RES_hhdet_in_tes!D25/RES_hhdet_in_fec!D25)</f>
        <v>0.55940869477320188</v>
      </c>
      <c r="E25" s="124">
        <f>IF(RES_hhdet_in_tes!E25=0,"",RES_hhdet_in_tes!E25/RES_hhdet_in_fec!E25)</f>
        <v>0.56565561986842594</v>
      </c>
      <c r="F25" s="124">
        <f>IF(RES_hhdet_in_tes!F25=0,"",RES_hhdet_in_tes!F25/RES_hhdet_in_fec!F25)</f>
        <v>0.57197133163233216</v>
      </c>
      <c r="G25" s="124">
        <f>IF(RES_hhdet_in_tes!G25=0,"",RES_hhdet_in_tes!G25/RES_hhdet_in_fec!G25)</f>
        <v>0.57832307928809801</v>
      </c>
      <c r="H25" s="124">
        <f>IF(RES_hhdet_in_tes!H25=0,"",RES_hhdet_in_tes!H25/RES_hhdet_in_fec!H25)</f>
        <v>0.58482140693887519</v>
      </c>
      <c r="I25" s="124">
        <f>IF(RES_hhdet_in_tes!I25=0,"",RES_hhdet_in_tes!I25/RES_hhdet_in_fec!I25)</f>
        <v>0.59148211661485817</v>
      </c>
      <c r="J25" s="124">
        <f>IF(RES_hhdet_in_tes!J25=0,"",RES_hhdet_in_tes!J25/RES_hhdet_in_fec!J25)</f>
        <v>0.59876302638954748</v>
      </c>
      <c r="K25" s="124">
        <f>IF(RES_hhdet_in_tes!K25=0,"",RES_hhdet_in_tes!K25/RES_hhdet_in_fec!K25)</f>
        <v>0.60646476049567277</v>
      </c>
      <c r="L25" s="124">
        <f>IF(RES_hhdet_in_tes!L25=0,"",RES_hhdet_in_tes!L25/RES_hhdet_in_fec!L25)</f>
        <v>0.61466728902985079</v>
      </c>
      <c r="M25" s="124">
        <f>IF(RES_hhdet_in_tes!M25=0,"",RES_hhdet_in_tes!M25/RES_hhdet_in_fec!M25)</f>
        <v>0.62795783742783717</v>
      </c>
      <c r="N25" s="124">
        <f>IF(RES_hhdet_in_tes!N25=0,"",RES_hhdet_in_tes!N25/RES_hhdet_in_fec!N25)</f>
        <v>0.64728480911387121</v>
      </c>
      <c r="O25" s="124">
        <f>IF(RES_hhdet_in_tes!O25=0,"",RES_hhdet_in_tes!O25/RES_hhdet_in_fec!O25)</f>
        <v>0.67382921326932366</v>
      </c>
      <c r="P25" s="124">
        <f>IF(RES_hhdet_in_tes!P25=0,"",RES_hhdet_in_tes!P25/RES_hhdet_in_fec!P25)</f>
        <v>0.7041089153468062</v>
      </c>
      <c r="Q25" s="124">
        <f>IF(RES_hhdet_in_tes!Q25=0,"",RES_hhdet_in_tes!Q25/RES_hhdet_in_fec!Q25)</f>
        <v>0.72905470301153796</v>
      </c>
      <c r="R25" s="124">
        <f>IF(RES_hhdet_in_tes!R25=0,"",RES_hhdet_in_tes!R25/RES_hhdet_in_fec!R25)</f>
        <v>0.74127667021254218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>
        <f>IF(RES_hhdet_in_tes!U25=0,"",RES_hhdet_in_tes!U25/RES_hhdet_in_fec!U25)</f>
        <v>0.76132257459246477</v>
      </c>
      <c r="V25" s="124">
        <f>IF(RES_hhdet_in_tes!V25=0,"",RES_hhdet_in_tes!V25/RES_hhdet_in_fec!V25)</f>
        <v>0.76566972515292853</v>
      </c>
      <c r="W25" s="124">
        <f>IF(RES_hhdet_in_tes!W25=0,"",RES_hhdet_in_tes!W25/RES_hhdet_in_fec!W25)</f>
        <v>0.76855057635887392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0.70329966930834009</v>
      </c>
      <c r="Q26" s="111">
        <f>IF(RES_hhdet_in_tes!Q26=0,"",RES_hhdet_in_tes!Q26/RES_hhdet_in_fec!Q26)</f>
        <v>0.72837837837837838</v>
      </c>
      <c r="R26" s="111">
        <f>IF(RES_hhdet_in_tes!R26=0,"",RES_hhdet_in_tes!R26/RES_hhdet_in_fec!R26)</f>
        <v>0.74062634948581785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2.0775333865954049</v>
      </c>
      <c r="D28" s="124">
        <f>IF(RES_hhdet_in_tes!D28=0,"",RES_hhdet_in_tes!D28/RES_hhdet_in_fec!D28)</f>
        <v>2.1407106559139732</v>
      </c>
      <c r="E28" s="124">
        <f>IF(RES_hhdet_in_tes!E28=0,"",RES_hhdet_in_tes!E28/RES_hhdet_in_fec!E28)</f>
        <v>2.2045549901984871</v>
      </c>
      <c r="F28" s="124">
        <f>IF(RES_hhdet_in_tes!F28=0,"",RES_hhdet_in_tes!F28/RES_hhdet_in_fec!F28)</f>
        <v>2.2684678914642329</v>
      </c>
      <c r="G28" s="124">
        <f>IF(RES_hhdet_in_tes!G28=0,"",RES_hhdet_in_tes!G28/RES_hhdet_in_fec!G28)</f>
        <v>2.3329881234576191</v>
      </c>
      <c r="H28" s="124">
        <f>IF(RES_hhdet_in_tes!H28=0,"",RES_hhdet_in_tes!H28/RES_hhdet_in_fec!H28)</f>
        <v>2.3980462470555119</v>
      </c>
      <c r="I28" s="124">
        <f>IF(RES_hhdet_in_tes!I28=0,"",RES_hhdet_in_tes!I28/RES_hhdet_in_fec!I28)</f>
        <v>2.4637713743811238</v>
      </c>
      <c r="J28" s="124">
        <f>IF(RES_hhdet_in_tes!J28=0,"",RES_hhdet_in_tes!J28/RES_hhdet_in_fec!J28)</f>
        <v>2.5307005534643192</v>
      </c>
      <c r="K28" s="124">
        <f>IF(RES_hhdet_in_tes!K28=0,"",RES_hhdet_in_tes!K28/RES_hhdet_in_fec!K28)</f>
        <v>2.5992853457573957</v>
      </c>
      <c r="L28" s="124">
        <f>IF(RES_hhdet_in_tes!L28=0,"",RES_hhdet_in_tes!L28/RES_hhdet_in_fec!L28)</f>
        <v>2.6696373971852565</v>
      </c>
      <c r="M28" s="124">
        <f>IF(RES_hhdet_in_tes!M28=0,"",RES_hhdet_in_tes!M28/RES_hhdet_in_fec!M28)</f>
        <v>2.753666293425344</v>
      </c>
      <c r="N28" s="124">
        <f>IF(RES_hhdet_in_tes!N28=0,"",RES_hhdet_in_tes!N28/RES_hhdet_in_fec!N28)</f>
        <v>2.8552695659938188</v>
      </c>
      <c r="O28" s="124">
        <f>IF(RES_hhdet_in_tes!O28=0,"",RES_hhdet_in_tes!O28/RES_hhdet_in_fec!O28)</f>
        <v>2.9766019566585165</v>
      </c>
      <c r="P28" s="124">
        <f>IF(RES_hhdet_in_tes!P28=0,"",RES_hhdet_in_tes!P28/RES_hhdet_in_fec!P28)</f>
        <v>3.1081843216729235</v>
      </c>
      <c r="Q28" s="124">
        <f>IF(RES_hhdet_in_tes!Q28=0,"",RES_hhdet_in_tes!Q28/RES_hhdet_in_fec!Q28)</f>
        <v>3.2212640463948716</v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>
        <f>IF(RES_hhdet_in_tes!U28=0,"",RES_hhdet_in_tes!U28/RES_hhdet_in_fec!U28)</f>
        <v>3.438801769295655</v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2.0775333865954049</v>
      </c>
      <c r="D29" s="111">
        <f>IF(RES_hhdet_in_tes!D29=0,"",RES_hhdet_in_tes!D29/RES_hhdet_in_fec!D29)</f>
        <v>2.1407106559139732</v>
      </c>
      <c r="E29" s="111">
        <f>IF(RES_hhdet_in_tes!E29=0,"",RES_hhdet_in_tes!E29/RES_hhdet_in_fec!E29)</f>
        <v>2.2045549901984871</v>
      </c>
      <c r="F29" s="111">
        <f>IF(RES_hhdet_in_tes!F29=0,"",RES_hhdet_in_tes!F29/RES_hhdet_in_fec!F29)</f>
        <v>2.2684678914642329</v>
      </c>
      <c r="G29" s="111">
        <f>IF(RES_hhdet_in_tes!G29=0,"",RES_hhdet_in_tes!G29/RES_hhdet_in_fec!G29)</f>
        <v>2.3329881234576191</v>
      </c>
      <c r="H29" s="111">
        <f>IF(RES_hhdet_in_tes!H29=0,"",RES_hhdet_in_tes!H29/RES_hhdet_in_fec!H29)</f>
        <v>2.3980462470555119</v>
      </c>
      <c r="I29" s="111">
        <f>IF(RES_hhdet_in_tes!I29=0,"",RES_hhdet_in_tes!I29/RES_hhdet_in_fec!I29)</f>
        <v>2.4637713743811238</v>
      </c>
      <c r="J29" s="111">
        <f>IF(RES_hhdet_in_tes!J29=0,"",RES_hhdet_in_tes!J29/RES_hhdet_in_fec!J29)</f>
        <v>2.5307005534643192</v>
      </c>
      <c r="K29" s="111">
        <f>IF(RES_hhdet_in_tes!K29=0,"",RES_hhdet_in_tes!K29/RES_hhdet_in_fec!K29)</f>
        <v>2.5992853457573957</v>
      </c>
      <c r="L29" s="111">
        <f>IF(RES_hhdet_in_tes!L29=0,"",RES_hhdet_in_tes!L29/RES_hhdet_in_fec!L29)</f>
        <v>2.6696373971852565</v>
      </c>
      <c r="M29" s="111">
        <f>IF(RES_hhdet_in_tes!M29=0,"",RES_hhdet_in_tes!M29/RES_hhdet_in_fec!M29)</f>
        <v>2.753666293425344</v>
      </c>
      <c r="N29" s="111">
        <f>IF(RES_hhdet_in_tes!N29=0,"",RES_hhdet_in_tes!N29/RES_hhdet_in_fec!N29)</f>
        <v>2.8552695659938188</v>
      </c>
      <c r="O29" s="111">
        <f>IF(RES_hhdet_in_tes!O29=0,"",RES_hhdet_in_tes!O29/RES_hhdet_in_fec!O29)</f>
        <v>2.9766019566585165</v>
      </c>
      <c r="P29" s="111">
        <f>IF(RES_hhdet_in_tes!P29=0,"",RES_hhdet_in_tes!P29/RES_hhdet_in_fec!P29)</f>
        <v>3.1081843216729235</v>
      </c>
      <c r="Q29" s="111">
        <f>IF(RES_hhdet_in_tes!Q29=0,"",RES_hhdet_in_tes!Q29/RES_hhdet_in_fec!Q29)</f>
        <v>3.2212640463948716</v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>
        <f>IF(RES_hhdet_in_tes!U29=0,"",RES_hhdet_in_tes!U29/RES_hhdet_in_fec!U29)</f>
        <v>3.438801769295655</v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0.51005057142692334</v>
      </c>
      <c r="D30" s="124">
        <f>IF(RES_hhdet_in_tes!D30=0,"",RES_hhdet_in_tes!D30/RES_hhdet_in_fec!D30)</f>
        <v>0.51326457289113692</v>
      </c>
      <c r="E30" s="124">
        <f>IF(RES_hhdet_in_tes!E30=0,"",RES_hhdet_in_tes!E30/RES_hhdet_in_fec!E30)</f>
        <v>0.51701063278785719</v>
      </c>
      <c r="F30" s="124">
        <f>IF(RES_hhdet_in_tes!F30=0,"",RES_hhdet_in_tes!F30/RES_hhdet_in_fec!F30)</f>
        <v>0.52082924610719195</v>
      </c>
      <c r="G30" s="124">
        <f>IF(RES_hhdet_in_tes!G30=0,"",RES_hhdet_in_tes!G30/RES_hhdet_in_fec!G30)</f>
        <v>0.52513785394769685</v>
      </c>
      <c r="H30" s="124">
        <f>IF(RES_hhdet_in_tes!H30=0,"",RES_hhdet_in_tes!H30/RES_hhdet_in_fec!H30)</f>
        <v>0.5471871350766554</v>
      </c>
      <c r="I30" s="124">
        <f>IF(RES_hhdet_in_tes!I30=0,"",RES_hhdet_in_tes!I30/RES_hhdet_in_fec!I30)</f>
        <v>0.55699514240560688</v>
      </c>
      <c r="J30" s="124">
        <f>IF(RES_hhdet_in_tes!J30=0,"",RES_hhdet_in_tes!J30/RES_hhdet_in_fec!J30)</f>
        <v>0.56759235053561718</v>
      </c>
      <c r="K30" s="124">
        <f>IF(RES_hhdet_in_tes!K30=0,"",RES_hhdet_in_tes!K30/RES_hhdet_in_fec!K30)</f>
        <v>0.58411671386681929</v>
      </c>
      <c r="L30" s="124">
        <f>IF(RES_hhdet_in_tes!L30=0,"",RES_hhdet_in_tes!L30/RES_hhdet_in_fec!L30)</f>
        <v>0.58157678197089624</v>
      </c>
      <c r="M30" s="124">
        <f>IF(RES_hhdet_in_tes!M30=0,"",RES_hhdet_in_tes!M30/RES_hhdet_in_fec!M30)</f>
        <v>0.58232283008315422</v>
      </c>
      <c r="N30" s="124">
        <f>IF(RES_hhdet_in_tes!N30=0,"",RES_hhdet_in_tes!N30/RES_hhdet_in_fec!N30)</f>
        <v>0.60554071386526254</v>
      </c>
      <c r="O30" s="124">
        <f>IF(RES_hhdet_in_tes!O30=0,"",RES_hhdet_in_tes!O30/RES_hhdet_in_fec!O30)</f>
        <v>0.64181088542675047</v>
      </c>
      <c r="P30" s="124">
        <f>IF(RES_hhdet_in_tes!P30=0,"",RES_hhdet_in_tes!P30/RES_hhdet_in_fec!P30)</f>
        <v>0.66857803169180774</v>
      </c>
      <c r="Q30" s="124">
        <f>IF(RES_hhdet_in_tes!Q30=0,"",RES_hhdet_in_tes!Q30/RES_hhdet_in_fec!Q30)</f>
        <v>0.70735630681284989</v>
      </c>
      <c r="R30" s="124">
        <f>IF(RES_hhdet_in_tes!R30=0,"",RES_hhdet_in_tes!R30/RES_hhdet_in_fec!R30)</f>
        <v>0.79733634178300727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>
        <f>IF(RES_hhdet_in_tes!U30=0,"",RES_hhdet_in_tes!U30/RES_hhdet_in_fec!U30)</f>
        <v>0.88614570792196923</v>
      </c>
      <c r="V30" s="124">
        <f>IF(RES_hhdet_in_tes!V30=0,"",RES_hhdet_in_tes!V30/RES_hhdet_in_fec!V30)</f>
        <v>0.86312191603197574</v>
      </c>
      <c r="W30" s="124">
        <f>IF(RES_hhdet_in_tes!W30=0,"",RES_hhdet_in_tes!W30/RES_hhdet_in_fec!W30)</f>
        <v>0.78925963104224073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0.51005057142692334</v>
      </c>
      <c r="D31" s="111">
        <f>IF(RES_hhdet_in_tes!D31=0,"",RES_hhdet_in_tes!D31/RES_hhdet_in_fec!D31)</f>
        <v>0.51326457289113692</v>
      </c>
      <c r="E31" s="111">
        <f>IF(RES_hhdet_in_tes!E31=0,"",RES_hhdet_in_tes!E31/RES_hhdet_in_fec!E31)</f>
        <v>0.51701063278785719</v>
      </c>
      <c r="F31" s="111">
        <f>IF(RES_hhdet_in_tes!F31=0,"",RES_hhdet_in_tes!F31/RES_hhdet_in_fec!F31)</f>
        <v>0.52082924610719195</v>
      </c>
      <c r="G31" s="111">
        <f>IF(RES_hhdet_in_tes!G31=0,"",RES_hhdet_in_tes!G31/RES_hhdet_in_fec!G31)</f>
        <v>0.52513785394769685</v>
      </c>
      <c r="H31" s="111">
        <f>IF(RES_hhdet_in_tes!H31=0,"",RES_hhdet_in_tes!H31/RES_hhdet_in_fec!H31)</f>
        <v>0.52988536683323151</v>
      </c>
      <c r="I31" s="111">
        <f>IF(RES_hhdet_in_tes!I31=0,"",RES_hhdet_in_tes!I31/RES_hhdet_in_fec!I31)</f>
        <v>0.53517464226267775</v>
      </c>
      <c r="J31" s="111">
        <f>IF(RES_hhdet_in_tes!J31=0,"",RES_hhdet_in_tes!J31/RES_hhdet_in_fec!J31)</f>
        <v>0.54142705110352363</v>
      </c>
      <c r="K31" s="111">
        <f>IF(RES_hhdet_in_tes!K31=0,"",RES_hhdet_in_tes!K31/RES_hhdet_in_fec!K31)</f>
        <v>0.54900086942685444</v>
      </c>
      <c r="L31" s="111">
        <f>IF(RES_hhdet_in_tes!L31=0,"",RES_hhdet_in_tes!L31/RES_hhdet_in_fec!L31)</f>
        <v>0.55799195077025965</v>
      </c>
      <c r="M31" s="111">
        <f>IF(RES_hhdet_in_tes!M31=0,"",RES_hhdet_in_tes!M31/RES_hhdet_in_fec!M31)</f>
        <v>0.57690230145117138</v>
      </c>
      <c r="N31" s="111">
        <f>IF(RES_hhdet_in_tes!N31=0,"",RES_hhdet_in_tes!N31/RES_hhdet_in_fec!N31)</f>
        <v>0.60843045243070248</v>
      </c>
      <c r="O31" s="111">
        <f>IF(RES_hhdet_in_tes!O31=0,"",RES_hhdet_in_tes!O31/RES_hhdet_in_fec!O31)</f>
        <v>0.65482906543440511</v>
      </c>
      <c r="P31" s="111">
        <f>IF(RES_hhdet_in_tes!P31=0,"",RES_hhdet_in_tes!P31/RES_hhdet_in_fec!P31)</f>
        <v>0.71136367813056478</v>
      </c>
      <c r="Q31" s="111">
        <f>IF(RES_hhdet_in_tes!Q31=0,"",RES_hhdet_in_tes!Q31/RES_hhdet_in_fec!Q31)</f>
        <v>0.76269439045222809</v>
      </c>
      <c r="R31" s="111">
        <f>IF(RES_hhdet_in_tes!R31=0,"",RES_hhdet_in_tes!R31/RES_hhdet_in_fec!R31)</f>
        <v>0.79733634178300727</v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>
        <f>IF(RES_hhdet_in_tes!U31=0,"",RES_hhdet_in_tes!U31/RES_hhdet_in_fec!U31)</f>
        <v>0.88614570792196923</v>
      </c>
      <c r="V31" s="111">
        <f>IF(RES_hhdet_in_tes!V31=0,"",RES_hhdet_in_tes!V31/RES_hhdet_in_fec!V31)</f>
        <v>0.90441146407820661</v>
      </c>
      <c r="W31" s="111">
        <f>IF(RES_hhdet_in_tes!W31=0,"",RES_hhdet_in_tes!W31/RES_hhdet_in_fec!W31)</f>
        <v>0.91300345885588596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>
        <f>IF(RES_hhdet_in_tes!H35=0,"",RES_hhdet_in_tes!H35/RES_hhdet_in_fec!H35)</f>
        <v>0.57942505242263365</v>
      </c>
      <c r="I35" s="112">
        <f>IF(RES_hhdet_in_tes!I35=0,"",RES_hhdet_in_tes!I35/RES_hhdet_in_fec!I35)</f>
        <v>0.58144710680716527</v>
      </c>
      <c r="J35" s="112">
        <f>IF(RES_hhdet_in_tes!J35=0,"",RES_hhdet_in_tes!J35/RES_hhdet_in_fec!J35)</f>
        <v>0.58369282426653513</v>
      </c>
      <c r="K35" s="112">
        <f>IF(RES_hhdet_in_tes!K35=0,"",RES_hhdet_in_tes!K35/RES_hhdet_in_fec!K35)</f>
        <v>0.58624975678553914</v>
      </c>
      <c r="L35" s="112">
        <f>IF(RES_hhdet_in_tes!L35=0,"",RES_hhdet_in_tes!L35/RES_hhdet_in_fec!L35)</f>
        <v>0.58914854644274528</v>
      </c>
      <c r="M35" s="112">
        <f>IF(RES_hhdet_in_tes!M35=0,"",RES_hhdet_in_tes!M35/RES_hhdet_in_fec!M35)</f>
        <v>0.59439779878405696</v>
      </c>
      <c r="N35" s="112">
        <f>IF(RES_hhdet_in_tes!N35=0,"",RES_hhdet_in_tes!N35/RES_hhdet_in_fec!N35)</f>
        <v>0.60288006490862489</v>
      </c>
      <c r="O35" s="112">
        <f>IF(RES_hhdet_in_tes!O35=0,"",RES_hhdet_in_tes!O35/RES_hhdet_in_fec!O35)</f>
        <v>0.61572711364350807</v>
      </c>
      <c r="P35" s="112">
        <f>IF(RES_hhdet_in_tes!P35=0,"",RES_hhdet_in_tes!P35/RES_hhdet_in_fec!P35)</f>
        <v>0.63243947486757068</v>
      </c>
      <c r="Q35" s="112">
        <f>IF(RES_hhdet_in_tes!Q35=0,"",RES_hhdet_in_tes!Q35/RES_hhdet_in_fec!Q35)</f>
        <v>0.64883832057988455</v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0.70352434068565428</v>
      </c>
      <c r="W35" s="112">
        <f>IF(RES_hhdet_in_tes!W35=0,"",RES_hhdet_in_tes!W35/RES_hhdet_in_fec!W35)</f>
        <v>0.71093581199553868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0.58383796047682734</v>
      </c>
      <c r="D39" s="124">
        <f>IF(RES_hhdet_in_tes!D39=0,"",RES_hhdet_in_tes!D39/RES_hhdet_in_fec!D39)</f>
        <v>0.58274846612607167</v>
      </c>
      <c r="E39" s="124">
        <f>IF(RES_hhdet_in_tes!E39=0,"",RES_hhdet_in_tes!E39/RES_hhdet_in_fec!E39)</f>
        <v>0.58513267029631422</v>
      </c>
      <c r="F39" s="124">
        <f>IF(RES_hhdet_in_tes!F39=0,"",RES_hhdet_in_tes!F39/RES_hhdet_in_fec!F39)</f>
        <v>0.57845203214921714</v>
      </c>
      <c r="G39" s="124">
        <f>IF(RES_hhdet_in_tes!G39=0,"",RES_hhdet_in_tes!G39/RES_hhdet_in_fec!G39)</f>
        <v>0.58158331759284299</v>
      </c>
      <c r="H39" s="124">
        <f>IF(RES_hhdet_in_tes!H39=0,"",RES_hhdet_in_tes!H39/RES_hhdet_in_fec!H39)</f>
        <v>0.59974400063769262</v>
      </c>
      <c r="I39" s="124">
        <f>IF(RES_hhdet_in_tes!I39=0,"",RES_hhdet_in_tes!I39/RES_hhdet_in_fec!I39)</f>
        <v>0.58040803491304127</v>
      </c>
      <c r="J39" s="124">
        <f>IF(RES_hhdet_in_tes!J39=0,"",RES_hhdet_in_tes!J39/RES_hhdet_in_fec!J39)</f>
        <v>0.58103351830352779</v>
      </c>
      <c r="K39" s="124">
        <f>IF(RES_hhdet_in_tes!K39=0,"",RES_hhdet_in_tes!K39/RES_hhdet_in_fec!K39)</f>
        <v>0.5816351744973266</v>
      </c>
      <c r="L39" s="124">
        <f>IF(RES_hhdet_in_tes!L39=0,"",RES_hhdet_in_tes!L39/RES_hhdet_in_fec!L39)</f>
        <v>0.58921281353720634</v>
      </c>
      <c r="M39" s="124">
        <f>IF(RES_hhdet_in_tes!M39=0,"",RES_hhdet_in_tes!M39/RES_hhdet_in_fec!M39)</f>
        <v>0.58252129349343063</v>
      </c>
      <c r="N39" s="124">
        <f>IF(RES_hhdet_in_tes!N39=0,"",RES_hhdet_in_tes!N39/RES_hhdet_in_fec!N39)</f>
        <v>0.58252129349343063</v>
      </c>
      <c r="O39" s="124">
        <f>IF(RES_hhdet_in_tes!O39=0,"",RES_hhdet_in_tes!O39/RES_hhdet_in_fec!O39)</f>
        <v>0.58252129349343063</v>
      </c>
      <c r="P39" s="124">
        <f>IF(RES_hhdet_in_tes!P39=0,"",RES_hhdet_in_tes!P39/RES_hhdet_in_fec!P39)</f>
        <v>0.58252129349343063</v>
      </c>
      <c r="Q39" s="124">
        <f>IF(RES_hhdet_in_tes!Q39=0,"",RES_hhdet_in_tes!Q39/RES_hhdet_in_fec!Q39)</f>
        <v>0.58252129349343063</v>
      </c>
      <c r="R39" s="124">
        <f>IF(RES_hhdet_in_tes!R39=0,"",RES_hhdet_in_tes!R39/RES_hhdet_in_fec!R39)</f>
        <v>0.58447989624627716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>
        <f>IF(RES_hhdet_in_tes!U39=0,"",RES_hhdet_in_tes!U39/RES_hhdet_in_fec!U39)</f>
        <v>0.59528920878226388</v>
      </c>
      <c r="V39" s="124">
        <f>IF(RES_hhdet_in_tes!V39=0,"",RES_hhdet_in_tes!V39/RES_hhdet_in_fec!V39)</f>
        <v>0.59889231296092582</v>
      </c>
      <c r="W39" s="124">
        <f>IF(RES_hhdet_in_tes!W39=0,"",RES_hhdet_in_tes!W39/RES_hhdet_in_fec!W39)</f>
        <v>0.6022285205337593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0.57643171550294647</v>
      </c>
      <c r="D40" s="111">
        <f>IF(RES_hhdet_in_tes!D40=0,"",RES_hhdet_in_tes!D40/RES_hhdet_in_fec!D40)</f>
        <v>0.57711198639960704</v>
      </c>
      <c r="E40" s="111">
        <f>IF(RES_hhdet_in_tes!E40=0,"",RES_hhdet_in_tes!E40/RES_hhdet_in_fec!E40)</f>
        <v>0.57778266340346662</v>
      </c>
      <c r="F40" s="111">
        <f>IF(RES_hhdet_in_tes!F40=0,"",RES_hhdet_in_tes!F40/RES_hhdet_in_fec!F40)</f>
        <v>0.57845203214921714</v>
      </c>
      <c r="G40" s="111">
        <f>IF(RES_hhdet_in_tes!G40=0,"",RES_hhdet_in_tes!G40/RES_hhdet_in_fec!G40)</f>
        <v>0.5791125654840017</v>
      </c>
      <c r="H40" s="111">
        <f>IF(RES_hhdet_in_tes!H40=0,"",RES_hhdet_in_tes!H40/RES_hhdet_in_fec!H40)</f>
        <v>0.57976518463550453</v>
      </c>
      <c r="I40" s="111">
        <f>IF(RES_hhdet_in_tes!I40=0,"",RES_hhdet_in_tes!I40/RES_hhdet_in_fec!I40)</f>
        <v>0.58040803491304127</v>
      </c>
      <c r="J40" s="111">
        <f>IF(RES_hhdet_in_tes!J40=0,"",RES_hhdet_in_tes!J40/RES_hhdet_in_fec!J40)</f>
        <v>0.58103351830352779</v>
      </c>
      <c r="K40" s="111">
        <f>IF(RES_hhdet_in_tes!K40=0,"",RES_hhdet_in_tes!K40/RES_hhdet_in_fec!K40)</f>
        <v>0.5816351744973266</v>
      </c>
      <c r="L40" s="111">
        <f>IF(RES_hhdet_in_tes!L40=0,"",RES_hhdet_in_tes!L40/RES_hhdet_in_fec!L40)</f>
        <v>0.58221127509675019</v>
      </c>
      <c r="M40" s="111">
        <f>IF(RES_hhdet_in_tes!M40=0,"",RES_hhdet_in_tes!M40/RES_hhdet_in_fec!M40)</f>
        <v>0.58252129349343063</v>
      </c>
      <c r="N40" s="111">
        <f>IF(RES_hhdet_in_tes!N40=0,"",RES_hhdet_in_tes!N40/RES_hhdet_in_fec!N40)</f>
        <v>0.58252129349343063</v>
      </c>
      <c r="O40" s="111">
        <f>IF(RES_hhdet_in_tes!O40=0,"",RES_hhdet_in_tes!O40/RES_hhdet_in_fec!O40)</f>
        <v>0.58252129349343063</v>
      </c>
      <c r="P40" s="111">
        <f>IF(RES_hhdet_in_tes!P40=0,"",RES_hhdet_in_tes!P40/RES_hhdet_in_fec!P40)</f>
        <v>0.58252129349343063</v>
      </c>
      <c r="Q40" s="111">
        <f>IF(RES_hhdet_in_tes!Q40=0,"",RES_hhdet_in_tes!Q40/RES_hhdet_in_fec!Q40)</f>
        <v>0.58252129349343063</v>
      </c>
      <c r="R40" s="111">
        <f>IF(RES_hhdet_in_tes!R40=0,"",RES_hhdet_in_tes!R40/RES_hhdet_in_fec!R40)</f>
        <v>0.58447989624627716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0.59528920878226388</v>
      </c>
      <c r="V40" s="111">
        <f>IF(RES_hhdet_in_tes!V40=0,"",RES_hhdet_in_tes!V40/RES_hhdet_in_fec!V40)</f>
        <v>0.59889231296092582</v>
      </c>
      <c r="W40" s="111">
        <f>IF(RES_hhdet_in_tes!W40=0,"",RES_hhdet_in_tes!W40/RES_hhdet_in_fec!W40)</f>
        <v>0.6022285205337593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0.74277696348021527</v>
      </c>
      <c r="D41" s="45">
        <f>IF(RES_hhdet_in_tes!D41=0,"",RES_hhdet_in_tes!D41/RES_hhdet_in_fec!D41)</f>
        <v>0.74413486023389341</v>
      </c>
      <c r="E41" s="45">
        <f>IF(RES_hhdet_in_tes!E41=0,"",RES_hhdet_in_tes!E41/RES_hhdet_in_fec!E41)</f>
        <v>0.74554296871822945</v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0.74841912184579296</v>
      </c>
      <c r="H41" s="45">
        <f>IF(RES_hhdet_in_tes!H41=0,"",RES_hhdet_in_tes!H41/RES_hhdet_in_fec!H41)</f>
        <v>0.74992174003934298</v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0.7567925635592142</v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>
        <f>IF(RES_hhdet_in_tes!E43=0,"",RES_hhdet_in_tes!E43/RES_hhdet_in_fec!E43)</f>
        <v>0.50107975236628155</v>
      </c>
      <c r="F43" s="119">
        <f>IF(RES_hhdet_in_tes!F43=0,"",RES_hhdet_in_tes!F43/RES_hhdet_in_fec!F43)</f>
        <v>0.47776332927167792</v>
      </c>
      <c r="G43" s="119">
        <f>IF(RES_hhdet_in_tes!G43=0,"",RES_hhdet_in_tes!G43/RES_hhdet_in_fec!G43)</f>
        <v>0.49751185327830155</v>
      </c>
      <c r="H43" s="119">
        <f>IF(RES_hhdet_in_tes!H43=0,"",RES_hhdet_in_tes!H43/RES_hhdet_in_fec!H43)</f>
        <v>0.50679800650983631</v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>
        <f>IF(RES_hhdet_in_tes!O43=0,"",RES_hhdet_in_tes!O43/RES_hhdet_in_fec!O43)</f>
        <v>0.58287181739611194</v>
      </c>
      <c r="P43" s="119">
        <f>IF(RES_hhdet_in_tes!P43=0,"",RES_hhdet_in_tes!P43/RES_hhdet_in_fec!P43)</f>
        <v>0.61614293915955964</v>
      </c>
      <c r="Q43" s="119">
        <f>IF(RES_hhdet_in_tes!Q43=0,"",RES_hhdet_in_tes!Q43/RES_hhdet_in_fec!Q43)</f>
        <v>0.65213198523556659</v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0.67048891470514982</v>
      </c>
      <c r="T43" s="119">
        <f>IF(RES_hhdet_in_tes!T43=0,"",RES_hhdet_in_tes!T43/RES_hhdet_in_fec!T43)</f>
        <v>0.67388810675451227</v>
      </c>
      <c r="U43" s="119">
        <f>IF(RES_hhdet_in_tes!U43=0,"",RES_hhdet_in_tes!U43/RES_hhdet_in_fec!U43)</f>
        <v>0.67300756466134082</v>
      </c>
      <c r="V43" s="119">
        <f>IF(RES_hhdet_in_tes!V43=0,"",RES_hhdet_in_tes!V43/RES_hhdet_in_fec!V43)</f>
        <v>0.67303930212215646</v>
      </c>
      <c r="W43" s="119">
        <f>IF(RES_hhdet_in_tes!W43=0,"",RES_hhdet_in_tes!W43/RES_hhdet_in_fec!W43)</f>
        <v>0.67499357242280145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>
        <f>IF(RES_hhdet_in_tes!E44=0,"",RES_hhdet_in_tes!E44/RES_hhdet_in_fec!E44)</f>
        <v>0.4628280159287233</v>
      </c>
      <c r="F44" s="124">
        <f>IF(RES_hhdet_in_tes!F44=0,"",RES_hhdet_in_tes!F44/RES_hhdet_in_fec!F44)</f>
        <v>0.46931093188894452</v>
      </c>
      <c r="G44" s="124">
        <f>IF(RES_hhdet_in_tes!G44=0,"",RES_hhdet_in_tes!G44/RES_hhdet_in_fec!G44)</f>
        <v>0.4758368793622807</v>
      </c>
      <c r="H44" s="124">
        <f>IF(RES_hhdet_in_tes!H44=0,"",RES_hhdet_in_tes!H44/RES_hhdet_in_fec!H44)</f>
        <v>0.48251663564278796</v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>
        <f>IF(RES_hhdet_in_tes!O44=0,"",RES_hhdet_in_tes!O44/RES_hhdet_in_fec!O44)</f>
        <v>0.5745789615276693</v>
      </c>
      <c r="P44" s="124">
        <f>IF(RES_hhdet_in_tes!P44=0,"",RES_hhdet_in_tes!P44/RES_hhdet_in_fec!P44)</f>
        <v>0.6060039114164375</v>
      </c>
      <c r="Q44" s="124">
        <f>IF(RES_hhdet_in_tes!Q44=0,"",RES_hhdet_in_tes!Q44/RES_hhdet_in_fec!Q44)</f>
        <v>0.63188300437330336</v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0.65368392651366281</v>
      </c>
      <c r="T44" s="124">
        <f>IF(RES_hhdet_in_tes!T44=0,"",RES_hhdet_in_tes!T44/RES_hhdet_in_fec!T44)</f>
        <v>0.66033364989478383</v>
      </c>
      <c r="U44" s="124">
        <f>IF(RES_hhdet_in_tes!U44=0,"",RES_hhdet_in_tes!U44/RES_hhdet_in_fec!U44)</f>
        <v>0.66551890813736325</v>
      </c>
      <c r="V44" s="124">
        <f>IF(RES_hhdet_in_tes!V44=0,"",RES_hhdet_in_tes!V44/RES_hhdet_in_fec!V44)</f>
        <v>0.67000915241048331</v>
      </c>
      <c r="W44" s="124">
        <f>IF(RES_hhdet_in_tes!W44=0,"",RES_hhdet_in_tes!W44/RES_hhdet_in_fec!W44)</f>
        <v>0.67291131613786725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>
        <f>IF(RES_hhdet_in_tes!E45=0,"",RES_hhdet_in_tes!E45/RES_hhdet_in_fec!E45)</f>
        <v>0.46180784945292774</v>
      </c>
      <c r="F45" s="111">
        <f>IF(RES_hhdet_in_tes!F45=0,"",RES_hhdet_in_tes!F45/RES_hhdet_in_fec!F45)</f>
        <v>0.46821128033345683</v>
      </c>
      <c r="G45" s="111">
        <f>IF(RES_hhdet_in_tes!G45=0,"",RES_hhdet_in_tes!G45/RES_hhdet_in_fec!G45)</f>
        <v>0.47480272546607333</v>
      </c>
      <c r="H45" s="111">
        <f>IF(RES_hhdet_in_tes!H45=0,"",RES_hhdet_in_tes!H45/RES_hhdet_in_fec!H45)</f>
        <v>0.4815488346723652</v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>
        <f>IF(RES_hhdet_in_tes!O45=0,"",RES_hhdet_in_tes!O45/RES_hhdet_in_fec!O45)</f>
        <v>0.57364874374083474</v>
      </c>
      <c r="P45" s="111">
        <f>IF(RES_hhdet_in_tes!P45=0,"",RES_hhdet_in_tes!P45/RES_hhdet_in_fec!P45)</f>
        <v>0.60507684524654226</v>
      </c>
      <c r="Q45" s="111">
        <f>IF(RES_hhdet_in_tes!Q45=0,"",RES_hhdet_in_tes!Q45/RES_hhdet_in_fec!Q45)</f>
        <v>0.63108686051326113</v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0.65291171379191604</v>
      </c>
      <c r="T45" s="111">
        <f>IF(RES_hhdet_in_tes!T45=0,"",RES_hhdet_in_tes!T45/RES_hhdet_in_fec!T45)</f>
        <v>0.65958019252176991</v>
      </c>
      <c r="U45" s="111">
        <f>IF(RES_hhdet_in_tes!U45=0,"",RES_hhdet_in_tes!U45/RES_hhdet_in_fec!U45)</f>
        <v>0.66477464648244577</v>
      </c>
      <c r="V45" s="111">
        <f>IF(RES_hhdet_in_tes!V45=0,"",RES_hhdet_in_tes!V45/RES_hhdet_in_fec!V45)</f>
        <v>0.66928137238014485</v>
      </c>
      <c r="W45" s="111">
        <f>IF(RES_hhdet_in_tes!W45=0,"",RES_hhdet_in_tes!W45/RES_hhdet_in_fec!W45)</f>
        <v>0.67219389908940219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>
        <f>IF(RES_hhdet_in_tes!E47=0,"",RES_hhdet_in_tes!E47/RES_hhdet_in_fec!E47)</f>
        <v>2.2045549901984871</v>
      </c>
      <c r="F47" s="124">
        <f>IF(RES_hhdet_in_tes!F47=0,"",RES_hhdet_in_tes!F47/RES_hhdet_in_fec!F47)</f>
        <v>2.2684678914642329</v>
      </c>
      <c r="G47" s="124">
        <f>IF(RES_hhdet_in_tes!G47=0,"",RES_hhdet_in_tes!G47/RES_hhdet_in_fec!G47)</f>
        <v>2.3329881234576191</v>
      </c>
      <c r="H47" s="124">
        <f>IF(RES_hhdet_in_tes!H47=0,"",RES_hhdet_in_tes!H47/RES_hhdet_in_fec!H47)</f>
        <v>2.3980462470555119</v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>
        <f>IF(RES_hhdet_in_tes!O47=0,"",RES_hhdet_in_tes!O47/RES_hhdet_in_fec!O47)</f>
        <v>2.9766019566585165</v>
      </c>
      <c r="P47" s="124">
        <f>IF(RES_hhdet_in_tes!P47=0,"",RES_hhdet_in_tes!P47/RES_hhdet_in_fec!P47)</f>
        <v>3.1081843216729235</v>
      </c>
      <c r="Q47" s="124">
        <f>IF(RES_hhdet_in_tes!Q47=0,"",RES_hhdet_in_tes!Q47/RES_hhdet_in_fec!Q47)</f>
        <v>3.2212640463948716</v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3.3486714871906016</v>
      </c>
      <c r="T47" s="124">
        <f>IF(RES_hhdet_in_tes!T47=0,"",RES_hhdet_in_tes!T47/RES_hhdet_in_fec!T47)</f>
        <v>3.395850934883998</v>
      </c>
      <c r="U47" s="124">
        <f>IF(RES_hhdet_in_tes!U47=0,"",RES_hhdet_in_tes!U47/RES_hhdet_in_fec!U47)</f>
        <v>3.4388017692956554</v>
      </c>
      <c r="V47" s="124">
        <f>IF(RES_hhdet_in_tes!V47=0,"",RES_hhdet_in_tes!V47/RES_hhdet_in_fec!V47)</f>
        <v>3.4825948434800775</v>
      </c>
      <c r="W47" s="124">
        <f>IF(RES_hhdet_in_tes!W47=0,"",RES_hhdet_in_tes!W47/RES_hhdet_in_fec!W47)</f>
        <v>3.5254688748329794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>
        <f>IF(RES_hhdet_in_tes!E48=0,"",RES_hhdet_in_tes!E48/RES_hhdet_in_fec!E48)</f>
        <v>2.2045549901984871</v>
      </c>
      <c r="F48" s="111">
        <f>IF(RES_hhdet_in_tes!F48=0,"",RES_hhdet_in_tes!F48/RES_hhdet_in_fec!F48)</f>
        <v>2.2684678914642329</v>
      </c>
      <c r="G48" s="111">
        <f>IF(RES_hhdet_in_tes!G48=0,"",RES_hhdet_in_tes!G48/RES_hhdet_in_fec!G48)</f>
        <v>2.3329881234576191</v>
      </c>
      <c r="H48" s="111">
        <f>IF(RES_hhdet_in_tes!H48=0,"",RES_hhdet_in_tes!H48/RES_hhdet_in_fec!H48)</f>
        <v>2.3980462470555119</v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>
        <f>IF(RES_hhdet_in_tes!O48=0,"",RES_hhdet_in_tes!O48/RES_hhdet_in_fec!O48)</f>
        <v>2.9766019566585165</v>
      </c>
      <c r="P48" s="111">
        <f>IF(RES_hhdet_in_tes!P48=0,"",RES_hhdet_in_tes!P48/RES_hhdet_in_fec!P48)</f>
        <v>3.1081843216729235</v>
      </c>
      <c r="Q48" s="111">
        <f>IF(RES_hhdet_in_tes!Q48=0,"",RES_hhdet_in_tes!Q48/RES_hhdet_in_fec!Q48)</f>
        <v>3.2212640463948716</v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3.3486714871906016</v>
      </c>
      <c r="T48" s="111">
        <f>IF(RES_hhdet_in_tes!T48=0,"",RES_hhdet_in_tes!T48/RES_hhdet_in_fec!T48)</f>
        <v>3.395850934883998</v>
      </c>
      <c r="U48" s="111">
        <f>IF(RES_hhdet_in_tes!U48=0,"",RES_hhdet_in_tes!U48/RES_hhdet_in_fec!U48)</f>
        <v>3.4388017692956554</v>
      </c>
      <c r="V48" s="111">
        <f>IF(RES_hhdet_in_tes!V48=0,"",RES_hhdet_in_tes!V48/RES_hhdet_in_fec!V48)</f>
        <v>3.4825948434800775</v>
      </c>
      <c r="W48" s="111">
        <f>IF(RES_hhdet_in_tes!W48=0,"",RES_hhdet_in_tes!W48/RES_hhdet_in_fec!W48)</f>
        <v>3.5254688748329794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>
        <f>IF(RES_hhdet_in_tes!E49=0,"",RES_hhdet_in_tes!E49/RES_hhdet_in_fec!E49)</f>
        <v>0.57404467733844355</v>
      </c>
      <c r="F49" s="124">
        <f>IF(RES_hhdet_in_tes!F49=0,"",RES_hhdet_in_tes!F49/RES_hhdet_in_fec!F49)</f>
        <v>0.57573086729075185</v>
      </c>
      <c r="G49" s="124">
        <f>IF(RES_hhdet_in_tes!G49=0,"",RES_hhdet_in_tes!G49/RES_hhdet_in_fec!G49)</f>
        <v>0.57752786630880737</v>
      </c>
      <c r="H49" s="124">
        <f>IF(RES_hhdet_in_tes!H49=0,"",RES_hhdet_in_tes!H49/RES_hhdet_in_fec!H49)</f>
        <v>0.57942505242263365</v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>
        <f>IF(RES_hhdet_in_tes!O49=0,"",RES_hhdet_in_tes!O49/RES_hhdet_in_fec!O49)</f>
        <v>0.61572711364350807</v>
      </c>
      <c r="P49" s="124">
        <f>IF(RES_hhdet_in_tes!P49=0,"",RES_hhdet_in_tes!P49/RES_hhdet_in_fec!P49)</f>
        <v>0.63243947486757068</v>
      </c>
      <c r="Q49" s="124">
        <f>IF(RES_hhdet_in_tes!Q49=0,"",RES_hhdet_in_tes!Q49/RES_hhdet_in_fec!Q49)</f>
        <v>0.64883832057988444</v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0.67223363943165204</v>
      </c>
      <c r="T49" s="124">
        <f>IF(RES_hhdet_in_tes!T49=0,"",RES_hhdet_in_tes!T49/RES_hhdet_in_fec!T49)</f>
        <v>0.68351339706425984</v>
      </c>
      <c r="U49" s="124">
        <f>IF(RES_hhdet_in_tes!U49=0,"",RES_hhdet_in_tes!U49/RES_hhdet_in_fec!U49)</f>
        <v>0.69410928203378786</v>
      </c>
      <c r="V49" s="124">
        <f>IF(RES_hhdet_in_tes!V49=0,"",RES_hhdet_in_tes!V49/RES_hhdet_in_fec!V49)</f>
        <v>0.70352434068565428</v>
      </c>
      <c r="W49" s="124">
        <f>IF(RES_hhdet_in_tes!W49=0,"",RES_hhdet_in_tes!W49/RES_hhdet_in_fec!W49)</f>
        <v>0.71093581199553868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>
        <f>IF(RES_hhdet_in_tes!E54=0,"",RES_hhdet_in_tes!E54/RES_hhdet_in_fec!E54)</f>
        <v>0.57404467733844355</v>
      </c>
      <c r="F54" s="112">
        <f>IF(RES_hhdet_in_tes!F54=0,"",RES_hhdet_in_tes!F54/RES_hhdet_in_fec!F54)</f>
        <v>0.57573086729075185</v>
      </c>
      <c r="G54" s="112">
        <f>IF(RES_hhdet_in_tes!G54=0,"",RES_hhdet_in_tes!G54/RES_hhdet_in_fec!G54)</f>
        <v>0.57752786630880737</v>
      </c>
      <c r="H54" s="112">
        <f>IF(RES_hhdet_in_tes!H54=0,"",RES_hhdet_in_tes!H54/RES_hhdet_in_fec!H54)</f>
        <v>0.57942505242263365</v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0.61572711364350807</v>
      </c>
      <c r="P54" s="112">
        <f>IF(RES_hhdet_in_tes!P54=0,"",RES_hhdet_in_tes!P54/RES_hhdet_in_fec!P54)</f>
        <v>0.63243947486757068</v>
      </c>
      <c r="Q54" s="112">
        <f>IF(RES_hhdet_in_tes!Q54=0,"",RES_hhdet_in_tes!Q54/RES_hhdet_in_fec!Q54)</f>
        <v>0.64883832057988444</v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0.67223363943165204</v>
      </c>
      <c r="T54" s="112">
        <f>IF(RES_hhdet_in_tes!T54=0,"",RES_hhdet_in_tes!T54/RES_hhdet_in_fec!T54)</f>
        <v>0.68351339706425984</v>
      </c>
      <c r="U54" s="112">
        <f>IF(RES_hhdet_in_tes!U54=0,"",RES_hhdet_in_tes!U54/RES_hhdet_in_fec!U54)</f>
        <v>0.69410928203378786</v>
      </c>
      <c r="V54" s="112">
        <f>IF(RES_hhdet_in_tes!V54=0,"",RES_hhdet_in_tes!V54/RES_hhdet_in_fec!V54)</f>
        <v>0.70352434068565428</v>
      </c>
      <c r="W54" s="112">
        <f>IF(RES_hhdet_in_tes!W54=0,"",RES_hhdet_in_tes!W54/RES_hhdet_in_fec!W54)</f>
        <v>0.71093581199553868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>
        <f>IF(RES_hhdet_in_tes!E58=0,"",RES_hhdet_in_tes!E58/RES_hhdet_in_fec!E58)</f>
        <v>0.58843093524233925</v>
      </c>
      <c r="F58" s="124">
        <f>IF(RES_hhdet_in_tes!F58=0,"",RES_hhdet_in_tes!F58/RES_hhdet_in_fec!F58)</f>
        <v>0.58117020284455068</v>
      </c>
      <c r="G58" s="124">
        <f>IF(RES_hhdet_in_tes!G58=0,"",RES_hhdet_in_tes!G58/RES_hhdet_in_fec!G58)</f>
        <v>0.58121713815082776</v>
      </c>
      <c r="H58" s="124">
        <f>IF(RES_hhdet_in_tes!H58=0,"",RES_hhdet_in_tes!H58/RES_hhdet_in_fec!H58)</f>
        <v>0.597646664167227</v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>
        <f>IF(RES_hhdet_in_tes!O58=0,"",RES_hhdet_in_tes!O58/RES_hhdet_in_fec!O58)</f>
        <v>0.58252129349343063</v>
      </c>
      <c r="P58" s="124">
        <f>IF(RES_hhdet_in_tes!P58=0,"",RES_hhdet_in_tes!P58/RES_hhdet_in_fec!P58)</f>
        <v>0.58252129349343063</v>
      </c>
      <c r="Q58" s="124">
        <f>IF(RES_hhdet_in_tes!Q58=0,"",RES_hhdet_in_tes!Q58/RES_hhdet_in_fec!Q58)</f>
        <v>0.58516523577185309</v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0.59099220283471066</v>
      </c>
      <c r="T58" s="124">
        <f>IF(RES_hhdet_in_tes!T58=0,"",RES_hhdet_in_tes!T58/RES_hhdet_in_fec!T58)</f>
        <v>0.59292802788232846</v>
      </c>
      <c r="U58" s="124">
        <f>IF(RES_hhdet_in_tes!U58=0,"",RES_hhdet_in_tes!U58/RES_hhdet_in_fec!U58)</f>
        <v>0.59664929344214501</v>
      </c>
      <c r="V58" s="124">
        <f>IF(RES_hhdet_in_tes!V58=0,"",RES_hhdet_in_tes!V58/RES_hhdet_in_fec!V58)</f>
        <v>0.60054753350641288</v>
      </c>
      <c r="W58" s="124">
        <f>IF(RES_hhdet_in_tes!W58=0,"",RES_hhdet_in_tes!W58/RES_hhdet_in_fec!W58)</f>
        <v>0.6030427292277396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>
        <f>IF(RES_hhdet_in_tes!E59=0,"",RES_hhdet_in_tes!E59/RES_hhdet_in_fec!E59)</f>
        <v>0.57778266340346662</v>
      </c>
      <c r="F59" s="111">
        <f>IF(RES_hhdet_in_tes!F59=0,"",RES_hhdet_in_tes!F59/RES_hhdet_in_fec!F59)</f>
        <v>0.57845203214921714</v>
      </c>
      <c r="G59" s="111">
        <f>IF(RES_hhdet_in_tes!G59=0,"",RES_hhdet_in_tes!G59/RES_hhdet_in_fec!G59)</f>
        <v>0.5791125654840017</v>
      </c>
      <c r="H59" s="111">
        <f>IF(RES_hhdet_in_tes!H59=0,"",RES_hhdet_in_tes!H59/RES_hhdet_in_fec!H59)</f>
        <v>0.57976518463550453</v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>
        <f>IF(RES_hhdet_in_tes!O59=0,"",RES_hhdet_in_tes!O59/RES_hhdet_in_fec!O59)</f>
        <v>0.58252129349343063</v>
      </c>
      <c r="P59" s="111">
        <f>IF(RES_hhdet_in_tes!P59=0,"",RES_hhdet_in_tes!P59/RES_hhdet_in_fec!P59)</f>
        <v>0.58252129349343063</v>
      </c>
      <c r="Q59" s="111">
        <f>IF(RES_hhdet_in_tes!Q59=0,"",RES_hhdet_in_tes!Q59/RES_hhdet_in_fec!Q59)</f>
        <v>0.58252129349343063</v>
      </c>
      <c r="R59" s="111" t="str">
        <f>IF(RES_hhdet_in_tes!R59=0,"",RES_hhdet_in_tes!R59/RES_hhdet_in_fec!R59)</f>
        <v/>
      </c>
      <c r="S59" s="111">
        <f>IF(RES_hhdet_in_tes!S59=0,"",RES_hhdet_in_tes!S59/RES_hhdet_in_fec!S59)</f>
        <v>0.58768265551620058</v>
      </c>
      <c r="T59" s="111">
        <f>IF(RES_hhdet_in_tes!T59=0,"",RES_hhdet_in_tes!T59/RES_hhdet_in_fec!T59)</f>
        <v>0.59141920799777514</v>
      </c>
      <c r="U59" s="111">
        <f>IF(RES_hhdet_in_tes!U59=0,"",RES_hhdet_in_tes!U59/RES_hhdet_in_fec!U59)</f>
        <v>0.59528920878226388</v>
      </c>
      <c r="V59" s="111">
        <f>IF(RES_hhdet_in_tes!V59=0,"",RES_hhdet_in_tes!V59/RES_hhdet_in_fec!V59)</f>
        <v>0.59889231296092582</v>
      </c>
      <c r="W59" s="111">
        <f>IF(RES_hhdet_in_tes!W59=0,"",RES_hhdet_in_tes!W59/RES_hhdet_in_fec!W59)</f>
        <v>0.6022285205337593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>
        <f>IF(RES_hhdet_in_tes!E60=0,"",RES_hhdet_in_tes!E60/RES_hhdet_in_fec!E60)</f>
        <v>0.74554296871822945</v>
      </c>
      <c r="F60" s="45">
        <f>IF(RES_hhdet_in_tes!F60=0,"",RES_hhdet_in_tes!F60/RES_hhdet_in_fec!F60)</f>
        <v>0.74695792425674634</v>
      </c>
      <c r="G60" s="45">
        <f>IF(RES_hhdet_in_tes!G60=0,"",RES_hhdet_in_tes!G60/RES_hhdet_in_fec!G60)</f>
        <v>0.74841912184579296</v>
      </c>
      <c r="H60" s="45">
        <f>IF(RES_hhdet_in_tes!H60=0,"",RES_hhdet_in_tes!H60/RES_hhdet_in_fec!H60)</f>
        <v>0.74992174003934298</v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>
        <f>IF(RES_hhdet_in_tes!Q60=0,"",RES_hhdet_in_tes!Q60/RES_hhdet_in_fec!Q60)</f>
        <v>0.78138377794289005</v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0.80534544757846049</v>
      </c>
      <c r="T60" s="45">
        <f>IF(RES_hhdet_in_tes!T60=0,"",RES_hhdet_in_tes!T60/RES_hhdet_in_fec!T60)</f>
        <v>0.8196483380495192</v>
      </c>
      <c r="U60" s="45">
        <f>IF(RES_hhdet_in_tes!U60=0,"",RES_hhdet_in_tes!U60/RES_hhdet_in_fec!U60)</f>
        <v>0.83330664951156752</v>
      </c>
      <c r="V60" s="45">
        <f>IF(RES_hhdet_in_tes!V60=0,"",RES_hhdet_in_tes!V60/RES_hhdet_in_fec!V60)</f>
        <v>0.84467591988120339</v>
      </c>
      <c r="W60" s="45">
        <f>IF(RES_hhdet_in_tes!W60=0,"",RES_hhdet_in_tes!W60/RES_hhdet_in_fec!W60)</f>
        <v>0.85317850266525741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0.53422285587039087</v>
      </c>
      <c r="D62" s="119">
        <f>IF(RES_hhdet_in_tes!D62=0,"",RES_hhdet_in_tes!D62/RES_hhdet_in_fec!D62)</f>
        <v>0.54314240035181294</v>
      </c>
      <c r="E62" s="119">
        <f>IF(RES_hhdet_in_tes!E62=0,"",RES_hhdet_in_tes!E62/RES_hhdet_in_fec!E62)</f>
        <v>0.55461739565291845</v>
      </c>
      <c r="F62" s="119">
        <f>IF(RES_hhdet_in_tes!F62=0,"",RES_hhdet_in_tes!F62/RES_hhdet_in_fec!F62)</f>
        <v>0.55644773798060554</v>
      </c>
      <c r="G62" s="119">
        <f>IF(RES_hhdet_in_tes!G62=0,"",RES_hhdet_in_tes!G62/RES_hhdet_in_fec!G62)</f>
        <v>0.56724156527812242</v>
      </c>
      <c r="H62" s="119">
        <f>IF(RES_hhdet_in_tes!H62=0,"",RES_hhdet_in_tes!H62/RES_hhdet_in_fec!H62)</f>
        <v>0.57499613364975566</v>
      </c>
      <c r="I62" s="119">
        <f>IF(RES_hhdet_in_tes!I62=0,"",RES_hhdet_in_tes!I62/RES_hhdet_in_fec!I62)</f>
        <v>0.59310279324221304</v>
      </c>
      <c r="J62" s="119">
        <f>IF(RES_hhdet_in_tes!J62=0,"",RES_hhdet_in_tes!J62/RES_hhdet_in_fec!J62)</f>
        <v>0.59152459765581955</v>
      </c>
      <c r="K62" s="119">
        <f>IF(RES_hhdet_in_tes!K62=0,"",RES_hhdet_in_tes!K62/RES_hhdet_in_fec!K62)</f>
        <v>0.60013104316842525</v>
      </c>
      <c r="L62" s="119">
        <f>IF(RES_hhdet_in_tes!L62=0,"",RES_hhdet_in_tes!L62/RES_hhdet_in_fec!L62)</f>
        <v>0.61758646114067672</v>
      </c>
      <c r="M62" s="119">
        <f>IF(RES_hhdet_in_tes!M62=0,"",RES_hhdet_in_tes!M62/RES_hhdet_in_fec!M62)</f>
        <v>0.6218116724296413</v>
      </c>
      <c r="N62" s="119">
        <f>IF(RES_hhdet_in_tes!N62=0,"",RES_hhdet_in_tes!N62/RES_hhdet_in_fec!N62)</f>
        <v>0.64772255460479145</v>
      </c>
      <c r="O62" s="119">
        <f>IF(RES_hhdet_in_tes!O62=0,"",RES_hhdet_in_tes!O62/RES_hhdet_in_fec!O62)</f>
        <v>0.65610942637514791</v>
      </c>
      <c r="P62" s="119">
        <f>IF(RES_hhdet_in_tes!P62=0,"",RES_hhdet_in_tes!P62/RES_hhdet_in_fec!P62)</f>
        <v>0.68548364871213674</v>
      </c>
      <c r="Q62" s="119">
        <f>IF(RES_hhdet_in_tes!Q62=0,"",RES_hhdet_in_tes!Q62/RES_hhdet_in_fec!Q62)</f>
        <v>0.72071202499027187</v>
      </c>
      <c r="R62" s="119">
        <f>IF(RES_hhdet_in_tes!R62=0,"",RES_hhdet_in_tes!R62/RES_hhdet_in_fec!R62)</f>
        <v>0.72023032712920065</v>
      </c>
      <c r="S62" s="119">
        <f>IF(RES_hhdet_in_tes!S62=0,"",RES_hhdet_in_tes!S62/RES_hhdet_in_fec!S62)</f>
        <v>0.73331237930066251</v>
      </c>
      <c r="T62" s="119">
        <f>IF(RES_hhdet_in_tes!T62=0,"",RES_hhdet_in_tes!T62/RES_hhdet_in_fec!T62)</f>
        <v>0.73830152590695464</v>
      </c>
      <c r="U62" s="119">
        <f>IF(RES_hhdet_in_tes!U62=0,"",RES_hhdet_in_tes!U62/RES_hhdet_in_fec!U62)</f>
        <v>0.73932451739591676</v>
      </c>
      <c r="V62" s="119">
        <f>IF(RES_hhdet_in_tes!V62=0,"",RES_hhdet_in_tes!V62/RES_hhdet_in_fec!V62)</f>
        <v>0.73831707999537644</v>
      </c>
      <c r="W62" s="119">
        <f>IF(RES_hhdet_in_tes!W62=0,"",RES_hhdet_in_tes!W62/RES_hhdet_in_fec!W62)</f>
        <v>0.74118011215670332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0.52612868098236731</v>
      </c>
      <c r="D63" s="124">
        <f>IF(RES_hhdet_in_tes!D63=0,"",RES_hhdet_in_tes!D63/RES_hhdet_in_fec!D63)</f>
        <v>0.53534811886952527</v>
      </c>
      <c r="E63" s="124">
        <f>IF(RES_hhdet_in_tes!E63=0,"",RES_hhdet_in_tes!E63/RES_hhdet_in_fec!E63)</f>
        <v>0.54459029269036296</v>
      </c>
      <c r="F63" s="124">
        <f>IF(RES_hhdet_in_tes!F63=0,"",RES_hhdet_in_tes!F63/RES_hhdet_in_fec!F63)</f>
        <v>0.55381902037606767</v>
      </c>
      <c r="G63" s="124">
        <f>IF(RES_hhdet_in_tes!G63=0,"",RES_hhdet_in_tes!G63/RES_hhdet_in_fec!G63)</f>
        <v>0.56289834793278271</v>
      </c>
      <c r="H63" s="124">
        <f>IF(RES_hhdet_in_tes!H63=0,"",RES_hhdet_in_tes!H63/RES_hhdet_in_fec!H63)</f>
        <v>0.57195994968556829</v>
      </c>
      <c r="I63" s="124">
        <f>IF(RES_hhdet_in_tes!I63=0,"",RES_hhdet_in_tes!I63/RES_hhdet_in_fec!I63)</f>
        <v>0.5810020225780832</v>
      </c>
      <c r="J63" s="124">
        <f>IF(RES_hhdet_in_tes!J63=0,"",RES_hhdet_in_tes!J63/RES_hhdet_in_fec!J63)</f>
        <v>0.59039570389571083</v>
      </c>
      <c r="K63" s="124">
        <f>IF(RES_hhdet_in_tes!K63=0,"",RES_hhdet_in_tes!K63/RES_hhdet_in_fec!K63)</f>
        <v>0.59987292015606819</v>
      </c>
      <c r="L63" s="124">
        <f>IF(RES_hhdet_in_tes!L63=0,"",RES_hhdet_in_tes!L63/RES_hhdet_in_fec!L63)</f>
        <v>0.60951267455548219</v>
      </c>
      <c r="M63" s="124">
        <f>IF(RES_hhdet_in_tes!M63=0,"",RES_hhdet_in_tes!M63/RES_hhdet_in_fec!M63)</f>
        <v>0.62200717466449329</v>
      </c>
      <c r="N63" s="124">
        <f>IF(RES_hhdet_in_tes!N63=0,"",RES_hhdet_in_tes!N63/RES_hhdet_in_fec!N63)</f>
        <v>0.6378455400979115</v>
      </c>
      <c r="O63" s="124">
        <f>IF(RES_hhdet_in_tes!O63=0,"",RES_hhdet_in_tes!O63/RES_hhdet_in_fec!O63)</f>
        <v>0.65797169089472107</v>
      </c>
      <c r="P63" s="124">
        <f>IF(RES_hhdet_in_tes!P63=0,"",RES_hhdet_in_tes!P63/RES_hhdet_in_fec!P63)</f>
        <v>0.68021089476967544</v>
      </c>
      <c r="Q63" s="124">
        <f>IF(RES_hhdet_in_tes!Q63=0,"",RES_hhdet_in_tes!Q63/RES_hhdet_in_fec!Q63)</f>
        <v>0.69898746422263525</v>
      </c>
      <c r="R63" s="124">
        <f>IF(RES_hhdet_in_tes!R63=0,"",RES_hhdet_in_tes!R63/RES_hhdet_in_fec!R63)</f>
        <v>0.709768430244759</v>
      </c>
      <c r="S63" s="124">
        <f>IF(RES_hhdet_in_tes!S63=0,"",RES_hhdet_in_tes!S63/RES_hhdet_in_fec!S63)</f>
        <v>0.71815435060742372</v>
      </c>
      <c r="T63" s="124">
        <f>IF(RES_hhdet_in_tes!T63=0,"",RES_hhdet_in_tes!T63/RES_hhdet_in_fec!T63)</f>
        <v>0.72488329668553486</v>
      </c>
      <c r="U63" s="124">
        <f>IF(RES_hhdet_in_tes!U63=0,"",RES_hhdet_in_tes!U63/RES_hhdet_in_fec!U63)</f>
        <v>0.730553101480659</v>
      </c>
      <c r="V63" s="124">
        <f>IF(RES_hhdet_in_tes!V63=0,"",RES_hhdet_in_tes!V63/RES_hhdet_in_fec!V63)</f>
        <v>0.73552532368961687</v>
      </c>
      <c r="W63" s="124">
        <f>IF(RES_hhdet_in_tes!W63=0,"",RES_hhdet_in_tes!W63/RES_hhdet_in_fec!W63)</f>
        <v>0.73907546055388029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0.5250373749752526</v>
      </c>
      <c r="D64" s="111">
        <f>IF(RES_hhdet_in_tes!D64=0,"",RES_hhdet_in_tes!D64/RES_hhdet_in_fec!D64)</f>
        <v>0.53430278111789453</v>
      </c>
      <c r="E64" s="111">
        <f>IF(RES_hhdet_in_tes!E64=0,"",RES_hhdet_in_tes!E64/RES_hhdet_in_fec!E64)</f>
        <v>0.54357227350428405</v>
      </c>
      <c r="F64" s="111">
        <f>IF(RES_hhdet_in_tes!F64=0,"",RES_hhdet_in_tes!F64/RES_hhdet_in_fec!F64)</f>
        <v>0.55272759191089393</v>
      </c>
      <c r="G64" s="111">
        <f>IF(RES_hhdet_in_tes!G64=0,"",RES_hhdet_in_tes!G64/RES_hhdet_in_fec!G64)</f>
        <v>0.5618778083930428</v>
      </c>
      <c r="H64" s="111">
        <f>IF(RES_hhdet_in_tes!H64=0,"",RES_hhdet_in_tes!H64/RES_hhdet_in_fec!H64)</f>
        <v>0.5710107054226401</v>
      </c>
      <c r="I64" s="111">
        <f>IF(RES_hhdet_in_tes!I64=0,"",RES_hhdet_in_tes!I64/RES_hhdet_in_fec!I64)</f>
        <v>0.5801543038233038</v>
      </c>
      <c r="J64" s="111">
        <f>IF(RES_hhdet_in_tes!J64=0,"",RES_hhdet_in_tes!J64/RES_hhdet_in_fec!J64)</f>
        <v>0.58942077545394256</v>
      </c>
      <c r="K64" s="111">
        <f>IF(RES_hhdet_in_tes!K64=0,"",RES_hhdet_in_tes!K64/RES_hhdet_in_fec!K64)</f>
        <v>0.59890692763116016</v>
      </c>
      <c r="L64" s="111">
        <f>IF(RES_hhdet_in_tes!L64=0,"",RES_hhdet_in_tes!L64/RES_hhdet_in_fec!L64)</f>
        <v>0.60864117060658063</v>
      </c>
      <c r="M64" s="111">
        <f>IF(RES_hhdet_in_tes!M64=0,"",RES_hhdet_in_tes!M64/RES_hhdet_in_fec!M64)</f>
        <v>0.62109801231616613</v>
      </c>
      <c r="N64" s="111">
        <f>IF(RES_hhdet_in_tes!N64=0,"",RES_hhdet_in_tes!N64/RES_hhdet_in_fec!N64)</f>
        <v>0.63709672589520483</v>
      </c>
      <c r="O64" s="111">
        <f>IF(RES_hhdet_in_tes!O64=0,"",RES_hhdet_in_tes!O64/RES_hhdet_in_fec!O64)</f>
        <v>0.65711500214239482</v>
      </c>
      <c r="P64" s="111">
        <f>IF(RES_hhdet_in_tes!P64=0,"",RES_hhdet_in_tes!P64/RES_hhdet_in_fec!P64)</f>
        <v>0.67936605218936008</v>
      </c>
      <c r="Q64" s="111">
        <f>IF(RES_hhdet_in_tes!Q64=0,"",RES_hhdet_in_tes!Q64/RES_hhdet_in_fec!Q64)</f>
        <v>0.69826714876301932</v>
      </c>
      <c r="R64" s="111">
        <f>IF(RES_hhdet_in_tes!R64=0,"",RES_hhdet_in_tes!R64/RES_hhdet_in_fec!R64)</f>
        <v>0.70906999426581441</v>
      </c>
      <c r="S64" s="111">
        <f>IF(RES_hhdet_in_tes!S64=0,"",RES_hhdet_in_tes!S64/RES_hhdet_in_fec!S64)</f>
        <v>0.71746375923706707</v>
      </c>
      <c r="T64" s="111">
        <f>IF(RES_hhdet_in_tes!T64=0,"",RES_hhdet_in_tes!T64/RES_hhdet_in_fec!T64)</f>
        <v>0.72421322392001397</v>
      </c>
      <c r="U64" s="111">
        <f>IF(RES_hhdet_in_tes!U64=0,"",RES_hhdet_in_tes!U64/RES_hhdet_in_fec!U64)</f>
        <v>0.72989481779277532</v>
      </c>
      <c r="V64" s="111">
        <f>IF(RES_hhdet_in_tes!V64=0,"",RES_hhdet_in_tes!V64/RES_hhdet_in_fec!V64)</f>
        <v>0.7348848623814066</v>
      </c>
      <c r="W64" s="111">
        <f>IF(RES_hhdet_in_tes!W64=0,"",RES_hhdet_in_tes!W64/RES_hhdet_in_fec!W64)</f>
        <v>0.73844675728206144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2.0775333865954049</v>
      </c>
      <c r="D66" s="124">
        <f>IF(RES_hhdet_in_tes!D66=0,"",RES_hhdet_in_tes!D66/RES_hhdet_in_fec!D66)</f>
        <v>2.1407106559139732</v>
      </c>
      <c r="E66" s="124">
        <f>IF(RES_hhdet_in_tes!E66=0,"",RES_hhdet_in_tes!E66/RES_hhdet_in_fec!E66)</f>
        <v>2.2045549901984871</v>
      </c>
      <c r="F66" s="124">
        <f>IF(RES_hhdet_in_tes!F66=0,"",RES_hhdet_in_tes!F66/RES_hhdet_in_fec!F66)</f>
        <v>2.2684678914642329</v>
      </c>
      <c r="G66" s="124">
        <f>IF(RES_hhdet_in_tes!G66=0,"",RES_hhdet_in_tes!G66/RES_hhdet_in_fec!G66)</f>
        <v>2.3329881234576191</v>
      </c>
      <c r="H66" s="124">
        <f>IF(RES_hhdet_in_tes!H66=0,"",RES_hhdet_in_tes!H66/RES_hhdet_in_fec!H66)</f>
        <v>2.3980462470555119</v>
      </c>
      <c r="I66" s="124">
        <f>IF(RES_hhdet_in_tes!I66=0,"",RES_hhdet_in_tes!I66/RES_hhdet_in_fec!I66)</f>
        <v>2.4637713743811238</v>
      </c>
      <c r="J66" s="124">
        <f>IF(RES_hhdet_in_tes!J66=0,"",RES_hhdet_in_tes!J66/RES_hhdet_in_fec!J66)</f>
        <v>2.5307005534643192</v>
      </c>
      <c r="K66" s="124">
        <f>IF(RES_hhdet_in_tes!K66=0,"",RES_hhdet_in_tes!K66/RES_hhdet_in_fec!K66)</f>
        <v>2.5992853457573957</v>
      </c>
      <c r="L66" s="124">
        <f>IF(RES_hhdet_in_tes!L66=0,"",RES_hhdet_in_tes!L66/RES_hhdet_in_fec!L66)</f>
        <v>2.6696373971852569</v>
      </c>
      <c r="M66" s="124">
        <f>IF(RES_hhdet_in_tes!M66=0,"",RES_hhdet_in_tes!M66/RES_hhdet_in_fec!M66)</f>
        <v>2.753666293425344</v>
      </c>
      <c r="N66" s="124">
        <f>IF(RES_hhdet_in_tes!N66=0,"",RES_hhdet_in_tes!N66/RES_hhdet_in_fec!N66)</f>
        <v>2.8552695659938188</v>
      </c>
      <c r="O66" s="124">
        <f>IF(RES_hhdet_in_tes!O66=0,"",RES_hhdet_in_tes!O66/RES_hhdet_in_fec!O66)</f>
        <v>2.9766019566585165</v>
      </c>
      <c r="P66" s="124">
        <f>IF(RES_hhdet_in_tes!P66=0,"",RES_hhdet_in_tes!P66/RES_hhdet_in_fec!P66)</f>
        <v>3.1081843216729235</v>
      </c>
      <c r="Q66" s="124">
        <f>IF(RES_hhdet_in_tes!Q66=0,"",RES_hhdet_in_tes!Q66/RES_hhdet_in_fec!Q66)</f>
        <v>3.2212640463948716</v>
      </c>
      <c r="R66" s="124">
        <f>IF(RES_hhdet_in_tes!R66=0,"",RES_hhdet_in_tes!R66/RES_hhdet_in_fec!R66)</f>
        <v>3.2922055408162239</v>
      </c>
      <c r="S66" s="124">
        <f>IF(RES_hhdet_in_tes!S66=0,"",RES_hhdet_in_tes!S66/RES_hhdet_in_fec!S66)</f>
        <v>3.3486714871906016</v>
      </c>
      <c r="T66" s="124">
        <f>IF(RES_hhdet_in_tes!T66=0,"",RES_hhdet_in_tes!T66/RES_hhdet_in_fec!T66)</f>
        <v>3.395850934883998</v>
      </c>
      <c r="U66" s="124">
        <f>IF(RES_hhdet_in_tes!U66=0,"",RES_hhdet_in_tes!U66/RES_hhdet_in_fec!U66)</f>
        <v>3.4388017692956554</v>
      </c>
      <c r="V66" s="124">
        <f>IF(RES_hhdet_in_tes!V66=0,"",RES_hhdet_in_tes!V66/RES_hhdet_in_fec!V66)</f>
        <v>3.4825948434800771</v>
      </c>
      <c r="W66" s="124">
        <f>IF(RES_hhdet_in_tes!W66=0,"",RES_hhdet_in_tes!W66/RES_hhdet_in_fec!W66)</f>
        <v>3.5254688748329794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2.0775333865954049</v>
      </c>
      <c r="D67" s="111">
        <f>IF(RES_hhdet_in_tes!D67=0,"",RES_hhdet_in_tes!D67/RES_hhdet_in_fec!D67)</f>
        <v>2.1407106559139732</v>
      </c>
      <c r="E67" s="111">
        <f>IF(RES_hhdet_in_tes!E67=0,"",RES_hhdet_in_tes!E67/RES_hhdet_in_fec!E67)</f>
        <v>2.2045549901984871</v>
      </c>
      <c r="F67" s="111">
        <f>IF(RES_hhdet_in_tes!F67=0,"",RES_hhdet_in_tes!F67/RES_hhdet_in_fec!F67)</f>
        <v>2.2684678914642329</v>
      </c>
      <c r="G67" s="111">
        <f>IF(RES_hhdet_in_tes!G67=0,"",RES_hhdet_in_tes!G67/RES_hhdet_in_fec!G67)</f>
        <v>2.3329881234576191</v>
      </c>
      <c r="H67" s="111">
        <f>IF(RES_hhdet_in_tes!H67=0,"",RES_hhdet_in_tes!H67/RES_hhdet_in_fec!H67)</f>
        <v>2.3980462470555119</v>
      </c>
      <c r="I67" s="111">
        <f>IF(RES_hhdet_in_tes!I67=0,"",RES_hhdet_in_tes!I67/RES_hhdet_in_fec!I67)</f>
        <v>2.4637713743811238</v>
      </c>
      <c r="J67" s="111">
        <f>IF(RES_hhdet_in_tes!J67=0,"",RES_hhdet_in_tes!J67/RES_hhdet_in_fec!J67)</f>
        <v>2.5307005534643192</v>
      </c>
      <c r="K67" s="111">
        <f>IF(RES_hhdet_in_tes!K67=0,"",RES_hhdet_in_tes!K67/RES_hhdet_in_fec!K67)</f>
        <v>2.5992853457573957</v>
      </c>
      <c r="L67" s="111">
        <f>IF(RES_hhdet_in_tes!L67=0,"",RES_hhdet_in_tes!L67/RES_hhdet_in_fec!L67)</f>
        <v>2.6696373971852569</v>
      </c>
      <c r="M67" s="111">
        <f>IF(RES_hhdet_in_tes!M67=0,"",RES_hhdet_in_tes!M67/RES_hhdet_in_fec!M67)</f>
        <v>2.753666293425344</v>
      </c>
      <c r="N67" s="111">
        <f>IF(RES_hhdet_in_tes!N67=0,"",RES_hhdet_in_tes!N67/RES_hhdet_in_fec!N67)</f>
        <v>2.8552695659938188</v>
      </c>
      <c r="O67" s="111">
        <f>IF(RES_hhdet_in_tes!O67=0,"",RES_hhdet_in_tes!O67/RES_hhdet_in_fec!O67)</f>
        <v>2.9766019566585165</v>
      </c>
      <c r="P67" s="111">
        <f>IF(RES_hhdet_in_tes!P67=0,"",RES_hhdet_in_tes!P67/RES_hhdet_in_fec!P67)</f>
        <v>3.1081843216729235</v>
      </c>
      <c r="Q67" s="111">
        <f>IF(RES_hhdet_in_tes!Q67=0,"",RES_hhdet_in_tes!Q67/RES_hhdet_in_fec!Q67)</f>
        <v>3.2212640463948716</v>
      </c>
      <c r="R67" s="111">
        <f>IF(RES_hhdet_in_tes!R67=0,"",RES_hhdet_in_tes!R67/RES_hhdet_in_fec!R67)</f>
        <v>3.2922055408162239</v>
      </c>
      <c r="S67" s="111">
        <f>IF(RES_hhdet_in_tes!S67=0,"",RES_hhdet_in_tes!S67/RES_hhdet_in_fec!S67)</f>
        <v>3.3486714871906016</v>
      </c>
      <c r="T67" s="111">
        <f>IF(RES_hhdet_in_tes!T67=0,"",RES_hhdet_in_tes!T67/RES_hhdet_in_fec!T67)</f>
        <v>3.395850934883998</v>
      </c>
      <c r="U67" s="111">
        <f>IF(RES_hhdet_in_tes!U67=0,"",RES_hhdet_in_tes!U67/RES_hhdet_in_fec!U67)</f>
        <v>3.4388017692956554</v>
      </c>
      <c r="V67" s="111">
        <f>IF(RES_hhdet_in_tes!V67=0,"",RES_hhdet_in_tes!V67/RES_hhdet_in_fec!V67)</f>
        <v>3.4825948434800771</v>
      </c>
      <c r="W67" s="111">
        <f>IF(RES_hhdet_in_tes!W67=0,"",RES_hhdet_in_tes!W67/RES_hhdet_in_fec!W67)</f>
        <v>3.5254688748329794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0.51148430061415473</v>
      </c>
      <c r="D68" s="124">
        <f>IF(RES_hhdet_in_tes!D68=0,"",RES_hhdet_in_tes!D68/RES_hhdet_in_fec!D68)</f>
        <v>0.51808583011961229</v>
      </c>
      <c r="E68" s="124">
        <f>IF(RES_hhdet_in_tes!E68=0,"",RES_hhdet_in_tes!E68/RES_hhdet_in_fec!E68)</f>
        <v>0.52579154209069467</v>
      </c>
      <c r="F68" s="124">
        <f>IF(RES_hhdet_in_tes!F68=0,"",RES_hhdet_in_tes!F68/RES_hhdet_in_fec!F68)</f>
        <v>0.5329335075848638</v>
      </c>
      <c r="G68" s="124">
        <f>IF(RES_hhdet_in_tes!G68=0,"",RES_hhdet_in_tes!G68/RES_hhdet_in_fec!G68)</f>
        <v>0.53971040770464662</v>
      </c>
      <c r="H68" s="124">
        <f>IF(RES_hhdet_in_tes!H68=0,"",RES_hhdet_in_tes!H68/RES_hhdet_in_fec!H68)</f>
        <v>0.55102737946290892</v>
      </c>
      <c r="I68" s="124">
        <f>IF(RES_hhdet_in_tes!I68=0,"",RES_hhdet_in_tes!I68/RES_hhdet_in_fec!I68)</f>
        <v>0.55948080502492581</v>
      </c>
      <c r="J68" s="124">
        <f>IF(RES_hhdet_in_tes!J68=0,"",RES_hhdet_in_tes!J68/RES_hhdet_in_fec!J68)</f>
        <v>0.56570337843196161</v>
      </c>
      <c r="K68" s="124">
        <f>IF(RES_hhdet_in_tes!K68=0,"",RES_hhdet_in_tes!K68/RES_hhdet_in_fec!K68)</f>
        <v>0.57612882438015989</v>
      </c>
      <c r="L68" s="124">
        <f>IF(RES_hhdet_in_tes!L68=0,"",RES_hhdet_in_tes!L68/RES_hhdet_in_fec!L68)</f>
        <v>0.58630622890837403</v>
      </c>
      <c r="M68" s="124">
        <f>IF(RES_hhdet_in_tes!M68=0,"",RES_hhdet_in_tes!M68/RES_hhdet_in_fec!M68)</f>
        <v>0.60199708129315266</v>
      </c>
      <c r="N68" s="124">
        <f>IF(RES_hhdet_in_tes!N68=0,"",RES_hhdet_in_tes!N68/RES_hhdet_in_fec!N68)</f>
        <v>0.62450057081075949</v>
      </c>
      <c r="O68" s="124">
        <f>IF(RES_hhdet_in_tes!O68=0,"",RES_hhdet_in_tes!O68/RES_hhdet_in_fec!O68)</f>
        <v>0.6549433244531524</v>
      </c>
      <c r="P68" s="124">
        <f>IF(RES_hhdet_in_tes!P68=0,"",RES_hhdet_in_tes!P68/RES_hhdet_in_fec!P68)</f>
        <v>0.68684288687619954</v>
      </c>
      <c r="Q68" s="124">
        <f>IF(RES_hhdet_in_tes!Q68=0,"",RES_hhdet_in_tes!Q68/RES_hhdet_in_fec!Q68)</f>
        <v>0.72076991642457977</v>
      </c>
      <c r="R68" s="124">
        <f>IF(RES_hhdet_in_tes!R68=0,"",RES_hhdet_in_tes!R68/RES_hhdet_in_fec!R68)</f>
        <v>0.74201550018480578</v>
      </c>
      <c r="S68" s="124">
        <f>IF(RES_hhdet_in_tes!S68=0,"",RES_hhdet_in_tes!S68/RES_hhdet_in_fec!S68)</f>
        <v>0.75971542801072101</v>
      </c>
      <c r="T68" s="124">
        <f>IF(RES_hhdet_in_tes!T68=0,"",RES_hhdet_in_tes!T68/RES_hhdet_in_fec!T68)</f>
        <v>0.77634883906751739</v>
      </c>
      <c r="U68" s="124">
        <f>IF(RES_hhdet_in_tes!U68=0,"",RES_hhdet_in_tes!U68/RES_hhdet_in_fec!U68)</f>
        <v>0.79025145662300356</v>
      </c>
      <c r="V68" s="124">
        <f>IF(RES_hhdet_in_tes!V68=0,"",RES_hhdet_in_tes!V68/RES_hhdet_in_fec!V68)</f>
        <v>0.80075140526678135</v>
      </c>
      <c r="W68" s="124">
        <f>IF(RES_hhdet_in_tes!W68=0,"",RES_hhdet_in_tes!W68/RES_hhdet_in_fec!W68)</f>
        <v>0.81059493988072828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0.50895302667370068</v>
      </c>
      <c r="D69" s="111">
        <f>IF(RES_hhdet_in_tes!D69=0,"",RES_hhdet_in_tes!D69/RES_hhdet_in_fec!D69)</f>
        <v>0.51630063447517394</v>
      </c>
      <c r="E69" s="111">
        <f>IF(RES_hhdet_in_tes!E69=0,"",RES_hhdet_in_tes!E69/RES_hhdet_in_fec!E69)</f>
        <v>0.52396592838346456</v>
      </c>
      <c r="F69" s="111">
        <f>IF(RES_hhdet_in_tes!F69=0,"",RES_hhdet_in_tes!F69/RES_hhdet_in_fec!F69)</f>
        <v>0.53169318045949354</v>
      </c>
      <c r="G69" s="111">
        <f>IF(RES_hhdet_in_tes!G69=0,"",RES_hhdet_in_tes!G69/RES_hhdet_in_fec!G69)</f>
        <v>0.53971040770464662</v>
      </c>
      <c r="H69" s="111">
        <f>IF(RES_hhdet_in_tes!H69=0,"",RES_hhdet_in_tes!H69/RES_hhdet_in_fec!H69)</f>
        <v>0.54798673975931578</v>
      </c>
      <c r="I69" s="111">
        <f>IF(RES_hhdet_in_tes!I69=0,"",RES_hhdet_in_tes!I69/RES_hhdet_in_fec!I69)</f>
        <v>0.55657536847799283</v>
      </c>
      <c r="J69" s="111">
        <f>IF(RES_hhdet_in_tes!J69=0,"",RES_hhdet_in_tes!J69/RES_hhdet_in_fec!J69)</f>
        <v>0.56570106263001907</v>
      </c>
      <c r="K69" s="111">
        <f>IF(RES_hhdet_in_tes!K69=0,"",RES_hhdet_in_tes!K69/RES_hhdet_in_fec!K69)</f>
        <v>0.57555124527515944</v>
      </c>
      <c r="L69" s="111">
        <f>IF(RES_hhdet_in_tes!L69=0,"",RES_hhdet_in_tes!L69/RES_hhdet_in_fec!L69)</f>
        <v>0.58616961689105174</v>
      </c>
      <c r="M69" s="111">
        <f>IF(RES_hhdet_in_tes!M69=0,"",RES_hhdet_in_tes!M69/RES_hhdet_in_fec!M69)</f>
        <v>0.60222732103662446</v>
      </c>
      <c r="N69" s="111">
        <f>IF(RES_hhdet_in_tes!N69=0,"",RES_hhdet_in_tes!N69/RES_hhdet_in_fec!N69)</f>
        <v>0.6251621811953455</v>
      </c>
      <c r="O69" s="111">
        <f>IF(RES_hhdet_in_tes!O69=0,"",RES_hhdet_in_tes!O69/RES_hhdet_in_fec!O69)</f>
        <v>0.6560358548746934</v>
      </c>
      <c r="P69" s="111">
        <f>IF(RES_hhdet_in_tes!P69=0,"",RES_hhdet_in_tes!P69/RES_hhdet_in_fec!P69)</f>
        <v>0.69196230431285743</v>
      </c>
      <c r="Q69" s="111">
        <f>IF(RES_hhdet_in_tes!Q69=0,"",RES_hhdet_in_tes!Q69/RES_hhdet_in_fec!Q69)</f>
        <v>0.72388746257506587</v>
      </c>
      <c r="R69" s="111">
        <f>IF(RES_hhdet_in_tes!R69=0,"",RES_hhdet_in_tes!R69/RES_hhdet_in_fec!R69)</f>
        <v>0.74487906159355377</v>
      </c>
      <c r="S69" s="111">
        <f>IF(RES_hhdet_in_tes!S69=0,"",RES_hhdet_in_tes!S69/RES_hhdet_in_fec!S69)</f>
        <v>0.76403254384186958</v>
      </c>
      <c r="T69" s="111">
        <f>IF(RES_hhdet_in_tes!T69=0,"",RES_hhdet_in_tes!T69/RES_hhdet_in_fec!T69)</f>
        <v>0.78085068697445437</v>
      </c>
      <c r="U69" s="111">
        <f>IF(RES_hhdet_in_tes!U69=0,"",RES_hhdet_in_tes!U69/RES_hhdet_in_fec!U69)</f>
        <v>0.79477949857996599</v>
      </c>
      <c r="V69" s="111">
        <f>IF(RES_hhdet_in_tes!V69=0,"",RES_hhdet_in_tes!V69/RES_hhdet_in_fec!V69)</f>
        <v>0.80521105776802038</v>
      </c>
      <c r="W69" s="111">
        <f>IF(RES_hhdet_in_tes!W69=0,"",RES_hhdet_in_tes!W69/RES_hhdet_in_fec!W69)</f>
        <v>0.81059493988072828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0.57082366732626533</v>
      </c>
      <c r="D73" s="112">
        <f>IF(RES_hhdet_in_tes!D73=0,"",RES_hhdet_in_tes!D73/RES_hhdet_in_fec!D73)</f>
        <v>0.5723745306704322</v>
      </c>
      <c r="E73" s="112">
        <f>IF(RES_hhdet_in_tes!E73=0,"",RES_hhdet_in_tes!E73/RES_hhdet_in_fec!E73)</f>
        <v>0.57404467733844355</v>
      </c>
      <c r="F73" s="112">
        <f>IF(RES_hhdet_in_tes!F73=0,"",RES_hhdet_in_tes!F73/RES_hhdet_in_fec!F73)</f>
        <v>0.57573086729075185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0.57942505242263365</v>
      </c>
      <c r="I73" s="112">
        <f>IF(RES_hhdet_in_tes!I73=0,"",RES_hhdet_in_tes!I73/RES_hhdet_in_fec!I73)</f>
        <v>0.58144710680716527</v>
      </c>
      <c r="J73" s="112">
        <f>IF(RES_hhdet_in_tes!J73=0,"",RES_hhdet_in_tes!J73/RES_hhdet_in_fec!J73)</f>
        <v>0.58369282426653513</v>
      </c>
      <c r="K73" s="112">
        <f>IF(RES_hhdet_in_tes!K73=0,"",RES_hhdet_in_tes!K73/RES_hhdet_in_fec!K73)</f>
        <v>0.58624975678553914</v>
      </c>
      <c r="L73" s="112">
        <f>IF(RES_hhdet_in_tes!L73=0,"",RES_hhdet_in_tes!L73/RES_hhdet_in_fec!L73)</f>
        <v>0.58914854644274528</v>
      </c>
      <c r="M73" s="112">
        <f>IF(RES_hhdet_in_tes!M73=0,"",RES_hhdet_in_tes!M73/RES_hhdet_in_fec!M73)</f>
        <v>0.59439779878405696</v>
      </c>
      <c r="N73" s="112">
        <f>IF(RES_hhdet_in_tes!N73=0,"",RES_hhdet_in_tes!N73/RES_hhdet_in_fec!N73)</f>
        <v>0.60288006490862489</v>
      </c>
      <c r="O73" s="112">
        <f>IF(RES_hhdet_in_tes!O73=0,"",RES_hhdet_in_tes!O73/RES_hhdet_in_fec!O73)</f>
        <v>0.61572711364350807</v>
      </c>
      <c r="P73" s="112">
        <f>IF(RES_hhdet_in_tes!P73=0,"",RES_hhdet_in_tes!P73/RES_hhdet_in_fec!P73)</f>
        <v>0.63243947486757068</v>
      </c>
      <c r="Q73" s="112">
        <f>IF(RES_hhdet_in_tes!Q73=0,"",RES_hhdet_in_tes!Q73/RES_hhdet_in_fec!Q73)</f>
        <v>0.64883832057988455</v>
      </c>
      <c r="R73" s="112">
        <f>IF(RES_hhdet_in_tes!R73=0,"",RES_hhdet_in_tes!R73/RES_hhdet_in_fec!R73)</f>
        <v>0.66059392621534463</v>
      </c>
      <c r="S73" s="112">
        <f>IF(RES_hhdet_in_tes!S73=0,"",RES_hhdet_in_tes!S73/RES_hhdet_in_fec!S73)</f>
        <v>0.67223363943165204</v>
      </c>
      <c r="T73" s="112">
        <f>IF(RES_hhdet_in_tes!T73=0,"",RES_hhdet_in_tes!T73/RES_hhdet_in_fec!T73)</f>
        <v>0.68351339706425984</v>
      </c>
      <c r="U73" s="112">
        <f>IF(RES_hhdet_in_tes!U73=0,"",RES_hhdet_in_tes!U73/RES_hhdet_in_fec!U73)</f>
        <v>0.69410928203378774</v>
      </c>
      <c r="V73" s="112">
        <f>IF(RES_hhdet_in_tes!V73=0,"",RES_hhdet_in_tes!V73/RES_hhdet_in_fec!V73)</f>
        <v>0.70352434068565428</v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0.60705730808506364</v>
      </c>
      <c r="D77" s="124">
        <f>IF(RES_hhdet_in_tes!D77=0,"",RES_hhdet_in_tes!D77/RES_hhdet_in_fec!D77)</f>
        <v>0.58731629637958782</v>
      </c>
      <c r="E77" s="124">
        <f>IF(RES_hhdet_in_tes!E77=0,"",RES_hhdet_in_tes!E77/RES_hhdet_in_fec!E77)</f>
        <v>0.5977255498136036</v>
      </c>
      <c r="F77" s="124">
        <f>IF(RES_hhdet_in_tes!F77=0,"",RES_hhdet_in_tes!F77/RES_hhdet_in_fec!F77)</f>
        <v>0.59579840665365957</v>
      </c>
      <c r="G77" s="124">
        <f>IF(RES_hhdet_in_tes!G77=0,"",RES_hhdet_in_tes!G77/RES_hhdet_in_fec!G77)</f>
        <v>0.59457861809643464</v>
      </c>
      <c r="H77" s="124">
        <f>IF(RES_hhdet_in_tes!H77=0,"",RES_hhdet_in_tes!H77/RES_hhdet_in_fec!H77)</f>
        <v>0.57610068658968061</v>
      </c>
      <c r="I77" s="124">
        <f>IF(RES_hhdet_in_tes!I77=0,"",RES_hhdet_in_tes!I77/RES_hhdet_in_fec!I77)</f>
        <v>0.58357494481807715</v>
      </c>
      <c r="J77" s="124">
        <f>IF(RES_hhdet_in_tes!J77=0,"",RES_hhdet_in_tes!J77/RES_hhdet_in_fec!J77)</f>
        <v>0.57982552519535269</v>
      </c>
      <c r="K77" s="124">
        <f>IF(RES_hhdet_in_tes!K77=0,"",RES_hhdet_in_tes!K77/RES_hhdet_in_fec!K77)</f>
        <v>0.58065360753553397</v>
      </c>
      <c r="L77" s="124">
        <f>IF(RES_hhdet_in_tes!L77=0,"",RES_hhdet_in_tes!L77/RES_hhdet_in_fec!L77)</f>
        <v>0.58618152340490737</v>
      </c>
      <c r="M77" s="124">
        <f>IF(RES_hhdet_in_tes!M77=0,"",RES_hhdet_in_tes!M77/RES_hhdet_in_fec!M77)</f>
        <v>0.58018356140620908</v>
      </c>
      <c r="N77" s="124">
        <f>IF(RES_hhdet_in_tes!N77=0,"",RES_hhdet_in_tes!N77/RES_hhdet_in_fec!N77)</f>
        <v>0.58054007178652478</v>
      </c>
      <c r="O77" s="124">
        <f>IF(RES_hhdet_in_tes!O77=0,"",RES_hhdet_in_tes!O77/RES_hhdet_in_fec!O77)</f>
        <v>0.58018973465486934</v>
      </c>
      <c r="P77" s="124">
        <f>IF(RES_hhdet_in_tes!P77=0,"",RES_hhdet_in_tes!P77/RES_hhdet_in_fec!P77)</f>
        <v>0.58025025496163607</v>
      </c>
      <c r="Q77" s="124">
        <f>IF(RES_hhdet_in_tes!Q77=0,"",RES_hhdet_in_tes!Q77/RES_hhdet_in_fec!Q77)</f>
        <v>0.58173088894525993</v>
      </c>
      <c r="R77" s="124">
        <f>IF(RES_hhdet_in_tes!R77=0,"",RES_hhdet_in_tes!R77/RES_hhdet_in_fec!R77)</f>
        <v>0.5847452766418596</v>
      </c>
      <c r="S77" s="124">
        <f>IF(RES_hhdet_in_tes!S77=0,"",RES_hhdet_in_tes!S77/RES_hhdet_in_fec!S77)</f>
        <v>0.58976103189160356</v>
      </c>
      <c r="T77" s="124">
        <f>IF(RES_hhdet_in_tes!T77=0,"",RES_hhdet_in_tes!T77/RES_hhdet_in_fec!T77)</f>
        <v>0.59494434865379675</v>
      </c>
      <c r="U77" s="124">
        <f>IF(RES_hhdet_in_tes!U77=0,"",RES_hhdet_in_tes!U77/RES_hhdet_in_fec!U77)</f>
        <v>0.59822032957203364</v>
      </c>
      <c r="V77" s="124">
        <f>IF(RES_hhdet_in_tes!V77=0,"",RES_hhdet_in_tes!V77/RES_hhdet_in_fec!V77)</f>
        <v>0.6036240685500619</v>
      </c>
      <c r="W77" s="124">
        <f>IF(RES_hhdet_in_tes!W77=0,"",RES_hhdet_in_tes!W77/RES_hhdet_in_fec!W77)</f>
        <v>0.60848398741393528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0.57171854324181381</v>
      </c>
      <c r="D78" s="111">
        <f>IF(RES_hhdet_in_tes!D78=0,"",RES_hhdet_in_tes!D78/RES_hhdet_in_fec!D78)</f>
        <v>0.57260931712337559</v>
      </c>
      <c r="E78" s="111">
        <f>IF(RES_hhdet_in_tes!E78=0,"",RES_hhdet_in_tes!E78/RES_hhdet_in_fec!E78)</f>
        <v>0.57348752837853156</v>
      </c>
      <c r="F78" s="111">
        <f>IF(RES_hhdet_in_tes!F78=0,"",RES_hhdet_in_tes!F78/RES_hhdet_in_fec!F78)</f>
        <v>0.57436402654826857</v>
      </c>
      <c r="G78" s="111">
        <f>IF(RES_hhdet_in_tes!G78=0,"",RES_hhdet_in_tes!G78/RES_hhdet_in_fec!G78)</f>
        <v>0.57522895527800766</v>
      </c>
      <c r="H78" s="111">
        <f>IF(RES_hhdet_in_tes!H78=0,"",RES_hhdet_in_tes!H78/RES_hhdet_in_fec!H78)</f>
        <v>0.57608352086007153</v>
      </c>
      <c r="I78" s="111">
        <f>IF(RES_hhdet_in_tes!I78=0,"",RES_hhdet_in_tes!I78/RES_hhdet_in_fec!I78)</f>
        <v>0.57692529468840303</v>
      </c>
      <c r="J78" s="111">
        <f>IF(RES_hhdet_in_tes!J78=0,"",RES_hhdet_in_tes!J78/RES_hhdet_in_fec!J78)</f>
        <v>0.57774432762121164</v>
      </c>
      <c r="K78" s="111">
        <f>IF(RES_hhdet_in_tes!K78=0,"",RES_hhdet_in_tes!K78/RES_hhdet_in_fec!K78)</f>
        <v>0.57853216027103793</v>
      </c>
      <c r="L78" s="111">
        <f>IF(RES_hhdet_in_tes!L78=0,"",RES_hhdet_in_tes!L78/RES_hhdet_in_fec!L78)</f>
        <v>0.57928652940491965</v>
      </c>
      <c r="M78" s="111">
        <f>IF(RES_hhdet_in_tes!M78=0,"",RES_hhdet_in_tes!M78/RES_hhdet_in_fec!M78)</f>
        <v>0.57969247987541939</v>
      </c>
      <c r="N78" s="111">
        <f>IF(RES_hhdet_in_tes!N78=0,"",RES_hhdet_in_tes!N78/RES_hhdet_in_fec!N78)</f>
        <v>0.57969247987541939</v>
      </c>
      <c r="O78" s="111">
        <f>IF(RES_hhdet_in_tes!O78=0,"",RES_hhdet_in_tes!O78/RES_hhdet_in_fec!O78)</f>
        <v>0.57969247987541939</v>
      </c>
      <c r="P78" s="111">
        <f>IF(RES_hhdet_in_tes!P78=0,"",RES_hhdet_in_tes!P78/RES_hhdet_in_fec!P78)</f>
        <v>0.57969247987541939</v>
      </c>
      <c r="Q78" s="111">
        <f>IF(RES_hhdet_in_tes!Q78=0,"",RES_hhdet_in_tes!Q78/RES_hhdet_in_fec!Q78)</f>
        <v>0.57969247987541939</v>
      </c>
      <c r="R78" s="111">
        <f>IF(RES_hhdet_in_tes!R78=0,"",RES_hhdet_in_tes!R78/RES_hhdet_in_fec!R78)</f>
        <v>0.58225715254502142</v>
      </c>
      <c r="S78" s="111">
        <f>IF(RES_hhdet_in_tes!S78=0,"",RES_hhdet_in_tes!S78/RES_hhdet_in_fec!S78)</f>
        <v>0.58645097344869834</v>
      </c>
      <c r="T78" s="111">
        <f>IF(RES_hhdet_in_tes!T78=0,"",RES_hhdet_in_tes!T78/RES_hhdet_in_fec!T78)</f>
        <v>0.59134376450298443</v>
      </c>
      <c r="U78" s="111">
        <f>IF(RES_hhdet_in_tes!U78=0,"",RES_hhdet_in_tes!U78/RES_hhdet_in_fec!U78)</f>
        <v>0.59641129809492466</v>
      </c>
      <c r="V78" s="111">
        <f>IF(RES_hhdet_in_tes!V78=0,"",RES_hhdet_in_tes!V78/RES_hhdet_in_fec!V78)</f>
        <v>0.60112934661155848</v>
      </c>
      <c r="W78" s="111">
        <f>IF(RES_hhdet_in_tes!W78=0,"",RES_hhdet_in_tes!W78/RES_hhdet_in_fec!W78)</f>
        <v>0.60549791005288389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0.74277696348021538</v>
      </c>
      <c r="D79" s="45">
        <f>IF(RES_hhdet_in_tes!D79=0,"",RES_hhdet_in_tes!D79/RES_hhdet_in_fec!D79)</f>
        <v>0.74413486023389341</v>
      </c>
      <c r="E79" s="45">
        <f>IF(RES_hhdet_in_tes!E79=0,"",RES_hhdet_in_tes!E79/RES_hhdet_in_fec!E79)</f>
        <v>0.74554296871822945</v>
      </c>
      <c r="F79" s="45">
        <f>IF(RES_hhdet_in_tes!F79=0,"",RES_hhdet_in_tes!F79/RES_hhdet_in_fec!F79)</f>
        <v>0.74695792425674623</v>
      </c>
      <c r="G79" s="45">
        <f>IF(RES_hhdet_in_tes!G79=0,"",RES_hhdet_in_tes!G79/RES_hhdet_in_fec!G79)</f>
        <v>0.74841912184579296</v>
      </c>
      <c r="H79" s="45">
        <f>IF(RES_hhdet_in_tes!H79=0,"",RES_hhdet_in_tes!H79/RES_hhdet_in_fec!H79)</f>
        <v>0.74992174003934298</v>
      </c>
      <c r="I79" s="45">
        <f>IF(RES_hhdet_in_tes!I79=0,"",RES_hhdet_in_tes!I79/RES_hhdet_in_fec!I79)</f>
        <v>0.75147548576564804</v>
      </c>
      <c r="J79" s="45">
        <f>IF(RES_hhdet_in_tes!J79=0,"",RES_hhdet_in_tes!J79/RES_hhdet_in_fec!J79)</f>
        <v>0.75312012488351765</v>
      </c>
      <c r="K79" s="45">
        <f>IF(RES_hhdet_in_tes!K79=0,"",RES_hhdet_in_tes!K79/RES_hhdet_in_fec!K79)</f>
        <v>0.75488946883260444</v>
      </c>
      <c r="L79" s="45">
        <f>IF(RES_hhdet_in_tes!L79=0,"",RES_hhdet_in_tes!L79/RES_hhdet_in_fec!L79)</f>
        <v>0.7567925635592142</v>
      </c>
      <c r="M79" s="45">
        <f>IF(RES_hhdet_in_tes!M79=0,"",RES_hhdet_in_tes!M79/RES_hhdet_in_fec!M79)</f>
        <v>0.75938178534763656</v>
      </c>
      <c r="N79" s="45">
        <f>IF(RES_hhdet_in_tes!N79=0,"",RES_hhdet_in_tes!N79/RES_hhdet_in_fec!N79)</f>
        <v>0.76281376253446365</v>
      </c>
      <c r="O79" s="45">
        <f>IF(RES_hhdet_in_tes!O79=0,"",RES_hhdet_in_tes!O79/RES_hhdet_in_fec!O79)</f>
        <v>0.76746933365818149</v>
      </c>
      <c r="P79" s="45">
        <f>IF(RES_hhdet_in_tes!P79=0,"",RES_hhdet_in_tes!P79/RES_hhdet_in_fec!P79)</f>
        <v>0.77354851855648388</v>
      </c>
      <c r="Q79" s="45">
        <f>IF(RES_hhdet_in_tes!Q79=0,"",RES_hhdet_in_tes!Q79/RES_hhdet_in_fec!Q79)</f>
        <v>0.78138377794289005</v>
      </c>
      <c r="R79" s="45">
        <f>IF(RES_hhdet_in_tes!R79=0,"",RES_hhdet_in_tes!R79/RES_hhdet_in_fec!R79)</f>
        <v>0.79204244018177594</v>
      </c>
      <c r="S79" s="45">
        <f>IF(RES_hhdet_in_tes!S79=0,"",RES_hhdet_in_tes!S79/RES_hhdet_in_fec!S79)</f>
        <v>0.8053454475784606</v>
      </c>
      <c r="T79" s="45">
        <f>IF(RES_hhdet_in_tes!T79=0,"",RES_hhdet_in_tes!T79/RES_hhdet_in_fec!T79)</f>
        <v>0.8196483380495192</v>
      </c>
      <c r="U79" s="45">
        <f>IF(RES_hhdet_in_tes!U79=0,"",RES_hhdet_in_tes!U79/RES_hhdet_in_fec!U79)</f>
        <v>0.83330664951156752</v>
      </c>
      <c r="V79" s="45">
        <f>IF(RES_hhdet_in_tes!V79=0,"",RES_hhdet_in_tes!V79/RES_hhdet_in_fec!V79)</f>
        <v>0.84467591988120339</v>
      </c>
      <c r="W79" s="45">
        <f>IF(RES_hhdet_in_tes!W79=0,"",RES_hhdet_in_tes!W79/RES_hhdet_in_fec!W79)</f>
        <v>0.8531785026652573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0.51128622912759636</v>
      </c>
      <c r="D81" s="119">
        <f>IF(RES_hhdet_in_tes!D81=0,"",RES_hhdet_in_tes!D81/RES_hhdet_in_fec!D81)</f>
        <v>0.52341361251776686</v>
      </c>
      <c r="E81" s="119">
        <f>IF(RES_hhdet_in_tes!E81=0,"",RES_hhdet_in_tes!E81/RES_hhdet_in_fec!E81)</f>
        <v>0.53558142599673342</v>
      </c>
      <c r="F81" s="119">
        <f>IF(RES_hhdet_in_tes!F81=0,"",RES_hhdet_in_tes!F81/RES_hhdet_in_fec!F81)</f>
        <v>0.53778488752207898</v>
      </c>
      <c r="G81" s="119">
        <f>IF(RES_hhdet_in_tes!G81=0,"",RES_hhdet_in_tes!G81/RES_hhdet_in_fec!G81)</f>
        <v>0.54989544128676293</v>
      </c>
      <c r="H81" s="119">
        <f>IF(RES_hhdet_in_tes!H81=0,"",RES_hhdet_in_tes!H81/RES_hhdet_in_fec!H81)</f>
        <v>0.56486004317759508</v>
      </c>
      <c r="I81" s="119">
        <f>IF(RES_hhdet_in_tes!I81=0,"",RES_hhdet_in_tes!I81/RES_hhdet_in_fec!I81)</f>
        <v>0.58428954166140812</v>
      </c>
      <c r="J81" s="119">
        <f>IF(RES_hhdet_in_tes!J81=0,"",RES_hhdet_in_tes!J81/RES_hhdet_in_fec!J81)</f>
        <v>0.58249469882284954</v>
      </c>
      <c r="K81" s="119">
        <f>IF(RES_hhdet_in_tes!K81=0,"",RES_hhdet_in_tes!K81/RES_hhdet_in_fec!K81)</f>
        <v>0.59372288657493288</v>
      </c>
      <c r="L81" s="119">
        <f>IF(RES_hhdet_in_tes!L81=0,"",RES_hhdet_in_tes!L81/RES_hhdet_in_fec!L81)</f>
        <v>0.61151767283416625</v>
      </c>
      <c r="M81" s="119">
        <f>IF(RES_hhdet_in_tes!M81=0,"",RES_hhdet_in_tes!M81/RES_hhdet_in_fec!M81)</f>
        <v>0.61130604374856745</v>
      </c>
      <c r="N81" s="119">
        <f>IF(RES_hhdet_in_tes!N81=0,"",RES_hhdet_in_tes!N81/RES_hhdet_in_fec!N81)</f>
        <v>0.63199638773558264</v>
      </c>
      <c r="O81" s="119">
        <f>IF(RES_hhdet_in_tes!O81=0,"",RES_hhdet_in_tes!O81/RES_hhdet_in_fec!O81)</f>
        <v>0.62840872506311585</v>
      </c>
      <c r="P81" s="119">
        <f>IF(RES_hhdet_in_tes!P81=0,"",RES_hhdet_in_tes!P81/RES_hhdet_in_fec!P81)</f>
        <v>0.64278561349336061</v>
      </c>
      <c r="Q81" s="119">
        <f>IF(RES_hhdet_in_tes!Q81=0,"",RES_hhdet_in_tes!Q81/RES_hhdet_in_fec!Q81)</f>
        <v>0.66800374359744885</v>
      </c>
      <c r="R81" s="119">
        <f>IF(RES_hhdet_in_tes!R81=0,"",RES_hhdet_in_tes!R81/RES_hhdet_in_fec!R81)</f>
        <v>0.66817991020754008</v>
      </c>
      <c r="S81" s="119">
        <f>IF(RES_hhdet_in_tes!S81=0,"",RES_hhdet_in_tes!S81/RES_hhdet_in_fec!S81)</f>
        <v>0.68497759524546808</v>
      </c>
      <c r="T81" s="119">
        <f>IF(RES_hhdet_in_tes!T81=0,"",RES_hhdet_in_tes!T81/RES_hhdet_in_fec!T81)</f>
        <v>0.69548481366235904</v>
      </c>
      <c r="U81" s="119">
        <f>IF(RES_hhdet_in_tes!U81=0,"",RES_hhdet_in_tes!U81/RES_hhdet_in_fec!U81)</f>
        <v>0.70222723170956813</v>
      </c>
      <c r="V81" s="119">
        <f>IF(RES_hhdet_in_tes!V81=0,"",RES_hhdet_in_tes!V81/RES_hhdet_in_fec!V81)</f>
        <v>0.70451789422979638</v>
      </c>
      <c r="W81" s="119">
        <f>IF(RES_hhdet_in_tes!W81=0,"",RES_hhdet_in_tes!W81/RES_hhdet_in_fec!W81)</f>
        <v>0.71031920391699566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0.49801904197049407</v>
      </c>
      <c r="D82" s="124">
        <f>IF(RES_hhdet_in_tes!D82=0,"",RES_hhdet_in_tes!D82/RES_hhdet_in_fec!D82)</f>
        <v>0.50876539678671318</v>
      </c>
      <c r="E82" s="124">
        <f>IF(RES_hhdet_in_tes!E82=0,"",RES_hhdet_in_tes!E82/RES_hhdet_in_fec!E82)</f>
        <v>0.51962143711492936</v>
      </c>
      <c r="F82" s="124">
        <f>IF(RES_hhdet_in_tes!F82=0,"",RES_hhdet_in_tes!F82/RES_hhdet_in_fec!F82)</f>
        <v>0.53060990896940718</v>
      </c>
      <c r="G82" s="124">
        <f>IF(RES_hhdet_in_tes!G82=0,"",RES_hhdet_in_tes!G82/RES_hhdet_in_fec!G82)</f>
        <v>0.54162142956040726</v>
      </c>
      <c r="H82" s="124">
        <f>IF(RES_hhdet_in_tes!H82=0,"",RES_hhdet_in_tes!H82/RES_hhdet_in_fec!H82)</f>
        <v>0.55270172613375101</v>
      </c>
      <c r="I82" s="124">
        <f>IF(RES_hhdet_in_tes!I82=0,"",RES_hhdet_in_tes!I82/RES_hhdet_in_fec!I82)</f>
        <v>0.56382248293774495</v>
      </c>
      <c r="J82" s="124">
        <f>IF(RES_hhdet_in_tes!J82=0,"",RES_hhdet_in_tes!J82/RES_hhdet_in_fec!J82)</f>
        <v>0.57505357132865587</v>
      </c>
      <c r="K82" s="124">
        <f>IF(RES_hhdet_in_tes!K82=0,"",RES_hhdet_in_tes!K82/RES_hhdet_in_fec!K82)</f>
        <v>0.58620086011466277</v>
      </c>
      <c r="L82" s="124">
        <f>IF(RES_hhdet_in_tes!L82=0,"",RES_hhdet_in_tes!L82/RES_hhdet_in_fec!L82)</f>
        <v>0.59724368879925338</v>
      </c>
      <c r="M82" s="124">
        <f>IF(RES_hhdet_in_tes!M82=0,"",RES_hhdet_in_tes!M82/RES_hhdet_in_fec!M82)</f>
        <v>0.60746545023910747</v>
      </c>
      <c r="N82" s="124">
        <f>IF(RES_hhdet_in_tes!N82=0,"",RES_hhdet_in_tes!N82/RES_hhdet_in_fec!N82)</f>
        <v>0.61629982540612605</v>
      </c>
      <c r="O82" s="124">
        <f>IF(RES_hhdet_in_tes!O82=0,"",RES_hhdet_in_tes!O82/RES_hhdet_in_fec!O82)</f>
        <v>0.62370467435085863</v>
      </c>
      <c r="P82" s="124">
        <f>IF(RES_hhdet_in_tes!P82=0,"",RES_hhdet_in_tes!P82/RES_hhdet_in_fec!P82)</f>
        <v>0.63015082933114386</v>
      </c>
      <c r="Q82" s="124">
        <f>IF(RES_hhdet_in_tes!Q82=0,"",RES_hhdet_in_tes!Q82/RES_hhdet_in_fec!Q82)</f>
        <v>0.6377737522877891</v>
      </c>
      <c r="R82" s="124">
        <f>IF(RES_hhdet_in_tes!R82=0,"",RES_hhdet_in_tes!R82/RES_hhdet_in_fec!R82)</f>
        <v>0.64907357436340551</v>
      </c>
      <c r="S82" s="124">
        <f>IF(RES_hhdet_in_tes!S82=0,"",RES_hhdet_in_tes!S82/RES_hhdet_in_fec!S82)</f>
        <v>0.6617430120923431</v>
      </c>
      <c r="T82" s="124">
        <f>IF(RES_hhdet_in_tes!T82=0,"",RES_hhdet_in_tes!T82/RES_hhdet_in_fec!T82)</f>
        <v>0.67446694903683113</v>
      </c>
      <c r="U82" s="124">
        <f>IF(RES_hhdet_in_tes!U82=0,"",RES_hhdet_in_tes!U82/RES_hhdet_in_fec!U82)</f>
        <v>0.68618993948528695</v>
      </c>
      <c r="V82" s="124">
        <f>IF(RES_hhdet_in_tes!V82=0,"",RES_hhdet_in_tes!V82/RES_hhdet_in_fec!V82)</f>
        <v>0.69601295879571523</v>
      </c>
      <c r="W82" s="124">
        <f>IF(RES_hhdet_in_tes!W82=0,"",RES_hhdet_in_tes!W82/RES_hhdet_in_fec!W82)</f>
        <v>0.70391493664904503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0.49758080727638238</v>
      </c>
      <c r="D83" s="111">
        <f>IF(RES_hhdet_in_tes!D83=0,"",RES_hhdet_in_tes!D83/RES_hhdet_in_fec!D83)</f>
        <v>0.5083448165677128</v>
      </c>
      <c r="E83" s="111">
        <f>IF(RES_hhdet_in_tes!E83=0,"",RES_hhdet_in_tes!E83/RES_hhdet_in_fec!E83)</f>
        <v>0.5192111536576135</v>
      </c>
      <c r="F83" s="111">
        <f>IF(RES_hhdet_in_tes!F83=0,"",RES_hhdet_in_tes!F83/RES_hhdet_in_fec!F83)</f>
        <v>0.53016937274767584</v>
      </c>
      <c r="G83" s="111">
        <f>IF(RES_hhdet_in_tes!G83=0,"",RES_hhdet_in_tes!G83/RES_hhdet_in_fec!G83)</f>
        <v>0.54120909011027274</v>
      </c>
      <c r="H83" s="111">
        <f>IF(RES_hhdet_in_tes!H83=0,"",RES_hhdet_in_tes!H83/RES_hhdet_in_fec!H83)</f>
        <v>0.55231793434121834</v>
      </c>
      <c r="I83" s="111">
        <f>IF(RES_hhdet_in_tes!I83=0,"",RES_hhdet_in_tes!I83/RES_hhdet_in_fec!I83)</f>
        <v>0.56347963792150746</v>
      </c>
      <c r="J83" s="111">
        <f>IF(RES_hhdet_in_tes!J83=0,"",RES_hhdet_in_tes!J83/RES_hhdet_in_fec!J83)</f>
        <v>0.57465912557915333</v>
      </c>
      <c r="K83" s="111">
        <f>IF(RES_hhdet_in_tes!K83=0,"",RES_hhdet_in_tes!K83/RES_hhdet_in_fec!K83)</f>
        <v>0.58580999866411387</v>
      </c>
      <c r="L83" s="111">
        <f>IF(RES_hhdet_in_tes!L83=0,"",RES_hhdet_in_tes!L83/RES_hhdet_in_fec!L83)</f>
        <v>0.59689107563447241</v>
      </c>
      <c r="M83" s="111">
        <f>IF(RES_hhdet_in_tes!M83=0,"",RES_hhdet_in_tes!M83/RES_hhdet_in_fec!M83)</f>
        <v>0.60709630844617002</v>
      </c>
      <c r="N83" s="111">
        <f>IF(RES_hhdet_in_tes!N83=0,"",RES_hhdet_in_tes!N83/RES_hhdet_in_fec!N83)</f>
        <v>0.61599299201391933</v>
      </c>
      <c r="O83" s="111">
        <f>IF(RES_hhdet_in_tes!O83=0,"",RES_hhdet_in_tes!O83/RES_hhdet_in_fec!O83)</f>
        <v>0.62334704072471547</v>
      </c>
      <c r="P83" s="111">
        <f>IF(RES_hhdet_in_tes!P83=0,"",RES_hhdet_in_tes!P83/RES_hhdet_in_fec!P83)</f>
        <v>0.62978851320458729</v>
      </c>
      <c r="Q83" s="111">
        <f>IF(RES_hhdet_in_tes!Q83=0,"",RES_hhdet_in_tes!Q83/RES_hhdet_in_fec!Q83)</f>
        <v>0.63745722766407631</v>
      </c>
      <c r="R83" s="111">
        <f>IF(RES_hhdet_in_tes!R83=0,"",RES_hhdet_in_tes!R83/RES_hhdet_in_fec!R83)</f>
        <v>0.64876450497700255</v>
      </c>
      <c r="S83" s="111">
        <f>IF(RES_hhdet_in_tes!S83=0,"",RES_hhdet_in_tes!S83/RES_hhdet_in_fec!S83)</f>
        <v>0.66143737550395765</v>
      </c>
      <c r="T83" s="111">
        <f>IF(RES_hhdet_in_tes!T83=0,"",RES_hhdet_in_tes!T83/RES_hhdet_in_fec!T83)</f>
        <v>0.67417171653560981</v>
      </c>
      <c r="U83" s="111">
        <f>IF(RES_hhdet_in_tes!U83=0,"",RES_hhdet_in_tes!U83/RES_hhdet_in_fec!U83)</f>
        <v>0.68590175646192708</v>
      </c>
      <c r="V83" s="111">
        <f>IF(RES_hhdet_in_tes!V83=0,"",RES_hhdet_in_tes!V83/RES_hhdet_in_fec!V83)</f>
        <v>0.69573418759320393</v>
      </c>
      <c r="W83" s="111">
        <f>IF(RES_hhdet_in_tes!W83=0,"",RES_hhdet_in_tes!W83/RES_hhdet_in_fec!W83)</f>
        <v>0.70364301706977883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2.0775333865954049</v>
      </c>
      <c r="D85" s="124">
        <f>IF(RES_hhdet_in_tes!D85=0,"",RES_hhdet_in_tes!D85/RES_hhdet_in_fec!D85)</f>
        <v>2.1407106559139732</v>
      </c>
      <c r="E85" s="124">
        <f>IF(RES_hhdet_in_tes!E85=0,"",RES_hhdet_in_tes!E85/RES_hhdet_in_fec!E85)</f>
        <v>2.2045549901984871</v>
      </c>
      <c r="F85" s="124">
        <f>IF(RES_hhdet_in_tes!F85=0,"",RES_hhdet_in_tes!F85/RES_hhdet_in_fec!F85)</f>
        <v>2.2684678914642329</v>
      </c>
      <c r="G85" s="124">
        <f>IF(RES_hhdet_in_tes!G85=0,"",RES_hhdet_in_tes!G85/RES_hhdet_in_fec!G85)</f>
        <v>2.3329881234576191</v>
      </c>
      <c r="H85" s="124">
        <f>IF(RES_hhdet_in_tes!H85=0,"",RES_hhdet_in_tes!H85/RES_hhdet_in_fec!H85)</f>
        <v>2.3980462470555119</v>
      </c>
      <c r="I85" s="124">
        <f>IF(RES_hhdet_in_tes!I85=0,"",RES_hhdet_in_tes!I85/RES_hhdet_in_fec!I85)</f>
        <v>2.4637713743811238</v>
      </c>
      <c r="J85" s="124">
        <f>IF(RES_hhdet_in_tes!J85=0,"",RES_hhdet_in_tes!J85/RES_hhdet_in_fec!J85)</f>
        <v>2.5307005534643192</v>
      </c>
      <c r="K85" s="124">
        <f>IF(RES_hhdet_in_tes!K85=0,"",RES_hhdet_in_tes!K85/RES_hhdet_in_fec!K85)</f>
        <v>2.5992853457573957</v>
      </c>
      <c r="L85" s="124">
        <f>IF(RES_hhdet_in_tes!L85=0,"",RES_hhdet_in_tes!L85/RES_hhdet_in_fec!L85)</f>
        <v>2.6696373971852569</v>
      </c>
      <c r="M85" s="124">
        <f>IF(RES_hhdet_in_tes!M85=0,"",RES_hhdet_in_tes!M85/RES_hhdet_in_fec!M85)</f>
        <v>2.753666293425344</v>
      </c>
      <c r="N85" s="124">
        <f>IF(RES_hhdet_in_tes!N85=0,"",RES_hhdet_in_tes!N85/RES_hhdet_in_fec!N85)</f>
        <v>2.8552695659938188</v>
      </c>
      <c r="O85" s="124">
        <f>IF(RES_hhdet_in_tes!O85=0,"",RES_hhdet_in_tes!O85/RES_hhdet_in_fec!O85)</f>
        <v>2.9766019566585165</v>
      </c>
      <c r="P85" s="124">
        <f>IF(RES_hhdet_in_tes!P85=0,"",RES_hhdet_in_tes!P85/RES_hhdet_in_fec!P85)</f>
        <v>3.1081843216729235</v>
      </c>
      <c r="Q85" s="124">
        <f>IF(RES_hhdet_in_tes!Q85=0,"",RES_hhdet_in_tes!Q85/RES_hhdet_in_fec!Q85)</f>
        <v>3.2212640463948716</v>
      </c>
      <c r="R85" s="124">
        <f>IF(RES_hhdet_in_tes!R85=0,"",RES_hhdet_in_tes!R85/RES_hhdet_in_fec!R85)</f>
        <v>3.2922055408162239</v>
      </c>
      <c r="S85" s="124">
        <f>IF(RES_hhdet_in_tes!S85=0,"",RES_hhdet_in_tes!S85/RES_hhdet_in_fec!S85)</f>
        <v>3.3486714871906016</v>
      </c>
      <c r="T85" s="124">
        <f>IF(RES_hhdet_in_tes!T85=0,"",RES_hhdet_in_tes!T85/RES_hhdet_in_fec!T85)</f>
        <v>3.395850934883998</v>
      </c>
      <c r="U85" s="124">
        <f>IF(RES_hhdet_in_tes!U85=0,"",RES_hhdet_in_tes!U85/RES_hhdet_in_fec!U85)</f>
        <v>3.4388017692956554</v>
      </c>
      <c r="V85" s="124">
        <f>IF(RES_hhdet_in_tes!V85=0,"",RES_hhdet_in_tes!V85/RES_hhdet_in_fec!V85)</f>
        <v>3.4825948434800775</v>
      </c>
      <c r="W85" s="124">
        <f>IF(RES_hhdet_in_tes!W85=0,"",RES_hhdet_in_tes!W85/RES_hhdet_in_fec!W85)</f>
        <v>3.5254688748329794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2.0775333865954049</v>
      </c>
      <c r="D86" s="111">
        <f>IF(RES_hhdet_in_tes!D86=0,"",RES_hhdet_in_tes!D86/RES_hhdet_in_fec!D86)</f>
        <v>2.1407106559139732</v>
      </c>
      <c r="E86" s="111">
        <f>IF(RES_hhdet_in_tes!E86=0,"",RES_hhdet_in_tes!E86/RES_hhdet_in_fec!E86)</f>
        <v>2.2045549901984871</v>
      </c>
      <c r="F86" s="111">
        <f>IF(RES_hhdet_in_tes!F86=0,"",RES_hhdet_in_tes!F86/RES_hhdet_in_fec!F86)</f>
        <v>2.2684678914642329</v>
      </c>
      <c r="G86" s="111">
        <f>IF(RES_hhdet_in_tes!G86=0,"",RES_hhdet_in_tes!G86/RES_hhdet_in_fec!G86)</f>
        <v>2.3329881234576191</v>
      </c>
      <c r="H86" s="111">
        <f>IF(RES_hhdet_in_tes!H86=0,"",RES_hhdet_in_tes!H86/RES_hhdet_in_fec!H86)</f>
        <v>2.3980462470555119</v>
      </c>
      <c r="I86" s="111">
        <f>IF(RES_hhdet_in_tes!I86=0,"",RES_hhdet_in_tes!I86/RES_hhdet_in_fec!I86)</f>
        <v>2.4637713743811238</v>
      </c>
      <c r="J86" s="111">
        <f>IF(RES_hhdet_in_tes!J86=0,"",RES_hhdet_in_tes!J86/RES_hhdet_in_fec!J86)</f>
        <v>2.5307005534643192</v>
      </c>
      <c r="K86" s="111">
        <f>IF(RES_hhdet_in_tes!K86=0,"",RES_hhdet_in_tes!K86/RES_hhdet_in_fec!K86)</f>
        <v>2.5992853457573957</v>
      </c>
      <c r="L86" s="111">
        <f>IF(RES_hhdet_in_tes!L86=0,"",RES_hhdet_in_tes!L86/RES_hhdet_in_fec!L86)</f>
        <v>2.6696373971852569</v>
      </c>
      <c r="M86" s="111">
        <f>IF(RES_hhdet_in_tes!M86=0,"",RES_hhdet_in_tes!M86/RES_hhdet_in_fec!M86)</f>
        <v>2.753666293425344</v>
      </c>
      <c r="N86" s="111">
        <f>IF(RES_hhdet_in_tes!N86=0,"",RES_hhdet_in_tes!N86/RES_hhdet_in_fec!N86)</f>
        <v>2.8552695659938188</v>
      </c>
      <c r="O86" s="111">
        <f>IF(RES_hhdet_in_tes!O86=0,"",RES_hhdet_in_tes!O86/RES_hhdet_in_fec!O86)</f>
        <v>2.9766019566585165</v>
      </c>
      <c r="P86" s="111">
        <f>IF(RES_hhdet_in_tes!P86=0,"",RES_hhdet_in_tes!P86/RES_hhdet_in_fec!P86)</f>
        <v>3.1081843216729235</v>
      </c>
      <c r="Q86" s="111">
        <f>IF(RES_hhdet_in_tes!Q86=0,"",RES_hhdet_in_tes!Q86/RES_hhdet_in_fec!Q86)</f>
        <v>3.2212640463948716</v>
      </c>
      <c r="R86" s="111">
        <f>IF(RES_hhdet_in_tes!R86=0,"",RES_hhdet_in_tes!R86/RES_hhdet_in_fec!R86)</f>
        <v>3.2922055408162239</v>
      </c>
      <c r="S86" s="111">
        <f>IF(RES_hhdet_in_tes!S86=0,"",RES_hhdet_in_tes!S86/RES_hhdet_in_fec!S86)</f>
        <v>3.3486714871906016</v>
      </c>
      <c r="T86" s="111">
        <f>IF(RES_hhdet_in_tes!T86=0,"",RES_hhdet_in_tes!T86/RES_hhdet_in_fec!T86)</f>
        <v>3.395850934883998</v>
      </c>
      <c r="U86" s="111">
        <f>IF(RES_hhdet_in_tes!U86=0,"",RES_hhdet_in_tes!U86/RES_hhdet_in_fec!U86)</f>
        <v>3.4388017692956554</v>
      </c>
      <c r="V86" s="111">
        <f>IF(RES_hhdet_in_tes!V86=0,"",RES_hhdet_in_tes!V86/RES_hhdet_in_fec!V86)</f>
        <v>3.4825948434800775</v>
      </c>
      <c r="W86" s="111">
        <f>IF(RES_hhdet_in_tes!W86=0,"",RES_hhdet_in_tes!W86/RES_hhdet_in_fec!W86)</f>
        <v>3.5254688748329794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0.52505983703212844</v>
      </c>
      <c r="D87" s="124">
        <f>IF(RES_hhdet_in_tes!D87=0,"",RES_hhdet_in_tes!D87/RES_hhdet_in_fec!D87)</f>
        <v>0.53162653206010724</v>
      </c>
      <c r="E87" s="124">
        <f>IF(RES_hhdet_in_tes!E87=0,"",RES_hhdet_in_tes!E87/RES_hhdet_in_fec!E87)</f>
        <v>0.54092675048943661</v>
      </c>
      <c r="F87" s="124">
        <f>IF(RES_hhdet_in_tes!F87=0,"",RES_hhdet_in_tes!F87/RES_hhdet_in_fec!F87)</f>
        <v>0.55946691298896012</v>
      </c>
      <c r="G87" s="124">
        <f>IF(RES_hhdet_in_tes!G87=0,"",RES_hhdet_in_tes!G87/RES_hhdet_in_fec!G87)</f>
        <v>0.54828269745382463</v>
      </c>
      <c r="H87" s="124">
        <f>IF(RES_hhdet_in_tes!H87=0,"",RES_hhdet_in_tes!H87/RES_hhdet_in_fec!H87)</f>
        <v>0.58457147745960214</v>
      </c>
      <c r="I87" s="124">
        <f>IF(RES_hhdet_in_tes!I87=0,"",RES_hhdet_in_tes!I87/RES_hhdet_in_fec!I87)</f>
        <v>0.59770795261577125</v>
      </c>
      <c r="J87" s="124">
        <f>IF(RES_hhdet_in_tes!J87=0,"",RES_hhdet_in_tes!J87/RES_hhdet_in_fec!J87)</f>
        <v>0.60954703965489698</v>
      </c>
      <c r="K87" s="124">
        <f>IF(RES_hhdet_in_tes!K87=0,"",RES_hhdet_in_tes!K87/RES_hhdet_in_fec!K87)</f>
        <v>0.62355416904035244</v>
      </c>
      <c r="L87" s="124">
        <f>IF(RES_hhdet_in_tes!L87=0,"",RES_hhdet_in_tes!L87/RES_hhdet_in_fec!L87)</f>
        <v>0.63673565061852644</v>
      </c>
      <c r="M87" s="124">
        <f>IF(RES_hhdet_in_tes!M87=0,"",RES_hhdet_in_tes!M87/RES_hhdet_in_fec!M87)</f>
        <v>0.61588489234428456</v>
      </c>
      <c r="N87" s="124">
        <f>IF(RES_hhdet_in_tes!N87=0,"",RES_hhdet_in_tes!N87/RES_hhdet_in_fec!N87)</f>
        <v>0.6431317880465599</v>
      </c>
      <c r="O87" s="124">
        <f>IF(RES_hhdet_in_tes!O87=0,"",RES_hhdet_in_tes!O87/RES_hhdet_in_fec!O87)</f>
        <v>0.66505043192327551</v>
      </c>
      <c r="P87" s="124">
        <f>IF(RES_hhdet_in_tes!P87=0,"",RES_hhdet_in_tes!P87/RES_hhdet_in_fec!P87)</f>
        <v>0.68377293275996387</v>
      </c>
      <c r="Q87" s="124">
        <f>IF(RES_hhdet_in_tes!Q87=0,"",RES_hhdet_in_tes!Q87/RES_hhdet_in_fec!Q87)</f>
        <v>0.70838013448700365</v>
      </c>
      <c r="R87" s="124">
        <f>IF(RES_hhdet_in_tes!R87=0,"",RES_hhdet_in_tes!R87/RES_hhdet_in_fec!R87)</f>
        <v>0.7274945071146921</v>
      </c>
      <c r="S87" s="124">
        <f>IF(RES_hhdet_in_tes!S87=0,"",RES_hhdet_in_tes!S87/RES_hhdet_in_fec!S87)</f>
        <v>0.7428022740885043</v>
      </c>
      <c r="T87" s="124">
        <f>IF(RES_hhdet_in_tes!T87=0,"",RES_hhdet_in_tes!T87/RES_hhdet_in_fec!T87)</f>
        <v>0.76458845480252602</v>
      </c>
      <c r="U87" s="124">
        <f>IF(RES_hhdet_in_tes!U87=0,"",RES_hhdet_in_tes!U87/RES_hhdet_in_fec!U87)</f>
        <v>0.78448351805701921</v>
      </c>
      <c r="V87" s="124">
        <f>IF(RES_hhdet_in_tes!V87=0,"",RES_hhdet_in_tes!V87/RES_hhdet_in_fec!V87)</f>
        <v>0.78820332706447582</v>
      </c>
      <c r="W87" s="124">
        <f>IF(RES_hhdet_in_tes!W87=0,"",RES_hhdet_in_tes!W87/RES_hhdet_in_fec!W87)</f>
        <v>0.7913134423544711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0.52505983703212844</v>
      </c>
      <c r="D88" s="111">
        <f>IF(RES_hhdet_in_tes!D88=0,"",RES_hhdet_in_tes!D88/RES_hhdet_in_fec!D88)</f>
        <v>0.53886901761968486</v>
      </c>
      <c r="E88" s="111">
        <f>IF(RES_hhdet_in_tes!E88=0,"",RES_hhdet_in_tes!E88/RES_hhdet_in_fec!E88)</f>
        <v>0.55280947485438436</v>
      </c>
      <c r="F88" s="111">
        <f>IF(RES_hhdet_in_tes!F88=0,"",RES_hhdet_in_tes!F88/RES_hhdet_in_fec!F88)</f>
        <v>0.56686780778935875</v>
      </c>
      <c r="G88" s="111">
        <f>IF(RES_hhdet_in_tes!G88=0,"",RES_hhdet_in_tes!G88/RES_hhdet_in_fec!G88)</f>
        <v>0.58103069510853522</v>
      </c>
      <c r="H88" s="111">
        <f>IF(RES_hhdet_in_tes!H88=0,"",RES_hhdet_in_tes!H88/RES_hhdet_in_fec!H88)</f>
        <v>0.5952822654994786</v>
      </c>
      <c r="I88" s="111">
        <f>IF(RES_hhdet_in_tes!I88=0,"",RES_hhdet_in_tes!I88/RES_hhdet_in_fec!I88)</f>
        <v>0.60960164931208172</v>
      </c>
      <c r="J88" s="111">
        <f>IF(RES_hhdet_in_tes!J88=0,"",RES_hhdet_in_tes!J88/RES_hhdet_in_fec!J88)</f>
        <v>0.62394384837215966</v>
      </c>
      <c r="K88" s="111">
        <f>IF(RES_hhdet_in_tes!K88=0,"",RES_hhdet_in_tes!K88/RES_hhdet_in_fec!K88)</f>
        <v>0.63824933770903391</v>
      </c>
      <c r="L88" s="111">
        <f>IF(RES_hhdet_in_tes!L88=0,"",RES_hhdet_in_tes!L88/RES_hhdet_in_fec!L88)</f>
        <v>0.6524652853960673</v>
      </c>
      <c r="M88" s="111">
        <f>IF(RES_hhdet_in_tes!M88=0,"",RES_hhdet_in_tes!M88/RES_hhdet_in_fec!M88)</f>
        <v>0.66555760992130653</v>
      </c>
      <c r="N88" s="111">
        <f>IF(RES_hhdet_in_tes!N88=0,"",RES_hhdet_in_tes!N88/RES_hhdet_in_fec!N88)</f>
        <v>0.6769711926015396</v>
      </c>
      <c r="O88" s="111">
        <f>IF(RES_hhdet_in_tes!O88=0,"",RES_hhdet_in_tes!O88/RES_hhdet_in_fec!O88)</f>
        <v>0.68640572428471669</v>
      </c>
      <c r="P88" s="111">
        <f>IF(RES_hhdet_in_tes!P88=0,"",RES_hhdet_in_tes!P88/RES_hhdet_in_fec!P88)</f>
        <v>0.69466950911774994</v>
      </c>
      <c r="Q88" s="111">
        <f>IF(RES_hhdet_in_tes!Q88=0,"",RES_hhdet_in_tes!Q88/RES_hhdet_in_fec!Q88)</f>
        <v>0.70450772645659798</v>
      </c>
      <c r="R88" s="111">
        <f>IF(RES_hhdet_in_tes!R88=0,"",RES_hhdet_in_tes!R88/RES_hhdet_in_fec!R88)</f>
        <v>0.71901386725801308</v>
      </c>
      <c r="S88" s="111">
        <f>IF(RES_hhdet_in_tes!S88=0,"",RES_hhdet_in_tes!S88/RES_hhdet_in_fec!S88)</f>
        <v>0.73527193178889327</v>
      </c>
      <c r="T88" s="111">
        <f>IF(RES_hhdet_in_tes!T88=0,"",RES_hhdet_in_tes!T88/RES_hhdet_in_fec!T88)</f>
        <v>0.75160885701909053</v>
      </c>
      <c r="U88" s="111">
        <f>IF(RES_hhdet_in_tes!U88=0,"",RES_hhdet_in_tes!U88/RES_hhdet_in_fec!U88)</f>
        <v>0.76665736127597794</v>
      </c>
      <c r="V88" s="111">
        <f>IF(RES_hhdet_in_tes!V88=0,"",RES_hhdet_in_tes!V88/RES_hhdet_in_fec!V88)</f>
        <v>0.7792714173801355</v>
      </c>
      <c r="W88" s="111">
        <f>IF(RES_hhdet_in_tes!W88=0,"",RES_hhdet_in_tes!W88/RES_hhdet_in_fec!W88)</f>
        <v>0.78941767901205129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>
        <f>IF(RES_hhdet_in_tes!D92=0,"",RES_hhdet_in_tes!D92/RES_hhdet_in_fec!D92)</f>
        <v>0.51326457289113692</v>
      </c>
      <c r="E92" s="112">
        <f>IF(RES_hhdet_in_tes!E92=0,"",RES_hhdet_in_tes!E92/RES_hhdet_in_fec!E92)</f>
        <v>0.51701063278785719</v>
      </c>
      <c r="F92" s="112">
        <f>IF(RES_hhdet_in_tes!F92=0,"",RES_hhdet_in_tes!F92/RES_hhdet_in_fec!F92)</f>
        <v>0.52082924610719195</v>
      </c>
      <c r="G92" s="112">
        <f>IF(RES_hhdet_in_tes!G92=0,"",RES_hhdet_in_tes!G92/RES_hhdet_in_fec!G92)</f>
        <v>0.52513785394769685</v>
      </c>
      <c r="H92" s="112">
        <f>IF(RES_hhdet_in_tes!H92=0,"",RES_hhdet_in_tes!H92/RES_hhdet_in_fec!H92)</f>
        <v>0.52988536683323151</v>
      </c>
      <c r="I92" s="112">
        <f>IF(RES_hhdet_in_tes!I92=0,"",RES_hhdet_in_tes!I92/RES_hhdet_in_fec!I92)</f>
        <v>0.53517464226267775</v>
      </c>
      <c r="J92" s="112">
        <f>IF(RES_hhdet_in_tes!J92=0,"",RES_hhdet_in_tes!J92/RES_hhdet_in_fec!J92)</f>
        <v>0.54142705110352363</v>
      </c>
      <c r="K92" s="112">
        <f>IF(RES_hhdet_in_tes!K92=0,"",RES_hhdet_in_tes!K92/RES_hhdet_in_fec!K92)</f>
        <v>0.54900086942685444</v>
      </c>
      <c r="L92" s="112">
        <f>IF(RES_hhdet_in_tes!L92=0,"",RES_hhdet_in_tes!L92/RES_hhdet_in_fec!L92)</f>
        <v>0.55799195077025965</v>
      </c>
      <c r="M92" s="112">
        <f>IF(RES_hhdet_in_tes!M92=0,"",RES_hhdet_in_tes!M92/RES_hhdet_in_fec!M92)</f>
        <v>0.57690230145117138</v>
      </c>
      <c r="N92" s="112">
        <f>IF(RES_hhdet_in_tes!N92=0,"",RES_hhdet_in_tes!N92/RES_hhdet_in_fec!N92)</f>
        <v>0.60843045243070248</v>
      </c>
      <c r="O92" s="112">
        <f>IF(RES_hhdet_in_tes!O92=0,"",RES_hhdet_in_tes!O92/RES_hhdet_in_fec!O92)</f>
        <v>0.65482906543440511</v>
      </c>
      <c r="P92" s="112">
        <f>IF(RES_hhdet_in_tes!P92=0,"",RES_hhdet_in_tes!P92/RES_hhdet_in_fec!P92)</f>
        <v>0.71136367813056478</v>
      </c>
      <c r="Q92" s="112">
        <f>IF(RES_hhdet_in_tes!Q92=0,"",RES_hhdet_in_tes!Q92/RES_hhdet_in_fec!Q92)</f>
        <v>0.76269439045222809</v>
      </c>
      <c r="R92" s="112">
        <f>IF(RES_hhdet_in_tes!R92=0,"",RES_hhdet_in_tes!R92/RES_hhdet_in_fec!R92)</f>
        <v>0.79733634178300727</v>
      </c>
      <c r="S92" s="112">
        <f>IF(RES_hhdet_in_tes!S92=0,"",RES_hhdet_in_tes!S92/RES_hhdet_in_fec!S92)</f>
        <v>0.83071858579270508</v>
      </c>
      <c r="T92" s="112">
        <f>IF(RES_hhdet_in_tes!T92=0,"",RES_hhdet_in_tes!T92/RES_hhdet_in_fec!T92)</f>
        <v>0.86095156149957319</v>
      </c>
      <c r="U92" s="112">
        <f>IF(RES_hhdet_in_tes!U92=0,"",RES_hhdet_in_tes!U92/RES_hhdet_in_fec!U92)</f>
        <v>0.88614570792196923</v>
      </c>
      <c r="V92" s="112">
        <f>IF(RES_hhdet_in_tes!V92=0,"",RES_hhdet_in_tes!V92/RES_hhdet_in_fec!V92)</f>
        <v>0.90441146407820661</v>
      </c>
      <c r="W92" s="112">
        <f>IF(RES_hhdet_in_tes!W92=0,"",RES_hhdet_in_tes!W92/RES_hhdet_in_fec!W92)</f>
        <v>0.91300345885588596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 t="str">
        <f>IF(RES_hhdet_in_tes!C96=0,"",RES_hhdet_in_tes!C96/RES_hhdet_in_fec!C96)</f>
        <v/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>
        <f>IF(RES_hhdet_in_tes!H96=0,"",RES_hhdet_in_tes!H96/RES_hhdet_in_fec!H96)</f>
        <v>0.57942505242263365</v>
      </c>
      <c r="I96" s="112">
        <f>IF(RES_hhdet_in_tes!I96=0,"",RES_hhdet_in_tes!I96/RES_hhdet_in_fec!I96)</f>
        <v>0.58144710680716527</v>
      </c>
      <c r="J96" s="112">
        <f>IF(RES_hhdet_in_tes!J96=0,"",RES_hhdet_in_tes!J96/RES_hhdet_in_fec!J96)</f>
        <v>0.58369282426653513</v>
      </c>
      <c r="K96" s="112">
        <f>IF(RES_hhdet_in_tes!K96=0,"",RES_hhdet_in_tes!K96/RES_hhdet_in_fec!K96)</f>
        <v>0.58624975678553914</v>
      </c>
      <c r="L96" s="112">
        <f>IF(RES_hhdet_in_tes!L96=0,"",RES_hhdet_in_tes!L96/RES_hhdet_in_fec!L96)</f>
        <v>0.58914854644274528</v>
      </c>
      <c r="M96" s="112">
        <f>IF(RES_hhdet_in_tes!M96=0,"",RES_hhdet_in_tes!M96/RES_hhdet_in_fec!M96)</f>
        <v>0.59439779878405696</v>
      </c>
      <c r="N96" s="112">
        <f>IF(RES_hhdet_in_tes!N96=0,"",RES_hhdet_in_tes!N96/RES_hhdet_in_fec!N96)</f>
        <v>0.60288006490862489</v>
      </c>
      <c r="O96" s="112">
        <f>IF(RES_hhdet_in_tes!O96=0,"",RES_hhdet_in_tes!O96/RES_hhdet_in_fec!O96)</f>
        <v>0.61572711364350807</v>
      </c>
      <c r="P96" s="112">
        <f>IF(RES_hhdet_in_tes!P96=0,"",RES_hhdet_in_tes!P96/RES_hhdet_in_fec!P96)</f>
        <v>0.63243947486757068</v>
      </c>
      <c r="Q96" s="112">
        <f>IF(RES_hhdet_in_tes!Q96=0,"",RES_hhdet_in_tes!Q96/RES_hhdet_in_fec!Q96)</f>
        <v>0.64883832057988455</v>
      </c>
      <c r="R96" s="112">
        <f>IF(RES_hhdet_in_tes!R96=0,"",RES_hhdet_in_tes!R96/RES_hhdet_in_fec!R96)</f>
        <v>0.66059392621534463</v>
      </c>
      <c r="S96" s="112">
        <f>IF(RES_hhdet_in_tes!S96=0,"",RES_hhdet_in_tes!S96/RES_hhdet_in_fec!S96)</f>
        <v>0.67223363943165204</v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0.69410928203378774</v>
      </c>
      <c r="V96" s="112">
        <f>IF(RES_hhdet_in_tes!V96=0,"",RES_hhdet_in_tes!V96/RES_hhdet_in_fec!V96)</f>
        <v>0.70352434068565428</v>
      </c>
      <c r="W96" s="112">
        <f>IF(RES_hhdet_in_tes!W96=0,"",RES_hhdet_in_tes!W96/RES_hhdet_in_fec!W96)</f>
        <v>0.71093581199553868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0.58413947707099312</v>
      </c>
      <c r="D100" s="124">
        <f>IF(RES_hhdet_in_tes!D100=0,"",RES_hhdet_in_tes!D100/RES_hhdet_in_fec!D100)</f>
        <v>0.58153999464565953</v>
      </c>
      <c r="E100" s="124">
        <f>IF(RES_hhdet_in_tes!E100=0,"",RES_hhdet_in_tes!E100/RES_hhdet_in_fec!E100)</f>
        <v>0.58697353559130316</v>
      </c>
      <c r="F100" s="124">
        <f>IF(RES_hhdet_in_tes!F100=0,"",RES_hhdet_in_tes!F100/RES_hhdet_in_fec!F100)</f>
        <v>0.579251132618267</v>
      </c>
      <c r="G100" s="124">
        <f>IF(RES_hhdet_in_tes!G100=0,"",RES_hhdet_in_tes!G100/RES_hhdet_in_fec!G100)</f>
        <v>0.57970616146970566</v>
      </c>
      <c r="H100" s="124">
        <f>IF(RES_hhdet_in_tes!H100=0,"",RES_hhdet_in_tes!H100/RES_hhdet_in_fec!H100)</f>
        <v>0.59117753849161114</v>
      </c>
      <c r="I100" s="124">
        <f>IF(RES_hhdet_in_tes!I100=0,"",RES_hhdet_in_tes!I100/RES_hhdet_in_fec!I100)</f>
        <v>0.57981646645895424</v>
      </c>
      <c r="J100" s="124">
        <f>IF(RES_hhdet_in_tes!J100=0,"",RES_hhdet_in_tes!J100/RES_hhdet_in_fec!J100)</f>
        <v>0.5781064321219499</v>
      </c>
      <c r="K100" s="124">
        <f>IF(RES_hhdet_in_tes!K100=0,"",RES_hhdet_in_tes!K100/RES_hhdet_in_fec!K100)</f>
        <v>0.58072225938025823</v>
      </c>
      <c r="L100" s="124">
        <f>IF(RES_hhdet_in_tes!L100=0,"",RES_hhdet_in_tes!L100/RES_hhdet_in_fec!L100)</f>
        <v>0.58406529556830278</v>
      </c>
      <c r="M100" s="124">
        <f>IF(RES_hhdet_in_tes!M100=0,"",RES_hhdet_in_tes!M100/RES_hhdet_in_fec!M100)</f>
        <v>0.5835362214558043</v>
      </c>
      <c r="N100" s="124">
        <f>IF(RES_hhdet_in_tes!N100=0,"",RES_hhdet_in_tes!N100/RES_hhdet_in_fec!N100)</f>
        <v>0.58406832264265107</v>
      </c>
      <c r="O100" s="124">
        <f>IF(RES_hhdet_in_tes!O100=0,"",RES_hhdet_in_tes!O100/RES_hhdet_in_fec!O100)</f>
        <v>0.58056638152351225</v>
      </c>
      <c r="P100" s="124">
        <f>IF(RES_hhdet_in_tes!P100=0,"",RES_hhdet_in_tes!P100/RES_hhdet_in_fec!P100)</f>
        <v>0.58068626398132894</v>
      </c>
      <c r="Q100" s="124">
        <f>IF(RES_hhdet_in_tes!Q100=0,"",RES_hhdet_in_tes!Q100/RES_hhdet_in_fec!Q100)</f>
        <v>0.58403420394088912</v>
      </c>
      <c r="R100" s="124">
        <f>IF(RES_hhdet_in_tes!R100=0,"",RES_hhdet_in_tes!R100/RES_hhdet_in_fec!R100)</f>
        <v>0.58555012504942594</v>
      </c>
      <c r="S100" s="124">
        <f>IF(RES_hhdet_in_tes!S100=0,"",RES_hhdet_in_tes!S100/RES_hhdet_in_fec!S100)</f>
        <v>0.58913263317596842</v>
      </c>
      <c r="T100" s="124">
        <f>IF(RES_hhdet_in_tes!T100=0,"",RES_hhdet_in_tes!T100/RES_hhdet_in_fec!T100)</f>
        <v>0.58915216392964675</v>
      </c>
      <c r="U100" s="124">
        <f>IF(RES_hhdet_in_tes!U100=0,"",RES_hhdet_in_tes!U100/RES_hhdet_in_fec!U100)</f>
        <v>0.59197542277042181</v>
      </c>
      <c r="V100" s="124">
        <f>IF(RES_hhdet_in_tes!V100=0,"",RES_hhdet_in_tes!V100/RES_hhdet_in_fec!V100)</f>
        <v>0.59417155573936198</v>
      </c>
      <c r="W100" s="124">
        <f>IF(RES_hhdet_in_tes!W100=0,"",RES_hhdet_in_tes!W100/RES_hhdet_in_fec!W100)</f>
        <v>0.5977032548357738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0.56862717987699762</v>
      </c>
      <c r="D101" s="111">
        <f>IF(RES_hhdet_in_tes!D101=0,"",RES_hhdet_in_tes!D101/RES_hhdet_in_fec!D101)</f>
        <v>0.56877471369978549</v>
      </c>
      <c r="E101" s="111">
        <f>IF(RES_hhdet_in_tes!E101=0,"",RES_hhdet_in_tes!E101/RES_hhdet_in_fec!E101)</f>
        <v>0.56892016684605562</v>
      </c>
      <c r="F101" s="111">
        <f>IF(RES_hhdet_in_tes!F101=0,"",RES_hhdet_in_tes!F101/RES_hhdet_in_fec!F101)</f>
        <v>0.5690653362637097</v>
      </c>
      <c r="G101" s="111">
        <f>IF(RES_hhdet_in_tes!G101=0,"",RES_hhdet_in_tes!G101/RES_hhdet_in_fec!G101)</f>
        <v>0.56920858950067454</v>
      </c>
      <c r="H101" s="111">
        <f>IF(RES_hhdet_in_tes!H101=0,"",RES_hhdet_in_tes!H101/RES_hhdet_in_fec!H101)</f>
        <v>0.56935012634830162</v>
      </c>
      <c r="I101" s="111">
        <f>IF(RES_hhdet_in_tes!I101=0,"",RES_hhdet_in_tes!I101/RES_hhdet_in_fec!I101)</f>
        <v>0.56948954457035228</v>
      </c>
      <c r="J101" s="111">
        <f>IF(RES_hhdet_in_tes!J101=0,"",RES_hhdet_in_tes!J101/RES_hhdet_in_fec!J101)</f>
        <v>0.56962519634693387</v>
      </c>
      <c r="K101" s="111">
        <f>IF(RES_hhdet_in_tes!K101=0,"",RES_hhdet_in_tes!K101/RES_hhdet_in_fec!K101)</f>
        <v>0.56975568059770931</v>
      </c>
      <c r="L101" s="111">
        <f>IF(RES_hhdet_in_tes!L101=0,"",RES_hhdet_in_tes!L101/RES_hhdet_in_fec!L101)</f>
        <v>0.56988062247624705</v>
      </c>
      <c r="M101" s="111">
        <f>IF(RES_hhdet_in_tes!M101=0,"",RES_hhdet_in_tes!M101/RES_hhdet_in_fec!M101)</f>
        <v>0.56994785774887358</v>
      </c>
      <c r="N101" s="111">
        <f>IF(RES_hhdet_in_tes!N101=0,"",RES_hhdet_in_tes!N101/RES_hhdet_in_fec!N101)</f>
        <v>0.56994785774887358</v>
      </c>
      <c r="O101" s="111">
        <f>IF(RES_hhdet_in_tes!O101=0,"",RES_hhdet_in_tes!O101/RES_hhdet_in_fec!O101)</f>
        <v>0.56994785774887358</v>
      </c>
      <c r="P101" s="111">
        <f>IF(RES_hhdet_in_tes!P101=0,"",RES_hhdet_in_tes!P101/RES_hhdet_in_fec!P101)</f>
        <v>0.56994785774887358</v>
      </c>
      <c r="Q101" s="111">
        <f>IF(RES_hhdet_in_tes!Q101=0,"",RES_hhdet_in_tes!Q101/RES_hhdet_in_fec!Q101)</f>
        <v>0.56994785774887358</v>
      </c>
      <c r="R101" s="111">
        <f>IF(RES_hhdet_in_tes!R101=0,"",RES_hhdet_in_tes!R101/RES_hhdet_in_fec!R101)</f>
        <v>0.57037262992841076</v>
      </c>
      <c r="S101" s="111">
        <f>IF(RES_hhdet_in_tes!S101=0,"",RES_hhdet_in_tes!S101/RES_hhdet_in_fec!S101)</f>
        <v>0.57106722868440718</v>
      </c>
      <c r="T101" s="111">
        <f>IF(RES_hhdet_in_tes!T101=0,"",RES_hhdet_in_tes!T101/RES_hhdet_in_fec!T101)</f>
        <v>0.5718775938997358</v>
      </c>
      <c r="U101" s="111">
        <f>IF(RES_hhdet_in_tes!U101=0,"",RES_hhdet_in_tes!U101/RES_hhdet_in_fec!U101)</f>
        <v>0.57271690072989767</v>
      </c>
      <c r="V101" s="111">
        <f>IF(RES_hhdet_in_tes!V101=0,"",RES_hhdet_in_tes!V101/RES_hhdet_in_fec!V101)</f>
        <v>0.57349832433039327</v>
      </c>
      <c r="W101" s="111">
        <f>IF(RES_hhdet_in_tes!W101=0,"",RES_hhdet_in_tes!W101/RES_hhdet_in_fec!W101)</f>
        <v>0.57422186470122205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0.57643171550294647</v>
      </c>
      <c r="D102" s="111">
        <f>IF(RES_hhdet_in_tes!D102=0,"",RES_hhdet_in_tes!D102/RES_hhdet_in_fec!D102)</f>
        <v>0.57711198639960704</v>
      </c>
      <c r="E102" s="111">
        <f>IF(RES_hhdet_in_tes!E102=0,"",RES_hhdet_in_tes!E102/RES_hhdet_in_fec!E102)</f>
        <v>0.57778266340346662</v>
      </c>
      <c r="F102" s="111">
        <f>IF(RES_hhdet_in_tes!F102=0,"",RES_hhdet_in_tes!F102/RES_hhdet_in_fec!F102)</f>
        <v>0.57845203214921714</v>
      </c>
      <c r="G102" s="111">
        <f>IF(RES_hhdet_in_tes!G102=0,"",RES_hhdet_in_tes!G102/RES_hhdet_in_fec!G102)</f>
        <v>0.5791125654840017</v>
      </c>
      <c r="H102" s="111">
        <f>IF(RES_hhdet_in_tes!H102=0,"",RES_hhdet_in_tes!H102/RES_hhdet_in_fec!H102)</f>
        <v>0.57976518463550453</v>
      </c>
      <c r="I102" s="111">
        <f>IF(RES_hhdet_in_tes!I102=0,"",RES_hhdet_in_tes!I102/RES_hhdet_in_fec!I102)</f>
        <v>0.58040803491304127</v>
      </c>
      <c r="J102" s="111">
        <f>IF(RES_hhdet_in_tes!J102=0,"",RES_hhdet_in_tes!J102/RES_hhdet_in_fec!J102)</f>
        <v>0.58103351830352779</v>
      </c>
      <c r="K102" s="111">
        <f>IF(RES_hhdet_in_tes!K102=0,"",RES_hhdet_in_tes!K102/RES_hhdet_in_fec!K102)</f>
        <v>0.5816351744973266</v>
      </c>
      <c r="L102" s="111">
        <f>IF(RES_hhdet_in_tes!L102=0,"",RES_hhdet_in_tes!L102/RES_hhdet_in_fec!L102)</f>
        <v>0.58221127509675019</v>
      </c>
      <c r="M102" s="111">
        <f>IF(RES_hhdet_in_tes!M102=0,"",RES_hhdet_in_tes!M102/RES_hhdet_in_fec!M102)</f>
        <v>0.58252129349343063</v>
      </c>
      <c r="N102" s="111">
        <f>IF(RES_hhdet_in_tes!N102=0,"",RES_hhdet_in_tes!N102/RES_hhdet_in_fec!N102)</f>
        <v>0.58252129349343063</v>
      </c>
      <c r="O102" s="111">
        <f>IF(RES_hhdet_in_tes!O102=0,"",RES_hhdet_in_tes!O102/RES_hhdet_in_fec!O102)</f>
        <v>0.58252129349343063</v>
      </c>
      <c r="P102" s="111">
        <f>IF(RES_hhdet_in_tes!P102=0,"",RES_hhdet_in_tes!P102/RES_hhdet_in_fec!P102)</f>
        <v>0.58252129349343063</v>
      </c>
      <c r="Q102" s="111">
        <f>IF(RES_hhdet_in_tes!Q102=0,"",RES_hhdet_in_tes!Q102/RES_hhdet_in_fec!Q102)</f>
        <v>0.58252129349343063</v>
      </c>
      <c r="R102" s="111">
        <f>IF(RES_hhdet_in_tes!R102=0,"",RES_hhdet_in_tes!R102/RES_hhdet_in_fec!R102)</f>
        <v>0.58447989624627716</v>
      </c>
      <c r="S102" s="111">
        <f>IF(RES_hhdet_in_tes!S102=0,"",RES_hhdet_in_tes!S102/RES_hhdet_in_fec!S102)</f>
        <v>0.58768265551620069</v>
      </c>
      <c r="T102" s="111">
        <f>IF(RES_hhdet_in_tes!T102=0,"",RES_hhdet_in_tes!T102/RES_hhdet_in_fec!T102)</f>
        <v>0.59141920799777514</v>
      </c>
      <c r="U102" s="111">
        <f>IF(RES_hhdet_in_tes!U102=0,"",RES_hhdet_in_tes!U102/RES_hhdet_in_fec!U102)</f>
        <v>0.59528920878226388</v>
      </c>
      <c r="V102" s="111">
        <f>IF(RES_hhdet_in_tes!V102=0,"",RES_hhdet_in_tes!V102/RES_hhdet_in_fec!V102)</f>
        <v>0.59889231296092582</v>
      </c>
      <c r="W102" s="111">
        <f>IF(RES_hhdet_in_tes!W102=0,"",RES_hhdet_in_tes!W102/RES_hhdet_in_fec!W102)</f>
        <v>0.6022285205337593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0.74277696348021527</v>
      </c>
      <c r="D103" s="45">
        <f>IF(RES_hhdet_in_tes!D103=0,"",RES_hhdet_in_tes!D103/RES_hhdet_in_fec!D103)</f>
        <v>0.74413486023389341</v>
      </c>
      <c r="E103" s="45">
        <f>IF(RES_hhdet_in_tes!E103=0,"",RES_hhdet_in_tes!E103/RES_hhdet_in_fec!E103)</f>
        <v>0.74554296871822945</v>
      </c>
      <c r="F103" s="45">
        <f>IF(RES_hhdet_in_tes!F103=0,"",RES_hhdet_in_tes!F103/RES_hhdet_in_fec!F103)</f>
        <v>0.74695792425674623</v>
      </c>
      <c r="G103" s="45">
        <f>IF(RES_hhdet_in_tes!G103=0,"",RES_hhdet_in_tes!G103/RES_hhdet_in_fec!G103)</f>
        <v>0.74841912184579296</v>
      </c>
      <c r="H103" s="45">
        <f>IF(RES_hhdet_in_tes!H103=0,"",RES_hhdet_in_tes!H103/RES_hhdet_in_fec!H103)</f>
        <v>0.74992174003934298</v>
      </c>
      <c r="I103" s="45">
        <f>IF(RES_hhdet_in_tes!I103=0,"",RES_hhdet_in_tes!I103/RES_hhdet_in_fec!I103)</f>
        <v>0.75147548576564804</v>
      </c>
      <c r="J103" s="45">
        <f>IF(RES_hhdet_in_tes!J103=0,"",RES_hhdet_in_tes!J103/RES_hhdet_in_fec!J103)</f>
        <v>0.75312012488351754</v>
      </c>
      <c r="K103" s="45">
        <f>IF(RES_hhdet_in_tes!K103=0,"",RES_hhdet_in_tes!K103/RES_hhdet_in_fec!K103)</f>
        <v>0.75488946883260444</v>
      </c>
      <c r="L103" s="45">
        <f>IF(RES_hhdet_in_tes!L103=0,"",RES_hhdet_in_tes!L103/RES_hhdet_in_fec!L103)</f>
        <v>0.7567925635592142</v>
      </c>
      <c r="M103" s="45">
        <f>IF(RES_hhdet_in_tes!M103=0,"",RES_hhdet_in_tes!M103/RES_hhdet_in_fec!M103)</f>
        <v>0.75938178534763656</v>
      </c>
      <c r="N103" s="45">
        <f>IF(RES_hhdet_in_tes!N103=0,"",RES_hhdet_in_tes!N103/RES_hhdet_in_fec!N103)</f>
        <v>0.76281376253446365</v>
      </c>
      <c r="O103" s="45" t="str">
        <f>IF(RES_hhdet_in_tes!O103=0,"",RES_hhdet_in_tes!O103/RES_hhdet_in_fec!O103)</f>
        <v/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0.78138377794289005</v>
      </c>
      <c r="R103" s="45">
        <f>IF(RES_hhdet_in_tes!R103=0,"",RES_hhdet_in_tes!R103/RES_hhdet_in_fec!R103)</f>
        <v>0.79204244018177594</v>
      </c>
      <c r="S103" s="45">
        <f>IF(RES_hhdet_in_tes!S103=0,"",RES_hhdet_in_tes!S103/RES_hhdet_in_fec!S103)</f>
        <v>0.8053454475784606</v>
      </c>
      <c r="T103" s="45">
        <f>IF(RES_hhdet_in_tes!T103=0,"",RES_hhdet_in_tes!T103/RES_hhdet_in_fec!T103)</f>
        <v>0.8196483380495192</v>
      </c>
      <c r="U103" s="45">
        <f>IF(RES_hhdet_in_tes!U103=0,"",RES_hhdet_in_tes!U103/RES_hhdet_in_fec!U103)</f>
        <v>0.83330664951156752</v>
      </c>
      <c r="V103" s="45">
        <f>IF(RES_hhdet_in_tes!V103=0,"",RES_hhdet_in_tes!V103/RES_hhdet_in_fec!V103)</f>
        <v>0.84467591988120339</v>
      </c>
      <c r="W103" s="45">
        <f>IF(RES_hhdet_in_tes!W103=0,"",RES_hhdet_in_tes!W103/RES_hhdet_in_fec!W103)</f>
        <v>0.8531785026652573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>
        <f>IF(RES_hhdet_in_tes!C105=0,"",RES_hhdet_in_tes!C105/RES_hhdet_in_fec!C105)</f>
        <v>0.69147865175454259</v>
      </c>
      <c r="D105" s="119">
        <f>IF(RES_hhdet_in_tes!D105=0,"",RES_hhdet_in_tes!D105/RES_hhdet_in_fec!D105)</f>
        <v>0.70183223017589791</v>
      </c>
      <c r="E105" s="119">
        <f>IF(RES_hhdet_in_tes!E105=0,"",RES_hhdet_in_tes!E105/RES_hhdet_in_fec!E105)</f>
        <v>0.7085893037580796</v>
      </c>
      <c r="F105" s="119">
        <f>IF(RES_hhdet_in_tes!F105=0,"",RES_hhdet_in_tes!F105/RES_hhdet_in_fec!F105)</f>
        <v>0.70524871378016418</v>
      </c>
      <c r="G105" s="119">
        <f>IF(RES_hhdet_in_tes!G105=0,"",RES_hhdet_in_tes!G105/RES_hhdet_in_fec!G105)</f>
        <v>0.70777787595148245</v>
      </c>
      <c r="H105" s="119">
        <f>IF(RES_hhdet_in_tes!H105=0,"",RES_hhdet_in_tes!H105/RES_hhdet_in_fec!H105)</f>
        <v>0.72475767555306925</v>
      </c>
      <c r="I105" s="119">
        <f>IF(RES_hhdet_in_tes!I105=0,"",RES_hhdet_in_tes!I105/RES_hhdet_in_fec!I105)</f>
        <v>0.73650788979172999</v>
      </c>
      <c r="J105" s="119">
        <f>IF(RES_hhdet_in_tes!J105=0,"",RES_hhdet_in_tes!J105/RES_hhdet_in_fec!J105)</f>
        <v>0.73454464220301119</v>
      </c>
      <c r="K105" s="119">
        <f>IF(RES_hhdet_in_tes!K105=0,"",RES_hhdet_in_tes!K105/RES_hhdet_in_fec!K105)</f>
        <v>0.73781734436162172</v>
      </c>
      <c r="L105" s="119">
        <f>IF(RES_hhdet_in_tes!L105=0,"",RES_hhdet_in_tes!L105/RES_hhdet_in_fec!L105)</f>
        <v>0.75404549129289089</v>
      </c>
      <c r="M105" s="119">
        <f>IF(RES_hhdet_in_tes!M105=0,"",RES_hhdet_in_tes!M105/RES_hhdet_in_fec!M105)</f>
        <v>0.74958576410802391</v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>
        <f>IF(RES_hhdet_in_tes!S105=0,"",RES_hhdet_in_tes!S105/RES_hhdet_in_fec!S105)</f>
        <v>0.79373407504754179</v>
      </c>
      <c r="T105" s="119">
        <f>IF(RES_hhdet_in_tes!T105=0,"",RES_hhdet_in_tes!T105/RES_hhdet_in_fec!T105)</f>
        <v>0.79656401125299381</v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>
        <f>IF(RES_hhdet_in_tes!W105=0,"",RES_hhdet_in_tes!W105/RES_hhdet_in_fec!W105)</f>
        <v>0.80421363242264676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0.68061810222843455</v>
      </c>
      <c r="D106" s="124">
        <f>IF(RES_hhdet_in_tes!D106=0,"",RES_hhdet_in_tes!D106/RES_hhdet_in_fec!D106)</f>
        <v>0.68701529281023621</v>
      </c>
      <c r="E106" s="124">
        <f>IF(RES_hhdet_in_tes!E106=0,"",RES_hhdet_in_tes!E106/RES_hhdet_in_fec!E106)</f>
        <v>0.69341685121331798</v>
      </c>
      <c r="F106" s="124">
        <f>IF(RES_hhdet_in_tes!F106=0,"",RES_hhdet_in_tes!F106/RES_hhdet_in_fec!F106)</f>
        <v>0.69983584068503324</v>
      </c>
      <c r="G106" s="124">
        <f>IF(RES_hhdet_in_tes!G106=0,"",RES_hhdet_in_tes!G106/RES_hhdet_in_fec!G106)</f>
        <v>0.70623114528050679</v>
      </c>
      <c r="H106" s="124">
        <f>IF(RES_hhdet_in_tes!H106=0,"",RES_hhdet_in_tes!H106/RES_hhdet_in_fec!H106)</f>
        <v>0.71262741673275243</v>
      </c>
      <c r="I106" s="124">
        <f>IF(RES_hhdet_in_tes!I106=0,"",RES_hhdet_in_tes!I106/RES_hhdet_in_fec!I106)</f>
        <v>0.71901987405942158</v>
      </c>
      <c r="J106" s="124">
        <f>IF(RES_hhdet_in_tes!J106=0,"",RES_hhdet_in_tes!J106/RES_hhdet_in_fec!J106)</f>
        <v>0.72545218699474101</v>
      </c>
      <c r="K106" s="124">
        <f>IF(RES_hhdet_in_tes!K106=0,"",RES_hhdet_in_tes!K106/RES_hhdet_in_fec!K106)</f>
        <v>0.73186433783976723</v>
      </c>
      <c r="L106" s="124">
        <f>IF(RES_hhdet_in_tes!L106=0,"",RES_hhdet_in_tes!L106/RES_hhdet_in_fec!L106)</f>
        <v>0.73826524251472092</v>
      </c>
      <c r="M106" s="124">
        <f>IF(RES_hhdet_in_tes!M106=0,"",RES_hhdet_in_tes!M106/RES_hhdet_in_fec!M106)</f>
        <v>0.74475673225932604</v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>
        <f>IF(RES_hhdet_in_tes!S106=0,"",RES_hhdet_in_tes!S106/RES_hhdet_in_fec!S106)</f>
        <v>0.78085154787799393</v>
      </c>
      <c r="T106" s="124">
        <f>IF(RES_hhdet_in_tes!T106=0,"",RES_hhdet_in_tes!T106/RES_hhdet_in_fec!T106)</f>
        <v>0.78541753084502852</v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>
        <f>IF(RES_hhdet_in_tes!W106=0,"",RES_hhdet_in_tes!W106/RES_hhdet_in_fec!W106)</f>
        <v>0.79777269640318216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>
        <f>IF(RES_hhdet_in_tes!C107=0,"",RES_hhdet_in_tes!C107/RES_hhdet_in_fec!C107)</f>
        <v>0.68042746047350333</v>
      </c>
      <c r="D107" s="111">
        <f>IF(RES_hhdet_in_tes!D107=0,"",RES_hhdet_in_tes!D107/RES_hhdet_in_fec!D107)</f>
        <v>0.68683426447110696</v>
      </c>
      <c r="E107" s="111">
        <f>IF(RES_hhdet_in_tes!E107=0,"",RES_hhdet_in_tes!E107/RES_hhdet_in_fec!E107)</f>
        <v>0.69324204391800015</v>
      </c>
      <c r="F107" s="111">
        <f>IF(RES_hhdet_in_tes!F107=0,"",RES_hhdet_in_tes!F107/RES_hhdet_in_fec!F107)</f>
        <v>0.6996499563807056</v>
      </c>
      <c r="G107" s="111">
        <f>IF(RES_hhdet_in_tes!G107=0,"",RES_hhdet_in_tes!G107/RES_hhdet_in_fec!G107)</f>
        <v>0.70605876717483229</v>
      </c>
      <c r="H107" s="111">
        <f>IF(RES_hhdet_in_tes!H107=0,"",RES_hhdet_in_tes!H107/RES_hhdet_in_fec!H107)</f>
        <v>0.71246838263549273</v>
      </c>
      <c r="I107" s="111">
        <f>IF(RES_hhdet_in_tes!I107=0,"",RES_hhdet_in_tes!I107/RES_hhdet_in_fec!I107)</f>
        <v>0.71887899133647626</v>
      </c>
      <c r="J107" s="111">
        <f>IF(RES_hhdet_in_tes!J107=0,"",RES_hhdet_in_tes!J107/RES_hhdet_in_fec!J107)</f>
        <v>0.72529136579803399</v>
      </c>
      <c r="K107" s="111">
        <f>IF(RES_hhdet_in_tes!K107=0,"",RES_hhdet_in_tes!K107/RES_hhdet_in_fec!K107)</f>
        <v>0.73170616286557399</v>
      </c>
      <c r="L107" s="111">
        <f>IF(RES_hhdet_in_tes!L107=0,"",RES_hhdet_in_tes!L107/RES_hhdet_in_fec!L107)</f>
        <v>0.73812355827217269</v>
      </c>
      <c r="M107" s="111">
        <f>IF(RES_hhdet_in_tes!M107=0,"",RES_hhdet_in_tes!M107/RES_hhdet_in_fec!M107)</f>
        <v>0.74460953130401808</v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>
        <f>IF(RES_hhdet_in_tes!S107=0,"",RES_hhdet_in_tes!S107/RES_hhdet_in_fec!S107)</f>
        <v>0.78073468361643594</v>
      </c>
      <c r="T107" s="111">
        <f>IF(RES_hhdet_in_tes!T107=0,"",RES_hhdet_in_tes!T107/RES_hhdet_in_fec!T107)</f>
        <v>0.785304186279005</v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>
        <f>IF(RES_hhdet_in_tes!W107=0,"",RES_hhdet_in_tes!W107/RES_hhdet_in_fec!W107)</f>
        <v>0.79766742673554603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2.0775333865954049</v>
      </c>
      <c r="D109" s="124">
        <f>IF(RES_hhdet_in_tes!D109=0,"",RES_hhdet_in_tes!D109/RES_hhdet_in_fec!D109)</f>
        <v>2.1407106559139732</v>
      </c>
      <c r="E109" s="124">
        <f>IF(RES_hhdet_in_tes!E109=0,"",RES_hhdet_in_tes!E109/RES_hhdet_in_fec!E109)</f>
        <v>2.2045549901984871</v>
      </c>
      <c r="F109" s="124">
        <f>IF(RES_hhdet_in_tes!F109=0,"",RES_hhdet_in_tes!F109/RES_hhdet_in_fec!F109)</f>
        <v>2.2684678914642329</v>
      </c>
      <c r="G109" s="124">
        <f>IF(RES_hhdet_in_tes!G109=0,"",RES_hhdet_in_tes!G109/RES_hhdet_in_fec!G109)</f>
        <v>2.3329881234576191</v>
      </c>
      <c r="H109" s="124">
        <f>IF(RES_hhdet_in_tes!H109=0,"",RES_hhdet_in_tes!H109/RES_hhdet_in_fec!H109)</f>
        <v>2.3980462470555119</v>
      </c>
      <c r="I109" s="124">
        <f>IF(RES_hhdet_in_tes!I109=0,"",RES_hhdet_in_tes!I109/RES_hhdet_in_fec!I109)</f>
        <v>2.4637713743811238</v>
      </c>
      <c r="J109" s="124">
        <f>IF(RES_hhdet_in_tes!J109=0,"",RES_hhdet_in_tes!J109/RES_hhdet_in_fec!J109)</f>
        <v>2.5307005534643192</v>
      </c>
      <c r="K109" s="124">
        <f>IF(RES_hhdet_in_tes!K109=0,"",RES_hhdet_in_tes!K109/RES_hhdet_in_fec!K109)</f>
        <v>2.5992853457573957</v>
      </c>
      <c r="L109" s="124">
        <f>IF(RES_hhdet_in_tes!L109=0,"",RES_hhdet_in_tes!L109/RES_hhdet_in_fec!L109)</f>
        <v>2.6696373971852569</v>
      </c>
      <c r="M109" s="124">
        <f>IF(RES_hhdet_in_tes!M109=0,"",RES_hhdet_in_tes!M109/RES_hhdet_in_fec!M109)</f>
        <v>2.753666293425344</v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>
        <f>IF(RES_hhdet_in_tes!S109=0,"",RES_hhdet_in_tes!S109/RES_hhdet_in_fec!S109)</f>
        <v>3.3486714871906016</v>
      </c>
      <c r="T109" s="124">
        <f>IF(RES_hhdet_in_tes!T109=0,"",RES_hhdet_in_tes!T109/RES_hhdet_in_fec!T109)</f>
        <v>3.395850934883998</v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>
        <f>IF(RES_hhdet_in_tes!W109=0,"",RES_hhdet_in_tes!W109/RES_hhdet_in_fec!W109)</f>
        <v>3.5254688748329794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2.0775333865954049</v>
      </c>
      <c r="D110" s="111">
        <f>IF(RES_hhdet_in_tes!D110=0,"",RES_hhdet_in_tes!D110/RES_hhdet_in_fec!D110)</f>
        <v>2.1407106559139732</v>
      </c>
      <c r="E110" s="111">
        <f>IF(RES_hhdet_in_tes!E110=0,"",RES_hhdet_in_tes!E110/RES_hhdet_in_fec!E110)</f>
        <v>2.2045549901984871</v>
      </c>
      <c r="F110" s="111">
        <f>IF(RES_hhdet_in_tes!F110=0,"",RES_hhdet_in_tes!F110/RES_hhdet_in_fec!F110)</f>
        <v>2.2684678914642329</v>
      </c>
      <c r="G110" s="111">
        <f>IF(RES_hhdet_in_tes!G110=0,"",RES_hhdet_in_tes!G110/RES_hhdet_in_fec!G110)</f>
        <v>2.3329881234576191</v>
      </c>
      <c r="H110" s="111">
        <f>IF(RES_hhdet_in_tes!H110=0,"",RES_hhdet_in_tes!H110/RES_hhdet_in_fec!H110)</f>
        <v>2.3980462470555119</v>
      </c>
      <c r="I110" s="111">
        <f>IF(RES_hhdet_in_tes!I110=0,"",RES_hhdet_in_tes!I110/RES_hhdet_in_fec!I110)</f>
        <v>2.4637713743811238</v>
      </c>
      <c r="J110" s="111">
        <f>IF(RES_hhdet_in_tes!J110=0,"",RES_hhdet_in_tes!J110/RES_hhdet_in_fec!J110)</f>
        <v>2.5307005534643192</v>
      </c>
      <c r="K110" s="111">
        <f>IF(RES_hhdet_in_tes!K110=0,"",RES_hhdet_in_tes!K110/RES_hhdet_in_fec!K110)</f>
        <v>2.5992853457573957</v>
      </c>
      <c r="L110" s="111">
        <f>IF(RES_hhdet_in_tes!L110=0,"",RES_hhdet_in_tes!L110/RES_hhdet_in_fec!L110)</f>
        <v>2.6696373971852569</v>
      </c>
      <c r="M110" s="111">
        <f>IF(RES_hhdet_in_tes!M110=0,"",RES_hhdet_in_tes!M110/RES_hhdet_in_fec!M110)</f>
        <v>2.753666293425344</v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>
        <f>IF(RES_hhdet_in_tes!S110=0,"",RES_hhdet_in_tes!S110/RES_hhdet_in_fec!S110)</f>
        <v>3.3486714871906016</v>
      </c>
      <c r="T110" s="111">
        <f>IF(RES_hhdet_in_tes!T110=0,"",RES_hhdet_in_tes!T110/RES_hhdet_in_fec!T110)</f>
        <v>3.395850934883998</v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>
        <f>IF(RES_hhdet_in_tes!W110=0,"",RES_hhdet_in_tes!W110/RES_hhdet_in_fec!W110)</f>
        <v>3.5254688748329794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0.79957698557174672</v>
      </c>
      <c r="D111" s="124">
        <f>IF(RES_hhdet_in_tes!D111=0,"",RES_hhdet_in_tes!D111/RES_hhdet_in_fec!D111)</f>
        <v>0.8276432956472809</v>
      </c>
      <c r="E111" s="124">
        <f>IF(RES_hhdet_in_tes!E111=0,"",RES_hhdet_in_tes!E111/RES_hhdet_in_fec!E111)</f>
        <v>0.82138353894976401</v>
      </c>
      <c r="F111" s="124">
        <f>IF(RES_hhdet_in_tes!F111=0,"",RES_hhdet_in_tes!F111/RES_hhdet_in_fec!F111)</f>
        <v>0.82264448426880588</v>
      </c>
      <c r="G111" s="124">
        <f>IF(RES_hhdet_in_tes!G111=0,"",RES_hhdet_in_tes!G111/RES_hhdet_in_fec!G111)</f>
        <v>0.82202791825286436</v>
      </c>
      <c r="H111" s="124">
        <f>IF(RES_hhdet_in_tes!H111=0,"",RES_hhdet_in_tes!H111/RES_hhdet_in_fec!H111)</f>
        <v>0.83729112152909713</v>
      </c>
      <c r="I111" s="124">
        <f>IF(RES_hhdet_in_tes!I111=0,"",RES_hhdet_in_tes!I111/RES_hhdet_in_fec!I111)</f>
        <v>0.84553022437203018</v>
      </c>
      <c r="J111" s="124">
        <f>IF(RES_hhdet_in_tes!J111=0,"",RES_hhdet_in_tes!J111/RES_hhdet_in_fec!J111)</f>
        <v>0.84825459324468622</v>
      </c>
      <c r="K111" s="124">
        <f>IF(RES_hhdet_in_tes!K111=0,"",RES_hhdet_in_tes!K111/RES_hhdet_in_fec!K111)</f>
        <v>0.84556952151582432</v>
      </c>
      <c r="L111" s="124">
        <f>IF(RES_hhdet_in_tes!L111=0,"",RES_hhdet_in_tes!L111/RES_hhdet_in_fec!L111)</f>
        <v>0.85962800808773776</v>
      </c>
      <c r="M111" s="124">
        <f>IF(RES_hhdet_in_tes!M111=0,"",RES_hhdet_in_tes!M111/RES_hhdet_in_fec!M111)</f>
        <v>0.83412454220340371</v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>
        <f>IF(RES_hhdet_in_tes!S111=0,"",RES_hhdet_in_tes!S111/RES_hhdet_in_fec!S111)</f>
        <v>0.83319254295230449</v>
      </c>
      <c r="T111" s="124">
        <f>IF(RES_hhdet_in_tes!T111=0,"",RES_hhdet_in_tes!T111/RES_hhdet_in_fec!T111)</f>
        <v>0.86886553565844526</v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>
        <f>IF(RES_hhdet_in_tes!W111=0,"",RES_hhdet_in_tes!W111/RES_hhdet_in_fec!W111)</f>
        <v>0.91021436918693344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0.82386838431864273</v>
      </c>
      <c r="D112" s="111">
        <f>IF(RES_hhdet_in_tes!D112=0,"",RES_hhdet_in_tes!D112/RES_hhdet_in_fec!D112)</f>
        <v>0.82871623460161659</v>
      </c>
      <c r="E112" s="111">
        <f>IF(RES_hhdet_in_tes!E112=0,"",RES_hhdet_in_tes!E112/RES_hhdet_in_fec!E112)</f>
        <v>0.83356482297992074</v>
      </c>
      <c r="F112" s="111">
        <f>IF(RES_hhdet_in_tes!F112=0,"",RES_hhdet_in_tes!F112/RES_hhdet_in_fec!F112)</f>
        <v>0.83841351200758818</v>
      </c>
      <c r="G112" s="111">
        <f>IF(RES_hhdet_in_tes!G112=0,"",RES_hhdet_in_tes!G112/RES_hhdet_in_fec!G112)</f>
        <v>0.84326288077764167</v>
      </c>
      <c r="H112" s="111">
        <f>IF(RES_hhdet_in_tes!H112=0,"",RES_hhdet_in_tes!H112/RES_hhdet_in_fec!H112)</f>
        <v>0.84811285841646711</v>
      </c>
      <c r="I112" s="111">
        <f>IF(RES_hhdet_in_tes!I112=0,"",RES_hhdet_in_tes!I112/RES_hhdet_in_fec!I112)</f>
        <v>0.85296358761260305</v>
      </c>
      <c r="J112" s="111">
        <f>IF(RES_hhdet_in_tes!J112=0,"",RES_hhdet_in_tes!J112/RES_hhdet_in_fec!J112)</f>
        <v>0.85781565291062434</v>
      </c>
      <c r="K112" s="111">
        <f>IF(RES_hhdet_in_tes!K112=0,"",RES_hhdet_in_tes!K112/RES_hhdet_in_fec!K112)</f>
        <v>0.86266955132717094</v>
      </c>
      <c r="L112" s="111">
        <f>IF(RES_hhdet_in_tes!L112=0,"",RES_hhdet_in_tes!L112/RES_hhdet_in_fec!L112)</f>
        <v>0.86752541583457132</v>
      </c>
      <c r="M112" s="111">
        <f>IF(RES_hhdet_in_tes!M112=0,"",RES_hhdet_in_tes!M112/RES_hhdet_in_fec!M112)</f>
        <v>0.87243317112247343</v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>
        <f>IF(RES_hhdet_in_tes!S112=0,"",RES_hhdet_in_tes!S112/RES_hhdet_in_fec!S112)</f>
        <v>0.89976806851058277</v>
      </c>
      <c r="T112" s="111">
        <f>IF(RES_hhdet_in_tes!T112=0,"",RES_hhdet_in_tes!T112/RES_hhdet_in_fec!T112)</f>
        <v>0.90322568400562053</v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>
        <f>IF(RES_hhdet_in_tes!W112=0,"",RES_hhdet_in_tes!W112/RES_hhdet_in_fec!W112)</f>
        <v>0.912580603988834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0.57082366732626533</v>
      </c>
      <c r="D116" s="112">
        <f>IF(RES_hhdet_in_tes!D116=0,"",RES_hhdet_in_tes!D116/RES_hhdet_in_fec!D116)</f>
        <v>0.5723745306704322</v>
      </c>
      <c r="E116" s="112">
        <f>IF(RES_hhdet_in_tes!E116=0,"",RES_hhdet_in_tes!E116/RES_hhdet_in_fec!E116)</f>
        <v>0.57404467733844355</v>
      </c>
      <c r="F116" s="112">
        <f>IF(RES_hhdet_in_tes!F116=0,"",RES_hhdet_in_tes!F116/RES_hhdet_in_fec!F116)</f>
        <v>0.57573086729075185</v>
      </c>
      <c r="G116" s="112">
        <f>IF(RES_hhdet_in_tes!G116=0,"",RES_hhdet_in_tes!G116/RES_hhdet_in_fec!G116)</f>
        <v>0.57752786630880737</v>
      </c>
      <c r="H116" s="112">
        <f>IF(RES_hhdet_in_tes!H116=0,"",RES_hhdet_in_tes!H116/RES_hhdet_in_fec!H116)</f>
        <v>0.57942505242263365</v>
      </c>
      <c r="I116" s="112">
        <f>IF(RES_hhdet_in_tes!I116=0,"",RES_hhdet_in_tes!I116/RES_hhdet_in_fec!I116)</f>
        <v>0.58144710680716527</v>
      </c>
      <c r="J116" s="112">
        <f>IF(RES_hhdet_in_tes!J116=0,"",RES_hhdet_in_tes!J116/RES_hhdet_in_fec!J116)</f>
        <v>0.58369282426653513</v>
      </c>
      <c r="K116" s="112">
        <f>IF(RES_hhdet_in_tes!K116=0,"",RES_hhdet_in_tes!K116/RES_hhdet_in_fec!K116)</f>
        <v>0.58624975678553914</v>
      </c>
      <c r="L116" s="112">
        <f>IF(RES_hhdet_in_tes!L116=0,"",RES_hhdet_in_tes!L116/RES_hhdet_in_fec!L116)</f>
        <v>0.58914854644274528</v>
      </c>
      <c r="M116" s="112">
        <f>IF(RES_hhdet_in_tes!M116=0,"",RES_hhdet_in_tes!M116/RES_hhdet_in_fec!M116)</f>
        <v>0.59439779878405696</v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>
        <f>IF(RES_hhdet_in_tes!S116=0,"",RES_hhdet_in_tes!S116/RES_hhdet_in_fec!S116)</f>
        <v>0.67223363943165204</v>
      </c>
      <c r="T116" s="112">
        <f>IF(RES_hhdet_in_tes!T116=0,"",RES_hhdet_in_tes!T116/RES_hhdet_in_fec!T116)</f>
        <v>0.68351339706425973</v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>
        <f>IF(RES_hhdet_in_tes!W116=0,"",RES_hhdet_in_tes!W116/RES_hhdet_in_fec!W116)</f>
        <v>0.71093581199553868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0.58436155913317978</v>
      </c>
      <c r="D120" s="124">
        <f>IF(RES_hhdet_in_tes!D120=0,"",RES_hhdet_in_tes!D120/RES_hhdet_in_fec!D120)</f>
        <v>0.58211735292544553</v>
      </c>
      <c r="E120" s="124">
        <f>IF(RES_hhdet_in_tes!E120=0,"",RES_hhdet_in_tes!E120/RES_hhdet_in_fec!E120)</f>
        <v>0.5884615307542983</v>
      </c>
      <c r="F120" s="124">
        <f>IF(RES_hhdet_in_tes!F120=0,"",RES_hhdet_in_tes!F120/RES_hhdet_in_fec!F120)</f>
        <v>0.58081275992494108</v>
      </c>
      <c r="G120" s="124">
        <f>IF(RES_hhdet_in_tes!G120=0,"",RES_hhdet_in_tes!G120/RES_hhdet_in_fec!G120)</f>
        <v>0.58136168760626994</v>
      </c>
      <c r="H120" s="124">
        <f>IF(RES_hhdet_in_tes!H120=0,"",RES_hhdet_in_tes!H120/RES_hhdet_in_fec!H120)</f>
        <v>0.59778274855322555</v>
      </c>
      <c r="I120" s="124">
        <f>IF(RES_hhdet_in_tes!I120=0,"",RES_hhdet_in_tes!I120/RES_hhdet_in_fec!I120)</f>
        <v>0.58058058591490613</v>
      </c>
      <c r="J120" s="124">
        <f>IF(RES_hhdet_in_tes!J120=0,"",RES_hhdet_in_tes!J120/RES_hhdet_in_fec!J120)</f>
        <v>0.58214097483337712</v>
      </c>
      <c r="K120" s="124">
        <f>IF(RES_hhdet_in_tes!K120=0,"",RES_hhdet_in_tes!K120/RES_hhdet_in_fec!K120)</f>
        <v>0.58184804646687183</v>
      </c>
      <c r="L120" s="124">
        <f>IF(RES_hhdet_in_tes!L120=0,"",RES_hhdet_in_tes!L120/RES_hhdet_in_fec!L120)</f>
        <v>0.58801446390149537</v>
      </c>
      <c r="M120" s="124">
        <f>IF(RES_hhdet_in_tes!M120=0,"",RES_hhdet_in_tes!M120/RES_hhdet_in_fec!M120)</f>
        <v>0.58666067632205121</v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>
        <f>IF(RES_hhdet_in_tes!S120=0,"",RES_hhdet_in_tes!S120/RES_hhdet_in_fec!S120)</f>
        <v>0.59146970662596643</v>
      </c>
      <c r="T120" s="124">
        <f>IF(RES_hhdet_in_tes!T120=0,"",RES_hhdet_in_tes!T120/RES_hhdet_in_fec!T120)</f>
        <v>0.59141920799777514</v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>
        <f>IF(RES_hhdet_in_tes!W120=0,"",RES_hhdet_in_tes!W120/RES_hhdet_in_fec!W120)</f>
        <v>0.60341322141092135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0.57643171550294647</v>
      </c>
      <c r="D121" s="111">
        <f>IF(RES_hhdet_in_tes!D121=0,"",RES_hhdet_in_tes!D121/RES_hhdet_in_fec!D121)</f>
        <v>0.57711198639960704</v>
      </c>
      <c r="E121" s="111">
        <f>IF(RES_hhdet_in_tes!E121=0,"",RES_hhdet_in_tes!E121/RES_hhdet_in_fec!E121)</f>
        <v>0.57778266340346662</v>
      </c>
      <c r="F121" s="111">
        <f>IF(RES_hhdet_in_tes!F121=0,"",RES_hhdet_in_tes!F121/RES_hhdet_in_fec!F121)</f>
        <v>0.57845203214921714</v>
      </c>
      <c r="G121" s="111">
        <f>IF(RES_hhdet_in_tes!G121=0,"",RES_hhdet_in_tes!G121/RES_hhdet_in_fec!G121)</f>
        <v>0.5791125654840017</v>
      </c>
      <c r="H121" s="111">
        <f>IF(RES_hhdet_in_tes!H121=0,"",RES_hhdet_in_tes!H121/RES_hhdet_in_fec!H121)</f>
        <v>0.57976518463550453</v>
      </c>
      <c r="I121" s="111">
        <f>IF(RES_hhdet_in_tes!I121=0,"",RES_hhdet_in_tes!I121/RES_hhdet_in_fec!I121)</f>
        <v>0.58040803491304127</v>
      </c>
      <c r="J121" s="111">
        <f>IF(RES_hhdet_in_tes!J121=0,"",RES_hhdet_in_tes!J121/RES_hhdet_in_fec!J121)</f>
        <v>0.58103351830352779</v>
      </c>
      <c r="K121" s="111">
        <f>IF(RES_hhdet_in_tes!K121=0,"",RES_hhdet_in_tes!K121/RES_hhdet_in_fec!K121)</f>
        <v>0.5816351744973266</v>
      </c>
      <c r="L121" s="111">
        <f>IF(RES_hhdet_in_tes!L121=0,"",RES_hhdet_in_tes!L121/RES_hhdet_in_fec!L121)</f>
        <v>0.58221127509675019</v>
      </c>
      <c r="M121" s="111">
        <f>IF(RES_hhdet_in_tes!M121=0,"",RES_hhdet_in_tes!M121/RES_hhdet_in_fec!M121)</f>
        <v>0.58252129349343063</v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>
        <f>IF(RES_hhdet_in_tes!S121=0,"",RES_hhdet_in_tes!S121/RES_hhdet_in_fec!S121)</f>
        <v>0.58768265551620058</v>
      </c>
      <c r="T121" s="111">
        <f>IF(RES_hhdet_in_tes!T121=0,"",RES_hhdet_in_tes!T121/RES_hhdet_in_fec!T121)</f>
        <v>0.59141920799777514</v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>
        <f>IF(RES_hhdet_in_tes!W121=0,"",RES_hhdet_in_tes!W121/RES_hhdet_in_fec!W121)</f>
        <v>0.6022285205337593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0.74277696348021527</v>
      </c>
      <c r="D122" s="45">
        <f>IF(RES_hhdet_in_tes!D122=0,"",RES_hhdet_in_tes!D122/RES_hhdet_in_fec!D122)</f>
        <v>0.74413486023389341</v>
      </c>
      <c r="E122" s="45">
        <f>IF(RES_hhdet_in_tes!E122=0,"",RES_hhdet_in_tes!E122/RES_hhdet_in_fec!E122)</f>
        <v>0.74554296871822945</v>
      </c>
      <c r="F122" s="45">
        <f>IF(RES_hhdet_in_tes!F122=0,"",RES_hhdet_in_tes!F122/RES_hhdet_in_fec!F122)</f>
        <v>0.74695792425674623</v>
      </c>
      <c r="G122" s="45">
        <f>IF(RES_hhdet_in_tes!G122=0,"",RES_hhdet_in_tes!G122/RES_hhdet_in_fec!G122)</f>
        <v>0.74841912184579296</v>
      </c>
      <c r="H122" s="45">
        <f>IF(RES_hhdet_in_tes!H122=0,"",RES_hhdet_in_tes!H122/RES_hhdet_in_fec!H122)</f>
        <v>0.74992174003934298</v>
      </c>
      <c r="I122" s="45">
        <f>IF(RES_hhdet_in_tes!I122=0,"",RES_hhdet_in_tes!I122/RES_hhdet_in_fec!I122)</f>
        <v>0.75147548576564804</v>
      </c>
      <c r="J122" s="45">
        <f>IF(RES_hhdet_in_tes!J122=0,"",RES_hhdet_in_tes!J122/RES_hhdet_in_fec!J122)</f>
        <v>0.75312012488351765</v>
      </c>
      <c r="K122" s="45">
        <f>IF(RES_hhdet_in_tes!K122=0,"",RES_hhdet_in_tes!K122/RES_hhdet_in_fec!K122)</f>
        <v>0.75488946883260444</v>
      </c>
      <c r="L122" s="45">
        <f>IF(RES_hhdet_in_tes!L122=0,"",RES_hhdet_in_tes!L122/RES_hhdet_in_fec!L122)</f>
        <v>0.7567925635592142</v>
      </c>
      <c r="M122" s="45">
        <f>IF(RES_hhdet_in_tes!M122=0,"",RES_hhdet_in_tes!M122/RES_hhdet_in_fec!M122)</f>
        <v>0.75938178534763656</v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>
        <f>IF(RES_hhdet_in_tes!S122=0,"",RES_hhdet_in_tes!S122/RES_hhdet_in_fec!S122)</f>
        <v>0.80534544757846049</v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>
        <f>IF(RES_hhdet_in_tes!W122=0,"",RES_hhdet_in_tes!W122/RES_hhdet_in_fec!W122)</f>
        <v>0.85317850266525741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0.69710331855141283</v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>
        <f>IF(RES_hhdet_in_tes!I124=0,"",RES_hhdet_in_tes!I124/RES_hhdet_in_fec!I124)</f>
        <v>0.73551089989166774</v>
      </c>
      <c r="J124" s="119">
        <f>IF(RES_hhdet_in_tes!J124=0,"",RES_hhdet_in_tes!J124/RES_hhdet_in_fec!J124)</f>
        <v>0.73665505050904478</v>
      </c>
      <c r="K124" s="119">
        <f>IF(RES_hhdet_in_tes!K124=0,"",RES_hhdet_in_tes!K124/RES_hhdet_in_fec!K124)</f>
        <v>0.73848955638640568</v>
      </c>
      <c r="L124" s="119">
        <f>IF(RES_hhdet_in_tes!L124=0,"",RES_hhdet_in_tes!L124/RES_hhdet_in_fec!L124)</f>
        <v>0.7568075992571891</v>
      </c>
      <c r="M124" s="119">
        <f>IF(RES_hhdet_in_tes!M124=0,"",RES_hhdet_in_tes!M124/RES_hhdet_in_fec!M124)</f>
        <v>0.75787168027980401</v>
      </c>
      <c r="N124" s="119">
        <f>IF(RES_hhdet_in_tes!N124=0,"",RES_hhdet_in_tes!N124/RES_hhdet_in_fec!N124)</f>
        <v>0.78323126799114107</v>
      </c>
      <c r="O124" s="119">
        <f>IF(RES_hhdet_in_tes!O124=0,"",RES_hhdet_in_tes!O124/RES_hhdet_in_fec!O124)</f>
        <v>0.78364213582800468</v>
      </c>
      <c r="P124" s="119">
        <f>IF(RES_hhdet_in_tes!P124=0,"",RES_hhdet_in_tes!P124/RES_hhdet_in_fec!P124)</f>
        <v>0.79951923814111725</v>
      </c>
      <c r="Q124" s="119">
        <f>IF(RES_hhdet_in_tes!Q124=0,"",RES_hhdet_in_tes!Q124/RES_hhdet_in_fec!Q124)</f>
        <v>0.83806912478327011</v>
      </c>
      <c r="R124" s="119">
        <f>IF(RES_hhdet_in_tes!R124=0,"",RES_hhdet_in_tes!R124/RES_hhdet_in_fec!R124)</f>
        <v>0.83989262948222287</v>
      </c>
      <c r="S124" s="119">
        <f>IF(RES_hhdet_in_tes!S124=0,"",RES_hhdet_in_tes!S124/RES_hhdet_in_fec!S124)</f>
        <v>0.85399774073886603</v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>
        <f>IF(RES_hhdet_in_tes!W124=0,"",RES_hhdet_in_tes!W124/RES_hhdet_in_fec!W124)</f>
        <v>0.88076549749907507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0.69360652752133434</v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>
        <f>IF(RES_hhdet_in_tes!I125=0,"",RES_hhdet_in_tes!I125/RES_hhdet_in_fec!I125)</f>
        <v>0.72786977050801904</v>
      </c>
      <c r="J125" s="124">
        <f>IF(RES_hhdet_in_tes!J125=0,"",RES_hhdet_in_tes!J125/RES_hhdet_in_fec!J125)</f>
        <v>0.73417882703036197</v>
      </c>
      <c r="K125" s="124">
        <f>IF(RES_hhdet_in_tes!K125=0,"",RES_hhdet_in_tes!K125/RES_hhdet_in_fec!K125)</f>
        <v>0.74083098775301914</v>
      </c>
      <c r="L125" s="124">
        <f>IF(RES_hhdet_in_tes!L125=0,"",RES_hhdet_in_tes!L125/RES_hhdet_in_fec!L125)</f>
        <v>0.74786136796580338</v>
      </c>
      <c r="M125" s="124">
        <f>IF(RES_hhdet_in_tes!M125=0,"",RES_hhdet_in_tes!M125/RES_hhdet_in_fec!M125)</f>
        <v>0.75762257908510788</v>
      </c>
      <c r="N125" s="124">
        <f>IF(RES_hhdet_in_tes!N125=0,"",RES_hhdet_in_tes!N125/RES_hhdet_in_fec!N125)</f>
        <v>0.77079577655341136</v>
      </c>
      <c r="O125" s="124">
        <f>IF(RES_hhdet_in_tes!O125=0,"",RES_hhdet_in_tes!O125/RES_hhdet_in_fec!O125)</f>
        <v>0.78809521884121647</v>
      </c>
      <c r="P125" s="124">
        <f>IF(RES_hhdet_in_tes!P125=0,"",RES_hhdet_in_tes!P125/RES_hhdet_in_fec!P125)</f>
        <v>0.8082387141285079</v>
      </c>
      <c r="Q125" s="124">
        <f>IF(RES_hhdet_in_tes!Q125=0,"",RES_hhdet_in_tes!Q125/RES_hhdet_in_fec!Q125)</f>
        <v>0.82722744812624571</v>
      </c>
      <c r="R125" s="124">
        <f>IF(RES_hhdet_in_tes!R125=0,"",RES_hhdet_in_tes!R125/RES_hhdet_in_fec!R125)</f>
        <v>0.8417876226395451</v>
      </c>
      <c r="S125" s="124">
        <f>IF(RES_hhdet_in_tes!S125=0,"",RES_hhdet_in_tes!S125/RES_hhdet_in_fec!S125)</f>
        <v>0.8559534088234213</v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>
        <f>IF(RES_hhdet_in_tes!W125=0,"",RES_hhdet_in_tes!W125/RES_hhdet_in_fec!W125)</f>
        <v>0.90655690891748231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0.69342014642513716</v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>
        <f>IF(RES_hhdet_in_tes!I126=0,"",RES_hhdet_in_tes!I126/RES_hhdet_in_fec!I126)</f>
        <v>0.72773164484030528</v>
      </c>
      <c r="J126" s="111">
        <f>IF(RES_hhdet_in_tes!J126=0,"",RES_hhdet_in_tes!J126/RES_hhdet_in_fec!J126)</f>
        <v>0.73402124343947195</v>
      </c>
      <c r="K126" s="111">
        <f>IF(RES_hhdet_in_tes!K126=0,"",RES_hhdet_in_tes!K126/RES_hhdet_in_fec!K126)</f>
        <v>0.74067622802425304</v>
      </c>
      <c r="L126" s="111">
        <f>IF(RES_hhdet_in_tes!L126=0,"",RES_hhdet_in_tes!L126/RES_hhdet_in_fec!L126)</f>
        <v>0.74772310327754277</v>
      </c>
      <c r="M126" s="111">
        <f>IF(RES_hhdet_in_tes!M126=0,"",RES_hhdet_in_tes!M126/RES_hhdet_in_fec!M126)</f>
        <v>0.75748038180457711</v>
      </c>
      <c r="N126" s="111">
        <f>IF(RES_hhdet_in_tes!N126=0,"",RES_hhdet_in_tes!N126/RES_hhdet_in_fec!N126)</f>
        <v>0.77068111912607695</v>
      </c>
      <c r="O126" s="111">
        <f>IF(RES_hhdet_in_tes!O126=0,"",RES_hhdet_in_tes!O126/RES_hhdet_in_fec!O126)</f>
        <v>0.78796792748272149</v>
      </c>
      <c r="P126" s="111">
        <f>IF(RES_hhdet_in_tes!P126=0,"",RES_hhdet_in_tes!P126/RES_hhdet_in_fec!P126)</f>
        <v>0.80811818997211293</v>
      </c>
      <c r="Q126" s="111">
        <f>IF(RES_hhdet_in_tes!Q126=0,"",RES_hhdet_in_tes!Q126/RES_hhdet_in_fec!Q126)</f>
        <v>0.82712950030109433</v>
      </c>
      <c r="R126" s="111">
        <f>IF(RES_hhdet_in_tes!R126=0,"",RES_hhdet_in_tes!R126/RES_hhdet_in_fec!R126)</f>
        <v>0.84169723288721965</v>
      </c>
      <c r="S126" s="111">
        <f>IF(RES_hhdet_in_tes!S126=0,"",RES_hhdet_in_tes!S126/RES_hhdet_in_fec!S126)</f>
        <v>0.85586920143036049</v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>
        <f>IF(RES_hhdet_in_tes!W126=0,"",RES_hhdet_in_tes!W126/RES_hhdet_in_fec!W126)</f>
        <v>0.90650163027252051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2.0775333865954049</v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>
        <f>IF(RES_hhdet_in_tes!I128=0,"",RES_hhdet_in_tes!I128/RES_hhdet_in_fec!I128)</f>
        <v>2.4637713743811238</v>
      </c>
      <c r="J128" s="124">
        <f>IF(RES_hhdet_in_tes!J128=0,"",RES_hhdet_in_tes!J128/RES_hhdet_in_fec!J128)</f>
        <v>2.5307005534643192</v>
      </c>
      <c r="K128" s="124">
        <f>IF(RES_hhdet_in_tes!K128=0,"",RES_hhdet_in_tes!K128/RES_hhdet_in_fec!K128)</f>
        <v>2.5992853457573957</v>
      </c>
      <c r="L128" s="124">
        <f>IF(RES_hhdet_in_tes!L128=0,"",RES_hhdet_in_tes!L128/RES_hhdet_in_fec!L128)</f>
        <v>2.6696373971852569</v>
      </c>
      <c r="M128" s="124">
        <f>IF(RES_hhdet_in_tes!M128=0,"",RES_hhdet_in_tes!M128/RES_hhdet_in_fec!M128)</f>
        <v>2.753666293425344</v>
      </c>
      <c r="N128" s="124">
        <f>IF(RES_hhdet_in_tes!N128=0,"",RES_hhdet_in_tes!N128/RES_hhdet_in_fec!N128)</f>
        <v>2.8552695659938188</v>
      </c>
      <c r="O128" s="124">
        <f>IF(RES_hhdet_in_tes!O128=0,"",RES_hhdet_in_tes!O128/RES_hhdet_in_fec!O128)</f>
        <v>2.9766019566585165</v>
      </c>
      <c r="P128" s="124" t="str">
        <f>IF(RES_hhdet_in_tes!P128=0,"",RES_hhdet_in_tes!P128/RES_hhdet_in_fec!P128)</f>
        <v/>
      </c>
      <c r="Q128" s="124">
        <f>IF(RES_hhdet_in_tes!Q128=0,"",RES_hhdet_in_tes!Q128/RES_hhdet_in_fec!Q128)</f>
        <v>3.2212640463948716</v>
      </c>
      <c r="R128" s="124">
        <f>IF(RES_hhdet_in_tes!R128=0,"",RES_hhdet_in_tes!R128/RES_hhdet_in_fec!R128)</f>
        <v>3.2922055408162239</v>
      </c>
      <c r="S128" s="124">
        <f>IF(RES_hhdet_in_tes!S128=0,"",RES_hhdet_in_tes!S128/RES_hhdet_in_fec!S128)</f>
        <v>3.3486714871906016</v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>
        <f>IF(RES_hhdet_in_tes!W128=0,"",RES_hhdet_in_tes!W128/RES_hhdet_in_fec!W128)</f>
        <v>3.5254688748329794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2.0775333865954049</v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>
        <f>IF(RES_hhdet_in_tes!I129=0,"",RES_hhdet_in_tes!I129/RES_hhdet_in_fec!I129)</f>
        <v>2.4637713743811238</v>
      </c>
      <c r="J129" s="111">
        <f>IF(RES_hhdet_in_tes!J129=0,"",RES_hhdet_in_tes!J129/RES_hhdet_in_fec!J129)</f>
        <v>2.5307005534643192</v>
      </c>
      <c r="K129" s="111">
        <f>IF(RES_hhdet_in_tes!K129=0,"",RES_hhdet_in_tes!K129/RES_hhdet_in_fec!K129)</f>
        <v>2.5992853457573957</v>
      </c>
      <c r="L129" s="111">
        <f>IF(RES_hhdet_in_tes!L129=0,"",RES_hhdet_in_tes!L129/RES_hhdet_in_fec!L129)</f>
        <v>2.6696373971852569</v>
      </c>
      <c r="M129" s="111">
        <f>IF(RES_hhdet_in_tes!M129=0,"",RES_hhdet_in_tes!M129/RES_hhdet_in_fec!M129)</f>
        <v>2.753666293425344</v>
      </c>
      <c r="N129" s="111">
        <f>IF(RES_hhdet_in_tes!N129=0,"",RES_hhdet_in_tes!N129/RES_hhdet_in_fec!N129)</f>
        <v>2.8552695659938188</v>
      </c>
      <c r="O129" s="111">
        <f>IF(RES_hhdet_in_tes!O129=0,"",RES_hhdet_in_tes!O129/RES_hhdet_in_fec!O129)</f>
        <v>2.9766019566585165</v>
      </c>
      <c r="P129" s="111" t="str">
        <f>IF(RES_hhdet_in_tes!P129=0,"",RES_hhdet_in_tes!P129/RES_hhdet_in_fec!P129)</f>
        <v/>
      </c>
      <c r="Q129" s="111">
        <f>IF(RES_hhdet_in_tes!Q129=0,"",RES_hhdet_in_tes!Q129/RES_hhdet_in_fec!Q129)</f>
        <v>3.2212640463948716</v>
      </c>
      <c r="R129" s="111">
        <f>IF(RES_hhdet_in_tes!R129=0,"",RES_hhdet_in_tes!R129/RES_hhdet_in_fec!R129)</f>
        <v>3.2922055408162239</v>
      </c>
      <c r="S129" s="111">
        <f>IF(RES_hhdet_in_tes!S129=0,"",RES_hhdet_in_tes!S129/RES_hhdet_in_fec!S129)</f>
        <v>3.3486714871906016</v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>
        <f>IF(RES_hhdet_in_tes!W129=0,"",RES_hhdet_in_tes!W129/RES_hhdet_in_fec!W129)</f>
        <v>3.5254688748329794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0.73932315253861092</v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>
        <f>IF(RES_hhdet_in_tes!I130=0,"",RES_hhdet_in_tes!I130/RES_hhdet_in_fec!I130)</f>
        <v>0.77571514743263059</v>
      </c>
      <c r="J130" s="124">
        <f>IF(RES_hhdet_in_tes!J130=0,"",RES_hhdet_in_tes!J130/RES_hhdet_in_fec!J130)</f>
        <v>0.78318825233094913</v>
      </c>
      <c r="K130" s="124">
        <f>IF(RES_hhdet_in_tes!K130=0,"",RES_hhdet_in_tes!K130/RES_hhdet_in_fec!K130)</f>
        <v>0.77216128435307763</v>
      </c>
      <c r="L130" s="124">
        <f>IF(RES_hhdet_in_tes!L130=0,"",RES_hhdet_in_tes!L130/RES_hhdet_in_fec!L130)</f>
        <v>0.78982921038750664</v>
      </c>
      <c r="M130" s="124">
        <f>IF(RES_hhdet_in_tes!M130=0,"",RES_hhdet_in_tes!M130/RES_hhdet_in_fec!M130)</f>
        <v>0.80166471135344131</v>
      </c>
      <c r="N130" s="124">
        <f>IF(RES_hhdet_in_tes!N130=0,"",RES_hhdet_in_tes!N130/RES_hhdet_in_fec!N130)</f>
        <v>0.81317001447737358</v>
      </c>
      <c r="O130" s="124">
        <f>IF(RES_hhdet_in_tes!O130=0,"",RES_hhdet_in_tes!O130/RES_hhdet_in_fec!O130)</f>
        <v>0.82485765038637715</v>
      </c>
      <c r="P130" s="124">
        <f>IF(RES_hhdet_in_tes!P130=0,"",RES_hhdet_in_tes!P130/RES_hhdet_in_fec!P130)</f>
        <v>0.84618381643521745</v>
      </c>
      <c r="Q130" s="124">
        <f>IF(RES_hhdet_in_tes!Q130=0,"",RES_hhdet_in_tes!Q130/RES_hhdet_in_fec!Q130)</f>
        <v>0.81859679189551227</v>
      </c>
      <c r="R130" s="124">
        <f>IF(RES_hhdet_in_tes!R130=0,"",RES_hhdet_in_tes!R130/RES_hhdet_in_fec!R130)</f>
        <v>0.84681479995506159</v>
      </c>
      <c r="S130" s="124">
        <f>IF(RES_hhdet_in_tes!S130=0,"",RES_hhdet_in_tes!S130/RES_hhdet_in_fec!S130)</f>
        <v>0.84584233530143405</v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>
        <f>IF(RES_hhdet_in_tes!W130=0,"",RES_hhdet_in_tes!W130/RES_hhdet_in_fec!W130)</f>
        <v>0.90441695231546326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0.75167569923855992</v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>
        <f>IF(RES_hhdet_in_tes!I131=0,"",RES_hhdet_in_tes!I131/RES_hhdet_in_fec!I131)</f>
        <v>0.77994745534820564</v>
      </c>
      <c r="J131" s="111">
        <f>IF(RES_hhdet_in_tes!J131=0,"",RES_hhdet_in_tes!J131/RES_hhdet_in_fec!J131)</f>
        <v>0.78512991620933226</v>
      </c>
      <c r="K131" s="111">
        <f>IF(RES_hhdet_in_tes!K131=0,"",RES_hhdet_in_tes!K131/RES_hhdet_in_fec!K131)</f>
        <v>0.79061344534052314</v>
      </c>
      <c r="L131" s="111">
        <f>IF(RES_hhdet_in_tes!L131=0,"",RES_hhdet_in_tes!L131/RES_hhdet_in_fec!L131)</f>
        <v>0.79641988189090207</v>
      </c>
      <c r="M131" s="111">
        <f>IF(RES_hhdet_in_tes!M131=0,"",RES_hhdet_in_tes!M131/RES_hhdet_in_fec!M131)</f>
        <v>0.80445961817616596</v>
      </c>
      <c r="N131" s="111">
        <f>IF(RES_hhdet_in_tes!N131=0,"",RES_hhdet_in_tes!N131/RES_hhdet_in_fec!N131)</f>
        <v>0.81533667232008977</v>
      </c>
      <c r="O131" s="111">
        <f>IF(RES_hhdet_in_tes!O131=0,"",RES_hhdet_in_tes!O131/RES_hhdet_in_fec!O131)</f>
        <v>0.82958053960503442</v>
      </c>
      <c r="P131" s="111">
        <f>IF(RES_hhdet_in_tes!P131=0,"",RES_hhdet_in_tes!P131/RES_hhdet_in_fec!P131)</f>
        <v>0.84618381643521745</v>
      </c>
      <c r="Q131" s="111">
        <f>IF(RES_hhdet_in_tes!Q131=0,"",RES_hhdet_in_tes!Q131/RES_hhdet_in_fec!Q131)</f>
        <v>0.86184862717715083</v>
      </c>
      <c r="R131" s="111">
        <f>IF(RES_hhdet_in_tes!R131=0,"",RES_hhdet_in_tes!R131/RES_hhdet_in_fec!R131)</f>
        <v>0.87385204882204759</v>
      </c>
      <c r="S131" s="111">
        <f>IF(RES_hhdet_in_tes!S131=0,"",RES_hhdet_in_tes!S131/RES_hhdet_in_fec!S131)</f>
        <v>0.88552937149088606</v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>
        <f>IF(RES_hhdet_in_tes!W131=0,"",RES_hhdet_in_tes!W131/RES_hhdet_in_fec!W131)</f>
        <v>0.92724913732984271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0.57082366732626533</v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0.58144710680716527</v>
      </c>
      <c r="J135" s="112">
        <f>IF(RES_hhdet_in_tes!J135=0,"",RES_hhdet_in_tes!J135/RES_hhdet_in_fec!J135)</f>
        <v>0.58369282426653513</v>
      </c>
      <c r="K135" s="112">
        <f>IF(RES_hhdet_in_tes!K135=0,"",RES_hhdet_in_tes!K135/RES_hhdet_in_fec!K135)</f>
        <v>0.58624975678553914</v>
      </c>
      <c r="L135" s="112">
        <f>IF(RES_hhdet_in_tes!L135=0,"",RES_hhdet_in_tes!L135/RES_hhdet_in_fec!L135)</f>
        <v>0.58914854644274528</v>
      </c>
      <c r="M135" s="112">
        <f>IF(RES_hhdet_in_tes!M135=0,"",RES_hhdet_in_tes!M135/RES_hhdet_in_fec!M135)</f>
        <v>0.59439779878405696</v>
      </c>
      <c r="N135" s="112">
        <f>IF(RES_hhdet_in_tes!N135=0,"",RES_hhdet_in_tes!N135/RES_hhdet_in_fec!N135)</f>
        <v>0.60288006490862489</v>
      </c>
      <c r="O135" s="112">
        <f>IF(RES_hhdet_in_tes!O135=0,"",RES_hhdet_in_tes!O135/RES_hhdet_in_fec!O135)</f>
        <v>0.61572711364350807</v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0.64883832057988455</v>
      </c>
      <c r="R135" s="112">
        <f>IF(RES_hhdet_in_tes!R135=0,"",RES_hhdet_in_tes!R135/RES_hhdet_in_fec!R135)</f>
        <v>0.66059392621534463</v>
      </c>
      <c r="S135" s="112">
        <f>IF(RES_hhdet_in_tes!S135=0,"",RES_hhdet_in_tes!S135/RES_hhdet_in_fec!S135)</f>
        <v>0.67223363943165204</v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0.71093581199553868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0.58444709312764442</v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>
        <f>IF(RES_hhdet_in_tes!I139=0,"",RES_hhdet_in_tes!I139/RES_hhdet_in_fec!I139)</f>
        <v>0.58049789144295638</v>
      </c>
      <c r="J139" s="124">
        <f>IF(RES_hhdet_in_tes!J139=0,"",RES_hhdet_in_tes!J139/RES_hhdet_in_fec!J139)</f>
        <v>0.58219621500771879</v>
      </c>
      <c r="K139" s="124">
        <f>IF(RES_hhdet_in_tes!K139=0,"",RES_hhdet_in_tes!K139/RES_hhdet_in_fec!K139)</f>
        <v>0.58182678243904917</v>
      </c>
      <c r="L139" s="124">
        <f>IF(RES_hhdet_in_tes!L139=0,"",RES_hhdet_in_tes!L139/RES_hhdet_in_fec!L139)</f>
        <v>0.58803648069734116</v>
      </c>
      <c r="M139" s="124">
        <f>IF(RES_hhdet_in_tes!M139=0,"",RES_hhdet_in_tes!M139/RES_hhdet_in_fec!M139)</f>
        <v>0.58579598221491602</v>
      </c>
      <c r="N139" s="124">
        <f>IF(RES_hhdet_in_tes!N139=0,"",RES_hhdet_in_tes!N139/RES_hhdet_in_fec!N139)</f>
        <v>0.58807148656230412</v>
      </c>
      <c r="O139" s="124">
        <f>IF(RES_hhdet_in_tes!O139=0,"",RES_hhdet_in_tes!O139/RES_hhdet_in_fec!O139)</f>
        <v>0.58252129349343063</v>
      </c>
      <c r="P139" s="124">
        <f>IF(RES_hhdet_in_tes!P139=0,"",RES_hhdet_in_tes!P139/RES_hhdet_in_fec!P139)</f>
        <v>0.58252129349343063</v>
      </c>
      <c r="Q139" s="124">
        <f>IF(RES_hhdet_in_tes!Q139=0,"",RES_hhdet_in_tes!Q139/RES_hhdet_in_fec!Q139)</f>
        <v>0.58520271432388293</v>
      </c>
      <c r="R139" s="124">
        <f>IF(RES_hhdet_in_tes!R139=0,"",RES_hhdet_in_tes!R139/RES_hhdet_in_fec!R139)</f>
        <v>0.58778698379438621</v>
      </c>
      <c r="S139" s="124">
        <f>IF(RES_hhdet_in_tes!S139=0,"",RES_hhdet_in_tes!S139/RES_hhdet_in_fec!S139)</f>
        <v>0.59107311118094386</v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>
        <f>IF(RES_hhdet_in_tes!W139=0,"",RES_hhdet_in_tes!W139/RES_hhdet_in_fec!W139)</f>
        <v>0.60308007656996754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0.57643171550294647</v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>
        <f>IF(RES_hhdet_in_tes!I140=0,"",RES_hhdet_in_tes!I140/RES_hhdet_in_fec!I140)</f>
        <v>0.58040803491304127</v>
      </c>
      <c r="J140" s="111">
        <f>IF(RES_hhdet_in_tes!J140=0,"",RES_hhdet_in_tes!J140/RES_hhdet_in_fec!J140)</f>
        <v>0.58103351830352779</v>
      </c>
      <c r="K140" s="111">
        <f>IF(RES_hhdet_in_tes!K140=0,"",RES_hhdet_in_tes!K140/RES_hhdet_in_fec!K140)</f>
        <v>0.5816351744973266</v>
      </c>
      <c r="L140" s="111">
        <f>IF(RES_hhdet_in_tes!L140=0,"",RES_hhdet_in_tes!L140/RES_hhdet_in_fec!L140)</f>
        <v>0.58221127509675019</v>
      </c>
      <c r="M140" s="111">
        <f>IF(RES_hhdet_in_tes!M140=0,"",RES_hhdet_in_tes!M140/RES_hhdet_in_fec!M140)</f>
        <v>0.58252129349343063</v>
      </c>
      <c r="N140" s="111">
        <f>IF(RES_hhdet_in_tes!N140=0,"",RES_hhdet_in_tes!N140/RES_hhdet_in_fec!N140)</f>
        <v>0.58252129349343063</v>
      </c>
      <c r="O140" s="111">
        <f>IF(RES_hhdet_in_tes!O140=0,"",RES_hhdet_in_tes!O140/RES_hhdet_in_fec!O140)</f>
        <v>0.58252129349343063</v>
      </c>
      <c r="P140" s="111">
        <f>IF(RES_hhdet_in_tes!P140=0,"",RES_hhdet_in_tes!P140/RES_hhdet_in_fec!P140)</f>
        <v>0.58252129349343063</v>
      </c>
      <c r="Q140" s="111">
        <f>IF(RES_hhdet_in_tes!Q140=0,"",RES_hhdet_in_tes!Q140/RES_hhdet_in_fec!Q140)</f>
        <v>0.58252129349343063</v>
      </c>
      <c r="R140" s="111">
        <f>IF(RES_hhdet_in_tes!R140=0,"",RES_hhdet_in_tes!R140/RES_hhdet_in_fec!R140)</f>
        <v>0.58447989624627716</v>
      </c>
      <c r="S140" s="111">
        <f>IF(RES_hhdet_in_tes!S140=0,"",RES_hhdet_in_tes!S140/RES_hhdet_in_fec!S140)</f>
        <v>0.58768265551620058</v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>
        <f>IF(RES_hhdet_in_tes!W140=0,"",RES_hhdet_in_tes!W140/RES_hhdet_in_fec!W140)</f>
        <v>0.6022285205337593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0.74277696348021527</v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>
        <f>IF(RES_hhdet_in_tes!I141=0,"",RES_hhdet_in_tes!I141/RES_hhdet_in_fec!I141)</f>
        <v>0.75147548576564804</v>
      </c>
      <c r="J141" s="45">
        <f>IF(RES_hhdet_in_tes!J141=0,"",RES_hhdet_in_tes!J141/RES_hhdet_in_fec!J141)</f>
        <v>0.75312012488351765</v>
      </c>
      <c r="K141" s="45">
        <f>IF(RES_hhdet_in_tes!K141=0,"",RES_hhdet_in_tes!K141/RES_hhdet_in_fec!K141)</f>
        <v>0.75488946883260444</v>
      </c>
      <c r="L141" s="45">
        <f>IF(RES_hhdet_in_tes!L141=0,"",RES_hhdet_in_tes!L141/RES_hhdet_in_fec!L141)</f>
        <v>0.7567925635592142</v>
      </c>
      <c r="M141" s="45">
        <f>IF(RES_hhdet_in_tes!M141=0,"",RES_hhdet_in_tes!M141/RES_hhdet_in_fec!M141)</f>
        <v>0.75938178534763656</v>
      </c>
      <c r="N141" s="45">
        <f>IF(RES_hhdet_in_tes!N141=0,"",RES_hhdet_in_tes!N141/RES_hhdet_in_fec!N141)</f>
        <v>0.76281376253446365</v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>
        <f>IF(RES_hhdet_in_tes!Q141=0,"",RES_hhdet_in_tes!Q141/RES_hhdet_in_fec!Q141)</f>
        <v>0.78138377794289005</v>
      </c>
      <c r="R141" s="45">
        <f>IF(RES_hhdet_in_tes!R141=0,"",RES_hhdet_in_tes!R141/RES_hhdet_in_fec!R141)</f>
        <v>0.79204244018177594</v>
      </c>
      <c r="S141" s="45">
        <f>IF(RES_hhdet_in_tes!S141=0,"",RES_hhdet_in_tes!S141/RES_hhdet_in_fec!S141)</f>
        <v>0.8053454475784606</v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>
        <f>IF(RES_hhdet_in_tes!W141=0,"",RES_hhdet_in_tes!W141/RES_hhdet_in_fec!W141)</f>
        <v>0.8531785026652573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 t="str">
        <f>IF(RES_hhdet_in_tes!U143=0,"",RES_hhdet_in_tes!U143/RES_hhdet_in_fec!U143)</f>
        <v/>
      </c>
      <c r="V143" s="119" t="str">
        <f>IF(RES_hhdet_in_tes!V143=0,"",RES_hhdet_in_tes!V143/RES_hhdet_in_fec!V143)</f>
        <v/>
      </c>
      <c r="W143" s="119" t="str">
        <f>IF(RES_hhdet_in_tes!W143=0,"",RES_hhdet_in_tes!W143/RES_hhdet_in_fec!W143)</f>
        <v/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 t="str">
        <f>IF(RES_hhdet_in_tes!U144=0,"",RES_hhdet_in_tes!U144/RES_hhdet_in_fec!U144)</f>
        <v/>
      </c>
      <c r="V144" s="124" t="str">
        <f>IF(RES_hhdet_in_tes!V144=0,"",RES_hhdet_in_tes!V144/RES_hhdet_in_fec!V144)</f>
        <v/>
      </c>
      <c r="W144" s="124" t="str">
        <f>IF(RES_hhdet_in_tes!W144=0,"",RES_hhdet_in_tes!W144/RES_hhdet_in_fec!W144)</f>
        <v/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 t="str">
        <f>IF(RES_hhdet_in_tes!U145=0,"",RES_hhdet_in_tes!U145/RES_hhdet_in_fec!U145)</f>
        <v/>
      </c>
      <c r="V145" s="111" t="str">
        <f>IF(RES_hhdet_in_tes!V145=0,"",RES_hhdet_in_tes!V145/RES_hhdet_in_fec!V145)</f>
        <v/>
      </c>
      <c r="W145" s="111" t="str">
        <f>IF(RES_hhdet_in_tes!W145=0,"",RES_hhdet_in_tes!W145/RES_hhdet_in_fec!W145)</f>
        <v/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 t="str">
        <f>IF(RES_hhdet_in_tes!U146=0,"",RES_hhdet_in_tes!U146/RES_hhdet_in_fec!U146)</f>
        <v/>
      </c>
      <c r="V146" s="124" t="str">
        <f>IF(RES_hhdet_in_tes!V146=0,"",RES_hhdet_in_tes!V146/RES_hhdet_in_fec!V146)</f>
        <v/>
      </c>
      <c r="W146" s="124" t="str">
        <f>IF(RES_hhdet_in_tes!W146=0,"",RES_hhdet_in_tes!W146/RES_hhdet_in_fec!W146)</f>
        <v/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 t="str">
        <f>IF(RES_hhdet_in_tes!U147=0,"",RES_hhdet_in_tes!U147/RES_hhdet_in_fec!U147)</f>
        <v/>
      </c>
      <c r="V147" s="111" t="str">
        <f>IF(RES_hhdet_in_tes!V147=0,"",RES_hhdet_in_tes!V147/RES_hhdet_in_fec!V147)</f>
        <v/>
      </c>
      <c r="W147" s="111" t="str">
        <f>IF(RES_hhdet_in_tes!W147=0,"",RES_hhdet_in_tes!W147/RES_hhdet_in_fec!W147)</f>
        <v/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 t="str">
        <f>IF(RES_hhdet_in_tes!U148=0,"",RES_hhdet_in_tes!U148/RES_hhdet_in_fec!U148)</f>
        <v/>
      </c>
      <c r="V148" s="124" t="str">
        <f>IF(RES_hhdet_in_tes!V148=0,"",RES_hhdet_in_tes!V148/RES_hhdet_in_fec!V148)</f>
        <v/>
      </c>
      <c r="W148" s="124" t="str">
        <f>IF(RES_hhdet_in_tes!W148=0,"",RES_hhdet_in_tes!W148/RES_hhdet_in_fec!W148)</f>
        <v/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 t="str">
        <f>IF(RES_hhdet_in_tes!U153=0,"",RES_hhdet_in_tes!U153/RES_hhdet_in_fec!U153)</f>
        <v/>
      </c>
      <c r="V153" s="112" t="str">
        <f>IF(RES_hhdet_in_tes!V153=0,"",RES_hhdet_in_tes!V153/RES_hhdet_in_fec!V153)</f>
        <v/>
      </c>
      <c r="W153" s="112" t="str">
        <f>IF(RES_hhdet_in_tes!W153=0,"",RES_hhdet_in_tes!W153/RES_hhdet_in_fec!W153)</f>
        <v/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 t="str">
        <f>IF(RES_hhdet_in_tes!U157=0,"",RES_hhdet_in_tes!U157/RES_hhdet_in_fec!U157)</f>
        <v/>
      </c>
      <c r="V157" s="124" t="str">
        <f>IF(RES_hhdet_in_tes!V157=0,"",RES_hhdet_in_tes!V157/RES_hhdet_in_fec!V157)</f>
        <v/>
      </c>
      <c r="W157" s="124" t="str">
        <f>IF(RES_hhdet_in_tes!W157=0,"",RES_hhdet_in_tes!W157/RES_hhdet_in_fec!W157)</f>
        <v/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 t="str">
        <f>IF(RES_hhdet_in_tes!U159=0,"",RES_hhdet_in_tes!U159/RES_hhdet_in_fec!U159)</f>
        <v/>
      </c>
      <c r="V159" s="45" t="str">
        <f>IF(RES_hhdet_in_tes!V159=0,"",RES_hhdet_in_tes!V159/RES_hhdet_in_fec!V159)</f>
        <v/>
      </c>
      <c r="W159" s="45" t="str">
        <f>IF(RES_hhdet_in_tes!W159=0,"",RES_hhdet_in_tes!W159/RES_hhdet_in_fec!W159)</f>
        <v/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>
        <f>IF(RES_hhdet_in_tes!D161=0,"",RES_hhdet_in_tes!D161/RES_hhdet_in_fec!D161)</f>
        <v>0.62524100240460201</v>
      </c>
      <c r="E161" s="119">
        <f>IF(RES_hhdet_in_tes!E161=0,"",RES_hhdet_in_tes!E161/RES_hhdet_in_fec!E161)</f>
        <v>0.63011500069655113</v>
      </c>
      <c r="F161" s="119">
        <f>IF(RES_hhdet_in_tes!F161=0,"",RES_hhdet_in_tes!F161/RES_hhdet_in_fec!F161)</f>
        <v>0.63899721188881375</v>
      </c>
      <c r="G161" s="119">
        <f>IF(RES_hhdet_in_tes!G161=0,"",RES_hhdet_in_tes!G161/RES_hhdet_in_fec!G161)</f>
        <v>0.63401603445528387</v>
      </c>
      <c r="H161" s="119">
        <f>IF(RES_hhdet_in_tes!H161=0,"",RES_hhdet_in_tes!H161/RES_hhdet_in_fec!H161)</f>
        <v>0.65459269757452554</v>
      </c>
      <c r="I161" s="119">
        <f>IF(RES_hhdet_in_tes!I161=0,"",RES_hhdet_in_tes!I161/RES_hhdet_in_fec!I161)</f>
        <v>0.67031479298632035</v>
      </c>
      <c r="J161" s="119">
        <f>IF(RES_hhdet_in_tes!J161=0,"",RES_hhdet_in_tes!J161/RES_hhdet_in_fec!J161)</f>
        <v>0.67724720500586844</v>
      </c>
      <c r="K161" s="119">
        <f>IF(RES_hhdet_in_tes!K161=0,"",RES_hhdet_in_tes!K161/RES_hhdet_in_fec!K161)</f>
        <v>0.67766121013413438</v>
      </c>
      <c r="L161" s="119">
        <f>IF(RES_hhdet_in_tes!L161=0,"",RES_hhdet_in_tes!L161/RES_hhdet_in_fec!L161)</f>
        <v>0.69749302964825821</v>
      </c>
      <c r="M161" s="119">
        <f>IF(RES_hhdet_in_tes!M161=0,"",RES_hhdet_in_tes!M161/RES_hhdet_in_fec!M161)</f>
        <v>0.69693723069384517</v>
      </c>
      <c r="N161" s="119">
        <f>IF(RES_hhdet_in_tes!N161=0,"",RES_hhdet_in_tes!N161/RES_hhdet_in_fec!N161)</f>
        <v>0.73739832758996127</v>
      </c>
      <c r="O161" s="119">
        <f>IF(RES_hhdet_in_tes!O161=0,"",RES_hhdet_in_tes!O161/RES_hhdet_in_fec!O161)</f>
        <v>0.71832122332025306</v>
      </c>
      <c r="P161" s="119">
        <f>IF(RES_hhdet_in_tes!P161=0,"",RES_hhdet_in_tes!P161/RES_hhdet_in_fec!P161)</f>
        <v>0.74957691799636295</v>
      </c>
      <c r="Q161" s="119">
        <f>IF(RES_hhdet_in_tes!Q161=0,"",RES_hhdet_in_tes!Q161/RES_hhdet_in_fec!Q161)</f>
        <v>0.79206564380121469</v>
      </c>
      <c r="R161" s="119">
        <f>IF(RES_hhdet_in_tes!R161=0,"",RES_hhdet_in_tes!R161/RES_hhdet_in_fec!R161)</f>
        <v>0.82183369636096537</v>
      </c>
      <c r="S161" s="119">
        <f>IF(RES_hhdet_in_tes!S161=0,"",RES_hhdet_in_tes!S161/RES_hhdet_in_fec!S161)</f>
        <v>0.84387762499151719</v>
      </c>
      <c r="T161" s="119">
        <f>IF(RES_hhdet_in_tes!T161=0,"",RES_hhdet_in_tes!T161/RES_hhdet_in_fec!T161)</f>
        <v>0.87506967834834837</v>
      </c>
      <c r="U161" s="119">
        <f>IF(RES_hhdet_in_tes!U161=0,"",RES_hhdet_in_tes!U161/RES_hhdet_in_fec!U161)</f>
        <v>0.89247102848895843</v>
      </c>
      <c r="V161" s="119">
        <f>IF(RES_hhdet_in_tes!V161=0,"",RES_hhdet_in_tes!V161/RES_hhdet_in_fec!V161)</f>
        <v>0.86747057444218723</v>
      </c>
      <c r="W161" s="119">
        <f>IF(RES_hhdet_in_tes!W161=0,"",RES_hhdet_in_tes!W161/RES_hhdet_in_fec!W161)</f>
        <v>0.8541502935233195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>
        <f>IF(RES_hhdet_in_tes!D162=0,"",RES_hhdet_in_tes!D162/RES_hhdet_in_fec!D162)</f>
        <v>0.63861045971364139</v>
      </c>
      <c r="E162" s="124">
        <f>IF(RES_hhdet_in_tes!E162=0,"",RES_hhdet_in_tes!E162/RES_hhdet_in_fec!E162)</f>
        <v>0.64432559230863296</v>
      </c>
      <c r="F162" s="124">
        <f>IF(RES_hhdet_in_tes!F162=0,"",RES_hhdet_in_tes!F162/RES_hhdet_in_fec!F162)</f>
        <v>0.65006003318129213</v>
      </c>
      <c r="G162" s="124">
        <f>IF(RES_hhdet_in_tes!G162=0,"",RES_hhdet_in_tes!G162/RES_hhdet_in_fec!G162)</f>
        <v>0.65592604050081793</v>
      </c>
      <c r="H162" s="124">
        <f>IF(RES_hhdet_in_tes!H162=0,"",RES_hhdet_in_tes!H162/RES_hhdet_in_fec!H162)</f>
        <v>0.66190979562541141</v>
      </c>
      <c r="I162" s="124">
        <f>IF(RES_hhdet_in_tes!I162=0,"",RES_hhdet_in_tes!I162/RES_hhdet_in_fec!I162)</f>
        <v>0.66803884433079119</v>
      </c>
      <c r="J162" s="124">
        <f>IF(RES_hhdet_in_tes!J162=0,"",RES_hhdet_in_tes!J162/RES_hhdet_in_fec!J162)</f>
        <v>0.67442622187386547</v>
      </c>
      <c r="K162" s="124">
        <f>IF(RES_hhdet_in_tes!K162=0,"",RES_hhdet_in_tes!K162/RES_hhdet_in_fec!K162)</f>
        <v>0.68116770752414413</v>
      </c>
      <c r="L162" s="124">
        <f>IF(RES_hhdet_in_tes!L162=0,"",RES_hhdet_in_tes!L162/RES_hhdet_in_fec!L162)</f>
        <v>0.68828824829828883</v>
      </c>
      <c r="M162" s="124">
        <f>IF(RES_hhdet_in_tes!M162=0,"",RES_hhdet_in_tes!M162/RES_hhdet_in_fec!M162)</f>
        <v>0.69775569359606515</v>
      </c>
      <c r="N162" s="124">
        <f>IF(RES_hhdet_in_tes!N162=0,"",RES_hhdet_in_tes!N162/RES_hhdet_in_fec!N162)</f>
        <v>0.71015407618602522</v>
      </c>
      <c r="O162" s="124">
        <f>IF(RES_hhdet_in_tes!O162=0,"",RES_hhdet_in_tes!O162/RES_hhdet_in_fec!O162)</f>
        <v>0.72624997483956955</v>
      </c>
      <c r="P162" s="124">
        <f>IF(RES_hhdet_in_tes!P162=0,"",RES_hhdet_in_tes!P162/RES_hhdet_in_fec!P162)</f>
        <v>0.74550891953763443</v>
      </c>
      <c r="Q162" s="124">
        <f>IF(RES_hhdet_in_tes!Q162=0,"",RES_hhdet_in_tes!Q162/RES_hhdet_in_fec!Q162)</f>
        <v>0.76597904846277609</v>
      </c>
      <c r="R162" s="124">
        <f>IF(RES_hhdet_in_tes!R162=0,"",RES_hhdet_in_tes!R162/RES_hhdet_in_fec!R162)</f>
        <v>0.78797886361259128</v>
      </c>
      <c r="S162" s="124">
        <f>IF(RES_hhdet_in_tes!S162=0,"",RES_hhdet_in_tes!S162/RES_hhdet_in_fec!S162)</f>
        <v>0.81359802442976081</v>
      </c>
      <c r="T162" s="124">
        <f>IF(RES_hhdet_in_tes!T162=0,"",RES_hhdet_in_tes!T162/RES_hhdet_in_fec!T162)</f>
        <v>0.83952026720531236</v>
      </c>
      <c r="U162" s="124">
        <f>IF(RES_hhdet_in_tes!U162=0,"",RES_hhdet_in_tes!U162/RES_hhdet_in_fec!U162)</f>
        <v>0.86243889960530129</v>
      </c>
      <c r="V162" s="124">
        <f>IF(RES_hhdet_in_tes!V162=0,"",RES_hhdet_in_tes!V162/RES_hhdet_in_fec!V162)</f>
        <v>0.87903773664245966</v>
      </c>
      <c r="W162" s="124">
        <f>IF(RES_hhdet_in_tes!W162=0,"",RES_hhdet_in_tes!W162/RES_hhdet_in_fec!W162)</f>
        <v>0.88737627073103365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>
        <f>IF(RES_hhdet_in_tes!D163=0,"",RES_hhdet_in_tes!D163/RES_hhdet_in_fec!D163)</f>
        <v>0.63861045971364139</v>
      </c>
      <c r="E163" s="45">
        <f>IF(RES_hhdet_in_tes!E163=0,"",RES_hhdet_in_tes!E163/RES_hhdet_in_fec!E163)</f>
        <v>0.64432559230863296</v>
      </c>
      <c r="F163" s="45">
        <f>IF(RES_hhdet_in_tes!F163=0,"",RES_hhdet_in_tes!F163/RES_hhdet_in_fec!F163)</f>
        <v>0.65006003318129213</v>
      </c>
      <c r="G163" s="45">
        <f>IF(RES_hhdet_in_tes!G163=0,"",RES_hhdet_in_tes!G163/RES_hhdet_in_fec!G163)</f>
        <v>0.65592604050081793</v>
      </c>
      <c r="H163" s="45">
        <f>IF(RES_hhdet_in_tes!H163=0,"",RES_hhdet_in_tes!H163/RES_hhdet_in_fec!H163)</f>
        <v>0.66190979562541141</v>
      </c>
      <c r="I163" s="45">
        <f>IF(RES_hhdet_in_tes!I163=0,"",RES_hhdet_in_tes!I163/RES_hhdet_in_fec!I163)</f>
        <v>0.66803884433079119</v>
      </c>
      <c r="J163" s="45">
        <f>IF(RES_hhdet_in_tes!J163=0,"",RES_hhdet_in_tes!J163/RES_hhdet_in_fec!J163)</f>
        <v>0.67442622187386547</v>
      </c>
      <c r="K163" s="45">
        <f>IF(RES_hhdet_in_tes!K163=0,"",RES_hhdet_in_tes!K163/RES_hhdet_in_fec!K163)</f>
        <v>0.68116770752414413</v>
      </c>
      <c r="L163" s="45">
        <f>IF(RES_hhdet_in_tes!L163=0,"",RES_hhdet_in_tes!L163/RES_hhdet_in_fec!L163)</f>
        <v>0.68828824829828883</v>
      </c>
      <c r="M163" s="45">
        <f>IF(RES_hhdet_in_tes!M163=0,"",RES_hhdet_in_tes!M163/RES_hhdet_in_fec!M163)</f>
        <v>0.69775569359606515</v>
      </c>
      <c r="N163" s="45">
        <f>IF(RES_hhdet_in_tes!N163=0,"",RES_hhdet_in_tes!N163/RES_hhdet_in_fec!N163)</f>
        <v>0.71015407618602522</v>
      </c>
      <c r="O163" s="45">
        <f>IF(RES_hhdet_in_tes!O163=0,"",RES_hhdet_in_tes!O163/RES_hhdet_in_fec!O163)</f>
        <v>0.72624997483956955</v>
      </c>
      <c r="P163" s="45">
        <f>IF(RES_hhdet_in_tes!P163=0,"",RES_hhdet_in_tes!P163/RES_hhdet_in_fec!P163)</f>
        <v>0.74550891953763443</v>
      </c>
      <c r="Q163" s="45">
        <f>IF(RES_hhdet_in_tes!Q163=0,"",RES_hhdet_in_tes!Q163/RES_hhdet_in_fec!Q163)</f>
        <v>0.76597904846277609</v>
      </c>
      <c r="R163" s="45">
        <f>IF(RES_hhdet_in_tes!R163=0,"",RES_hhdet_in_tes!R163/RES_hhdet_in_fec!R163)</f>
        <v>0.78797886361259128</v>
      </c>
      <c r="S163" s="45">
        <f>IF(RES_hhdet_in_tes!S163=0,"",RES_hhdet_in_tes!S163/RES_hhdet_in_fec!S163)</f>
        <v>0.81359802442976081</v>
      </c>
      <c r="T163" s="45">
        <f>IF(RES_hhdet_in_tes!T163=0,"",RES_hhdet_in_tes!T163/RES_hhdet_in_fec!T163)</f>
        <v>0.83952026720531236</v>
      </c>
      <c r="U163" s="45">
        <f>IF(RES_hhdet_in_tes!U163=0,"",RES_hhdet_in_tes!U163/RES_hhdet_in_fec!U163)</f>
        <v>0.86243889960530129</v>
      </c>
      <c r="V163" s="45">
        <f>IF(RES_hhdet_in_tes!V163=0,"",RES_hhdet_in_tes!V163/RES_hhdet_in_fec!V163)</f>
        <v>0.87903773664245966</v>
      </c>
      <c r="W163" s="45">
        <f>IF(RES_hhdet_in_tes!W163=0,"",RES_hhdet_in_tes!W163/RES_hhdet_in_fec!W163)</f>
        <v>0.88737627073103365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2.1407106559139732</v>
      </c>
      <c r="E164" s="124">
        <f>IF(RES_hhdet_in_tes!E164=0,"",RES_hhdet_in_tes!E164/RES_hhdet_in_fec!E164)</f>
        <v>2.2045549901984871</v>
      </c>
      <c r="F164" s="124">
        <f>IF(RES_hhdet_in_tes!F164=0,"",RES_hhdet_in_tes!F164/RES_hhdet_in_fec!F164)</f>
        <v>2.2684678914642324</v>
      </c>
      <c r="G164" s="124">
        <f>IF(RES_hhdet_in_tes!G164=0,"",RES_hhdet_in_tes!G164/RES_hhdet_in_fec!G164)</f>
        <v>2.3329881234576191</v>
      </c>
      <c r="H164" s="124">
        <f>IF(RES_hhdet_in_tes!H164=0,"",RES_hhdet_in_tes!H164/RES_hhdet_in_fec!H164)</f>
        <v>2.3980462470555119</v>
      </c>
      <c r="I164" s="124">
        <f>IF(RES_hhdet_in_tes!I164=0,"",RES_hhdet_in_tes!I164/RES_hhdet_in_fec!I164)</f>
        <v>2.4637713743811238</v>
      </c>
      <c r="J164" s="124">
        <f>IF(RES_hhdet_in_tes!J164=0,"",RES_hhdet_in_tes!J164/RES_hhdet_in_fec!J164)</f>
        <v>2.5307005534643192</v>
      </c>
      <c r="K164" s="124">
        <f>IF(RES_hhdet_in_tes!K164=0,"",RES_hhdet_in_tes!K164/RES_hhdet_in_fec!K164)</f>
        <v>2.5992853457573957</v>
      </c>
      <c r="L164" s="124">
        <f>IF(RES_hhdet_in_tes!L164=0,"",RES_hhdet_in_tes!L164/RES_hhdet_in_fec!L164)</f>
        <v>2.6696373971852569</v>
      </c>
      <c r="M164" s="124">
        <f>IF(RES_hhdet_in_tes!M164=0,"",RES_hhdet_in_tes!M164/RES_hhdet_in_fec!M164)</f>
        <v>2.753666293425344</v>
      </c>
      <c r="N164" s="124">
        <f>IF(RES_hhdet_in_tes!N164=0,"",RES_hhdet_in_tes!N164/RES_hhdet_in_fec!N164)</f>
        <v>2.8552695659938188</v>
      </c>
      <c r="O164" s="124">
        <f>IF(RES_hhdet_in_tes!O164=0,"",RES_hhdet_in_tes!O164/RES_hhdet_in_fec!O164)</f>
        <v>2.976601956658516</v>
      </c>
      <c r="P164" s="124">
        <f>IF(RES_hhdet_in_tes!P164=0,"",RES_hhdet_in_tes!P164/RES_hhdet_in_fec!P164)</f>
        <v>3.1081843216729235</v>
      </c>
      <c r="Q164" s="124">
        <f>IF(RES_hhdet_in_tes!Q164=0,"",RES_hhdet_in_tes!Q164/RES_hhdet_in_fec!Q164)</f>
        <v>3.2212640463948716</v>
      </c>
      <c r="R164" s="124">
        <f>IF(RES_hhdet_in_tes!R164=0,"",RES_hhdet_in_tes!R164/RES_hhdet_in_fec!R164)</f>
        <v>3.2922055408162239</v>
      </c>
      <c r="S164" s="124">
        <f>IF(RES_hhdet_in_tes!S164=0,"",RES_hhdet_in_tes!S164/RES_hhdet_in_fec!S164)</f>
        <v>3.3486714871906011</v>
      </c>
      <c r="T164" s="124">
        <f>IF(RES_hhdet_in_tes!T164=0,"",RES_hhdet_in_tes!T164/RES_hhdet_in_fec!T164)</f>
        <v>3.395850934883998</v>
      </c>
      <c r="U164" s="124">
        <f>IF(RES_hhdet_in_tes!U164=0,"",RES_hhdet_in_tes!U164/RES_hhdet_in_fec!U164)</f>
        <v>3.4388017692956554</v>
      </c>
      <c r="V164" s="124">
        <f>IF(RES_hhdet_in_tes!V164=0,"",RES_hhdet_in_tes!V164/RES_hhdet_in_fec!V164)</f>
        <v>3.4825948434800775</v>
      </c>
      <c r="W164" s="124">
        <f>IF(RES_hhdet_in_tes!W164=0,"",RES_hhdet_in_tes!W164/RES_hhdet_in_fec!W164)</f>
        <v>3.5254688748329799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2.1407106559139732</v>
      </c>
      <c r="E165" s="111">
        <f>IF(RES_hhdet_in_tes!E165=0,"",RES_hhdet_in_tes!E165/RES_hhdet_in_fec!E165)</f>
        <v>2.2045549901984871</v>
      </c>
      <c r="F165" s="111">
        <f>IF(RES_hhdet_in_tes!F165=0,"",RES_hhdet_in_tes!F165/RES_hhdet_in_fec!F165)</f>
        <v>2.2684678914642324</v>
      </c>
      <c r="G165" s="111">
        <f>IF(RES_hhdet_in_tes!G165=0,"",RES_hhdet_in_tes!G165/RES_hhdet_in_fec!G165)</f>
        <v>2.3329881234576191</v>
      </c>
      <c r="H165" s="111">
        <f>IF(RES_hhdet_in_tes!H165=0,"",RES_hhdet_in_tes!H165/RES_hhdet_in_fec!H165)</f>
        <v>2.3980462470555119</v>
      </c>
      <c r="I165" s="111">
        <f>IF(RES_hhdet_in_tes!I165=0,"",RES_hhdet_in_tes!I165/RES_hhdet_in_fec!I165)</f>
        <v>2.4637713743811238</v>
      </c>
      <c r="J165" s="111">
        <f>IF(RES_hhdet_in_tes!J165=0,"",RES_hhdet_in_tes!J165/RES_hhdet_in_fec!J165)</f>
        <v>2.5307005534643192</v>
      </c>
      <c r="K165" s="111">
        <f>IF(RES_hhdet_in_tes!K165=0,"",RES_hhdet_in_tes!K165/RES_hhdet_in_fec!K165)</f>
        <v>2.5992853457573957</v>
      </c>
      <c r="L165" s="111">
        <f>IF(RES_hhdet_in_tes!L165=0,"",RES_hhdet_in_tes!L165/RES_hhdet_in_fec!L165)</f>
        <v>2.6696373971852569</v>
      </c>
      <c r="M165" s="111">
        <f>IF(RES_hhdet_in_tes!M165=0,"",RES_hhdet_in_tes!M165/RES_hhdet_in_fec!M165)</f>
        <v>2.753666293425344</v>
      </c>
      <c r="N165" s="111">
        <f>IF(RES_hhdet_in_tes!N165=0,"",RES_hhdet_in_tes!N165/RES_hhdet_in_fec!N165)</f>
        <v>2.8552695659938188</v>
      </c>
      <c r="O165" s="111">
        <f>IF(RES_hhdet_in_tes!O165=0,"",RES_hhdet_in_tes!O165/RES_hhdet_in_fec!O165)</f>
        <v>2.976601956658516</v>
      </c>
      <c r="P165" s="111">
        <f>IF(RES_hhdet_in_tes!P165=0,"",RES_hhdet_in_tes!P165/RES_hhdet_in_fec!P165)</f>
        <v>3.1081843216729235</v>
      </c>
      <c r="Q165" s="111">
        <f>IF(RES_hhdet_in_tes!Q165=0,"",RES_hhdet_in_tes!Q165/RES_hhdet_in_fec!Q165)</f>
        <v>3.2212640463948716</v>
      </c>
      <c r="R165" s="111">
        <f>IF(RES_hhdet_in_tes!R165=0,"",RES_hhdet_in_tes!R165/RES_hhdet_in_fec!R165)</f>
        <v>3.2922055408162239</v>
      </c>
      <c r="S165" s="111">
        <f>IF(RES_hhdet_in_tes!S165=0,"",RES_hhdet_in_tes!S165/RES_hhdet_in_fec!S165)</f>
        <v>3.3486714871906011</v>
      </c>
      <c r="T165" s="111">
        <f>IF(RES_hhdet_in_tes!T165=0,"",RES_hhdet_in_tes!T165/RES_hhdet_in_fec!T165)</f>
        <v>3.395850934883998</v>
      </c>
      <c r="U165" s="111">
        <f>IF(RES_hhdet_in_tes!U165=0,"",RES_hhdet_in_tes!U165/RES_hhdet_in_fec!U165)</f>
        <v>3.4388017692956554</v>
      </c>
      <c r="V165" s="111">
        <f>IF(RES_hhdet_in_tes!V165=0,"",RES_hhdet_in_tes!V165/RES_hhdet_in_fec!V165)</f>
        <v>3.4825948434800775</v>
      </c>
      <c r="W165" s="111">
        <f>IF(RES_hhdet_in_tes!W165=0,"",RES_hhdet_in_tes!W165/RES_hhdet_in_fec!W165)</f>
        <v>3.5254688748329799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>
        <f>IF(RES_hhdet_in_tes!D166=0,"",RES_hhdet_in_tes!D166/RES_hhdet_in_fec!D166)</f>
        <v>0.51326457289113692</v>
      </c>
      <c r="E166" s="124">
        <f>IF(RES_hhdet_in_tes!E166=0,"",RES_hhdet_in_tes!E166/RES_hhdet_in_fec!E166)</f>
        <v>0.51701063278785719</v>
      </c>
      <c r="F166" s="124">
        <f>IF(RES_hhdet_in_tes!F166=0,"",RES_hhdet_in_tes!F166/RES_hhdet_in_fec!F166)</f>
        <v>0.52082924610719195</v>
      </c>
      <c r="G166" s="124">
        <f>IF(RES_hhdet_in_tes!G166=0,"",RES_hhdet_in_tes!G166/RES_hhdet_in_fec!G166)</f>
        <v>0.52513785394769685</v>
      </c>
      <c r="H166" s="124">
        <f>IF(RES_hhdet_in_tes!H166=0,"",RES_hhdet_in_tes!H166/RES_hhdet_in_fec!H166)</f>
        <v>0.54746683049391165</v>
      </c>
      <c r="I166" s="124">
        <f>IF(RES_hhdet_in_tes!I166=0,"",RES_hhdet_in_tes!I166/RES_hhdet_in_fec!I166)</f>
        <v>0.55605380302288288</v>
      </c>
      <c r="J166" s="124">
        <f>IF(RES_hhdet_in_tes!J166=0,"",RES_hhdet_in_tes!J166/RES_hhdet_in_fec!J166)</f>
        <v>0.56714099761288284</v>
      </c>
      <c r="K166" s="124">
        <f>IF(RES_hhdet_in_tes!K166=0,"",RES_hhdet_in_tes!K166/RES_hhdet_in_fec!K166)</f>
        <v>0.58468152680127616</v>
      </c>
      <c r="L166" s="124">
        <f>IF(RES_hhdet_in_tes!L166=0,"",RES_hhdet_in_tes!L166/RES_hhdet_in_fec!L166)</f>
        <v>0.58089334915230983</v>
      </c>
      <c r="M166" s="124">
        <f>IF(RES_hhdet_in_tes!M166=0,"",RES_hhdet_in_tes!M166/RES_hhdet_in_fec!M166)</f>
        <v>0.58268814296809812</v>
      </c>
      <c r="N166" s="124">
        <f>IF(RES_hhdet_in_tes!N166=0,"",RES_hhdet_in_tes!N166/RES_hhdet_in_fec!N166)</f>
        <v>0.6056498977599416</v>
      </c>
      <c r="O166" s="124">
        <f>IF(RES_hhdet_in_tes!O166=0,"",RES_hhdet_in_tes!O166/RES_hhdet_in_fec!O166)</f>
        <v>0.64200442684378234</v>
      </c>
      <c r="P166" s="124">
        <f>IF(RES_hhdet_in_tes!P166=0,"",RES_hhdet_in_tes!P166/RES_hhdet_in_fec!P166)</f>
        <v>0.67030075352541041</v>
      </c>
      <c r="Q166" s="124">
        <f>IF(RES_hhdet_in_tes!Q166=0,"",RES_hhdet_in_tes!Q166/RES_hhdet_in_fec!Q166)</f>
        <v>0.71079610450768693</v>
      </c>
      <c r="R166" s="124">
        <f>IF(RES_hhdet_in_tes!R166=0,"",RES_hhdet_in_tes!R166/RES_hhdet_in_fec!R166)</f>
        <v>0.73977646776627148</v>
      </c>
      <c r="S166" s="124">
        <f>IF(RES_hhdet_in_tes!S166=0,"",RES_hhdet_in_tes!S166/RES_hhdet_in_fec!S166)</f>
        <v>0.75604996500873434</v>
      </c>
      <c r="T166" s="124">
        <f>IF(RES_hhdet_in_tes!T166=0,"",RES_hhdet_in_tes!T166/RES_hhdet_in_fec!T166)</f>
        <v>0.86095156149957319</v>
      </c>
      <c r="U166" s="124">
        <f>IF(RES_hhdet_in_tes!U166=0,"",RES_hhdet_in_tes!U166/RES_hhdet_in_fec!U166)</f>
        <v>0.87135787109165574</v>
      </c>
      <c r="V166" s="124">
        <f>IF(RES_hhdet_in_tes!V166=0,"",RES_hhdet_in_tes!V166/RES_hhdet_in_fec!V166)</f>
        <v>0.85381596625373268</v>
      </c>
      <c r="W166" s="124">
        <f>IF(RES_hhdet_in_tes!W166=0,"",RES_hhdet_in_tes!W166/RES_hhdet_in_fec!W166)</f>
        <v>0.79554389076069432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>
        <f>IF(RES_hhdet_in_tes!D167=0,"",RES_hhdet_in_tes!D167/RES_hhdet_in_fec!D167)</f>
        <v>0.51326457289113692</v>
      </c>
      <c r="E167" s="111">
        <f>IF(RES_hhdet_in_tes!E167=0,"",RES_hhdet_in_tes!E167/RES_hhdet_in_fec!E167)</f>
        <v>0.51701063278785719</v>
      </c>
      <c r="F167" s="111">
        <f>IF(RES_hhdet_in_tes!F167=0,"",RES_hhdet_in_tes!F167/RES_hhdet_in_fec!F167)</f>
        <v>0.52082924610719195</v>
      </c>
      <c r="G167" s="111">
        <f>IF(RES_hhdet_in_tes!G167=0,"",RES_hhdet_in_tes!G167/RES_hhdet_in_fec!G167)</f>
        <v>0.52513785394769685</v>
      </c>
      <c r="H167" s="111">
        <f>IF(RES_hhdet_in_tes!H167=0,"",RES_hhdet_in_tes!H167/RES_hhdet_in_fec!H167)</f>
        <v>0.52988536683323151</v>
      </c>
      <c r="I167" s="111">
        <f>IF(RES_hhdet_in_tes!I167=0,"",RES_hhdet_in_tes!I167/RES_hhdet_in_fec!I167)</f>
        <v>0.53517464226267775</v>
      </c>
      <c r="J167" s="111">
        <f>IF(RES_hhdet_in_tes!J167=0,"",RES_hhdet_in_tes!J167/RES_hhdet_in_fec!J167)</f>
        <v>0.54142705110352363</v>
      </c>
      <c r="K167" s="111">
        <f>IF(RES_hhdet_in_tes!K167=0,"",RES_hhdet_in_tes!K167/RES_hhdet_in_fec!K167)</f>
        <v>0.54900086942685444</v>
      </c>
      <c r="L167" s="111">
        <f>IF(RES_hhdet_in_tes!L167=0,"",RES_hhdet_in_tes!L167/RES_hhdet_in_fec!L167)</f>
        <v>0.55799195077025965</v>
      </c>
      <c r="M167" s="111">
        <f>IF(RES_hhdet_in_tes!M167=0,"",RES_hhdet_in_tes!M167/RES_hhdet_in_fec!M167)</f>
        <v>0.57690230145117138</v>
      </c>
      <c r="N167" s="111">
        <f>IF(RES_hhdet_in_tes!N167=0,"",RES_hhdet_in_tes!N167/RES_hhdet_in_fec!N167)</f>
        <v>0.60843045243070248</v>
      </c>
      <c r="O167" s="111">
        <f>IF(RES_hhdet_in_tes!O167=0,"",RES_hhdet_in_tes!O167/RES_hhdet_in_fec!O167)</f>
        <v>0.65482906543440511</v>
      </c>
      <c r="P167" s="111">
        <f>IF(RES_hhdet_in_tes!P167=0,"",RES_hhdet_in_tes!P167/RES_hhdet_in_fec!P167)</f>
        <v>0.71136367813056478</v>
      </c>
      <c r="Q167" s="111">
        <f>IF(RES_hhdet_in_tes!Q167=0,"",RES_hhdet_in_tes!Q167/RES_hhdet_in_fec!Q167)</f>
        <v>0.76269439045222809</v>
      </c>
      <c r="R167" s="111">
        <f>IF(RES_hhdet_in_tes!R167=0,"",RES_hhdet_in_tes!R167/RES_hhdet_in_fec!R167)</f>
        <v>0.79733634178300727</v>
      </c>
      <c r="S167" s="111">
        <f>IF(RES_hhdet_in_tes!S167=0,"",RES_hhdet_in_tes!S167/RES_hhdet_in_fec!S167)</f>
        <v>0.83071858579270519</v>
      </c>
      <c r="T167" s="111">
        <f>IF(RES_hhdet_in_tes!T167=0,"",RES_hhdet_in_tes!T167/RES_hhdet_in_fec!T167)</f>
        <v>0.86095156149957319</v>
      </c>
      <c r="U167" s="111">
        <f>IF(RES_hhdet_in_tes!U167=0,"",RES_hhdet_in_tes!U167/RES_hhdet_in_fec!U167)</f>
        <v>0.88614570792196923</v>
      </c>
      <c r="V167" s="111">
        <f>IF(RES_hhdet_in_tes!V167=0,"",RES_hhdet_in_tes!V167/RES_hhdet_in_fec!V167)</f>
        <v>0.90441146407820661</v>
      </c>
      <c r="W167" s="111">
        <f>IF(RES_hhdet_in_tes!W167=0,"",RES_hhdet_in_tes!W167/RES_hhdet_in_fec!W167)</f>
        <v>0.91300345885588596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0.57942505242263365</v>
      </c>
      <c r="I171" s="112">
        <f>IF(RES_hhdet_in_tes!I171=0,"",RES_hhdet_in_tes!I171/RES_hhdet_in_fec!I171)</f>
        <v>0.58144710680716527</v>
      </c>
      <c r="J171" s="112">
        <f>IF(RES_hhdet_in_tes!J171=0,"",RES_hhdet_in_tes!J171/RES_hhdet_in_fec!J171)</f>
        <v>0.58369282426653513</v>
      </c>
      <c r="K171" s="112">
        <f>IF(RES_hhdet_in_tes!K171=0,"",RES_hhdet_in_tes!K171/RES_hhdet_in_fec!K171)</f>
        <v>0.58624975678553914</v>
      </c>
      <c r="L171" s="112">
        <f>IF(RES_hhdet_in_tes!L171=0,"",RES_hhdet_in_tes!L171/RES_hhdet_in_fec!L171)</f>
        <v>0.58914854644274528</v>
      </c>
      <c r="M171" s="112">
        <f>IF(RES_hhdet_in_tes!M171=0,"",RES_hhdet_in_tes!M171/RES_hhdet_in_fec!M171)</f>
        <v>0.59439779878405696</v>
      </c>
      <c r="N171" s="112">
        <f>IF(RES_hhdet_in_tes!N171=0,"",RES_hhdet_in_tes!N171/RES_hhdet_in_fec!N171)</f>
        <v>0.60288006490862489</v>
      </c>
      <c r="O171" s="112">
        <f>IF(RES_hhdet_in_tes!O171=0,"",RES_hhdet_in_tes!O171/RES_hhdet_in_fec!O171)</f>
        <v>0.61572711364350807</v>
      </c>
      <c r="P171" s="112">
        <f>IF(RES_hhdet_in_tes!P171=0,"",RES_hhdet_in_tes!P171/RES_hhdet_in_fec!P171)</f>
        <v>0.63243947486757068</v>
      </c>
      <c r="Q171" s="112">
        <f>IF(RES_hhdet_in_tes!Q171=0,"",RES_hhdet_in_tes!Q171/RES_hhdet_in_fec!Q171)</f>
        <v>0.64883832057988455</v>
      </c>
      <c r="R171" s="112">
        <f>IF(RES_hhdet_in_tes!R171=0,"",RES_hhdet_in_tes!R171/RES_hhdet_in_fec!R171)</f>
        <v>0.66059392621534463</v>
      </c>
      <c r="S171" s="112">
        <f>IF(RES_hhdet_in_tes!S171=0,"",RES_hhdet_in_tes!S171/RES_hhdet_in_fec!S171)</f>
        <v>0.67223363943165204</v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0.69410928203378774</v>
      </c>
      <c r="V171" s="112">
        <f>IF(RES_hhdet_in_tes!V171=0,"",RES_hhdet_in_tes!V171/RES_hhdet_in_fec!V171)</f>
        <v>0.70352434068565428</v>
      </c>
      <c r="W171" s="112">
        <f>IF(RES_hhdet_in_tes!W171=0,"",RES_hhdet_in_tes!W171/RES_hhdet_in_fec!W171)</f>
        <v>0.71093581199553868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>
        <f>IF(RES_hhdet_in_tes!D175=0,"",RES_hhdet_in_tes!D175/RES_hhdet_in_fec!D175)</f>
        <v>0.58198398638084292</v>
      </c>
      <c r="E175" s="124">
        <f>IF(RES_hhdet_in_tes!E175=0,"",RES_hhdet_in_tes!E175/RES_hhdet_in_fec!E175)</f>
        <v>0.58825067074585857</v>
      </c>
      <c r="F175" s="124">
        <f>IF(RES_hhdet_in_tes!F175=0,"",RES_hhdet_in_tes!F175/RES_hhdet_in_fec!F175)</f>
        <v>0.58107161051247924</v>
      </c>
      <c r="G175" s="124">
        <f>IF(RES_hhdet_in_tes!G175=0,"",RES_hhdet_in_tes!G175/RES_hhdet_in_fec!G175)</f>
        <v>0.58119022787044694</v>
      </c>
      <c r="H175" s="124">
        <f>IF(RES_hhdet_in_tes!H175=0,"",RES_hhdet_in_tes!H175/RES_hhdet_in_fec!H175)</f>
        <v>0.59761074126418146</v>
      </c>
      <c r="I175" s="124">
        <f>IF(RES_hhdet_in_tes!I175=0,"",RES_hhdet_in_tes!I175/RES_hhdet_in_fec!I175)</f>
        <v>0.58051412405533576</v>
      </c>
      <c r="J175" s="124">
        <f>IF(RES_hhdet_in_tes!J175=0,"",RES_hhdet_in_tes!J175/RES_hhdet_in_fec!J175)</f>
        <v>0.58218082308683416</v>
      </c>
      <c r="K175" s="124">
        <f>IF(RES_hhdet_in_tes!K175=0,"",RES_hhdet_in_tes!K175/RES_hhdet_in_fec!K175)</f>
        <v>0.58184402426687609</v>
      </c>
      <c r="L175" s="124">
        <f>IF(RES_hhdet_in_tes!L175=0,"",RES_hhdet_in_tes!L175/RES_hhdet_in_fec!L175)</f>
        <v>0.5880258272576957</v>
      </c>
      <c r="M175" s="124">
        <f>IF(RES_hhdet_in_tes!M175=0,"",RES_hhdet_in_tes!M175/RES_hhdet_in_fec!M175)</f>
        <v>0.58577768287918419</v>
      </c>
      <c r="N175" s="124">
        <f>IF(RES_hhdet_in_tes!N175=0,"",RES_hhdet_in_tes!N175/RES_hhdet_in_fec!N175)</f>
        <v>0.58801379004432186</v>
      </c>
      <c r="O175" s="124">
        <f>IF(RES_hhdet_in_tes!O175=0,"",RES_hhdet_in_tes!O175/RES_hhdet_in_fec!O175)</f>
        <v>0.58252129349343063</v>
      </c>
      <c r="P175" s="124">
        <f>IF(RES_hhdet_in_tes!P175=0,"",RES_hhdet_in_tes!P175/RES_hhdet_in_fec!P175)</f>
        <v>0.58252129349343063</v>
      </c>
      <c r="Q175" s="124">
        <f>IF(RES_hhdet_in_tes!Q175=0,"",RES_hhdet_in_tes!Q175/RES_hhdet_in_fec!Q175)</f>
        <v>0.58523014024636055</v>
      </c>
      <c r="R175" s="124">
        <f>IF(RES_hhdet_in_tes!R175=0,"",RES_hhdet_in_tes!R175/RES_hhdet_in_fec!R175)</f>
        <v>0.58776918364494113</v>
      </c>
      <c r="S175" s="124">
        <f>IF(RES_hhdet_in_tes!S175=0,"",RES_hhdet_in_tes!S175/RES_hhdet_in_fec!S175)</f>
        <v>0.59106780091187261</v>
      </c>
      <c r="T175" s="124">
        <f>IF(RES_hhdet_in_tes!T175=0,"",RES_hhdet_in_tes!T175/RES_hhdet_in_fec!T175)</f>
        <v>0.59294313897046624</v>
      </c>
      <c r="U175" s="124">
        <f>IF(RES_hhdet_in_tes!U175=0,"",RES_hhdet_in_tes!U175/RES_hhdet_in_fec!U175)</f>
        <v>0.59666031459888402</v>
      </c>
      <c r="V175" s="124">
        <f>IF(RES_hhdet_in_tes!V175=0,"",RES_hhdet_in_tes!V175/RES_hhdet_in_fec!V175)</f>
        <v>0.60055918366408534</v>
      </c>
      <c r="W175" s="124">
        <f>IF(RES_hhdet_in_tes!W175=0,"",RES_hhdet_in_tes!W175/RES_hhdet_in_fec!W175)</f>
        <v>0.60306747403367555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>
        <f>IF(RES_hhdet_in_tes!D176=0,"",RES_hhdet_in_tes!D176/RES_hhdet_in_fec!D176)</f>
        <v>0.57711198639960704</v>
      </c>
      <c r="E176" s="111">
        <f>IF(RES_hhdet_in_tes!E176=0,"",RES_hhdet_in_tes!E176/RES_hhdet_in_fec!E176)</f>
        <v>0.57778266340346662</v>
      </c>
      <c r="F176" s="111">
        <f>IF(RES_hhdet_in_tes!F176=0,"",RES_hhdet_in_tes!F176/RES_hhdet_in_fec!F176)</f>
        <v>0.57845203214921714</v>
      </c>
      <c r="G176" s="111">
        <f>IF(RES_hhdet_in_tes!G176=0,"",RES_hhdet_in_tes!G176/RES_hhdet_in_fec!G176)</f>
        <v>0.5791125654840017</v>
      </c>
      <c r="H176" s="111">
        <f>IF(RES_hhdet_in_tes!H176=0,"",RES_hhdet_in_tes!H176/RES_hhdet_in_fec!H176)</f>
        <v>0.57976518463550453</v>
      </c>
      <c r="I176" s="111">
        <f>IF(RES_hhdet_in_tes!I176=0,"",RES_hhdet_in_tes!I176/RES_hhdet_in_fec!I176)</f>
        <v>0.58040803491304127</v>
      </c>
      <c r="J176" s="111">
        <f>IF(RES_hhdet_in_tes!J176=0,"",RES_hhdet_in_tes!J176/RES_hhdet_in_fec!J176)</f>
        <v>0.58103351830352779</v>
      </c>
      <c r="K176" s="111">
        <f>IF(RES_hhdet_in_tes!K176=0,"",RES_hhdet_in_tes!K176/RES_hhdet_in_fec!K176)</f>
        <v>0.5816351744973266</v>
      </c>
      <c r="L176" s="111">
        <f>IF(RES_hhdet_in_tes!L176=0,"",RES_hhdet_in_tes!L176/RES_hhdet_in_fec!L176)</f>
        <v>0.58221127509675019</v>
      </c>
      <c r="M176" s="111">
        <f>IF(RES_hhdet_in_tes!M176=0,"",RES_hhdet_in_tes!M176/RES_hhdet_in_fec!M176)</f>
        <v>0.58252129349343063</v>
      </c>
      <c r="N176" s="111">
        <f>IF(RES_hhdet_in_tes!N176=0,"",RES_hhdet_in_tes!N176/RES_hhdet_in_fec!N176)</f>
        <v>0.58252129349343063</v>
      </c>
      <c r="O176" s="111">
        <f>IF(RES_hhdet_in_tes!O176=0,"",RES_hhdet_in_tes!O176/RES_hhdet_in_fec!O176)</f>
        <v>0.58252129349343063</v>
      </c>
      <c r="P176" s="111">
        <f>IF(RES_hhdet_in_tes!P176=0,"",RES_hhdet_in_tes!P176/RES_hhdet_in_fec!P176)</f>
        <v>0.58252129349343063</v>
      </c>
      <c r="Q176" s="111">
        <f>IF(RES_hhdet_in_tes!Q176=0,"",RES_hhdet_in_tes!Q176/RES_hhdet_in_fec!Q176)</f>
        <v>0.58252129349343063</v>
      </c>
      <c r="R176" s="111">
        <f>IF(RES_hhdet_in_tes!R176=0,"",RES_hhdet_in_tes!R176/RES_hhdet_in_fec!R176)</f>
        <v>0.58447989624627716</v>
      </c>
      <c r="S176" s="111">
        <f>IF(RES_hhdet_in_tes!S176=0,"",RES_hhdet_in_tes!S176/RES_hhdet_in_fec!S176)</f>
        <v>0.58768265551620058</v>
      </c>
      <c r="T176" s="111">
        <f>IF(RES_hhdet_in_tes!T176=0,"",RES_hhdet_in_tes!T176/RES_hhdet_in_fec!T176)</f>
        <v>0.59141920799777514</v>
      </c>
      <c r="U176" s="111">
        <f>IF(RES_hhdet_in_tes!U176=0,"",RES_hhdet_in_tes!U176/RES_hhdet_in_fec!U176)</f>
        <v>0.59528920878226388</v>
      </c>
      <c r="V176" s="111">
        <f>IF(RES_hhdet_in_tes!V176=0,"",RES_hhdet_in_tes!V176/RES_hhdet_in_fec!V176)</f>
        <v>0.59889231296092582</v>
      </c>
      <c r="W176" s="111">
        <f>IF(RES_hhdet_in_tes!W176=0,"",RES_hhdet_in_tes!W176/RES_hhdet_in_fec!W176)</f>
        <v>0.6022285205337593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>
        <f>IF(RES_hhdet_in_tes!D177=0,"",RES_hhdet_in_tes!D177/RES_hhdet_in_fec!D177)</f>
        <v>0.74413486023389341</v>
      </c>
      <c r="E177" s="45">
        <f>IF(RES_hhdet_in_tes!E177=0,"",RES_hhdet_in_tes!E177/RES_hhdet_in_fec!E177)</f>
        <v>0.74554296871822934</v>
      </c>
      <c r="F177" s="45">
        <f>IF(RES_hhdet_in_tes!F177=0,"",RES_hhdet_in_tes!F177/RES_hhdet_in_fec!F177)</f>
        <v>0.74695792425674623</v>
      </c>
      <c r="G177" s="45">
        <f>IF(RES_hhdet_in_tes!G177=0,"",RES_hhdet_in_tes!G177/RES_hhdet_in_fec!G177)</f>
        <v>0.74841912184579296</v>
      </c>
      <c r="H177" s="45">
        <f>IF(RES_hhdet_in_tes!H177=0,"",RES_hhdet_in_tes!H177/RES_hhdet_in_fec!H177)</f>
        <v>0.74992174003934298</v>
      </c>
      <c r="I177" s="45">
        <f>IF(RES_hhdet_in_tes!I177=0,"",RES_hhdet_in_tes!I177/RES_hhdet_in_fec!I177)</f>
        <v>0.75147548576564804</v>
      </c>
      <c r="J177" s="45">
        <f>IF(RES_hhdet_in_tes!J177=0,"",RES_hhdet_in_tes!J177/RES_hhdet_in_fec!J177)</f>
        <v>0.75312012488351765</v>
      </c>
      <c r="K177" s="45">
        <f>IF(RES_hhdet_in_tes!K177=0,"",RES_hhdet_in_tes!K177/RES_hhdet_in_fec!K177)</f>
        <v>0.75488946883260444</v>
      </c>
      <c r="L177" s="45">
        <f>IF(RES_hhdet_in_tes!L177=0,"",RES_hhdet_in_tes!L177/RES_hhdet_in_fec!L177)</f>
        <v>0.7567925635592142</v>
      </c>
      <c r="M177" s="45">
        <f>IF(RES_hhdet_in_tes!M177=0,"",RES_hhdet_in_tes!M177/RES_hhdet_in_fec!M177)</f>
        <v>0.75938178534763656</v>
      </c>
      <c r="N177" s="45">
        <f>IF(RES_hhdet_in_tes!N177=0,"",RES_hhdet_in_tes!N177/RES_hhdet_in_fec!N177)</f>
        <v>0.76281376253446365</v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>
        <f>IF(RES_hhdet_in_tes!Q177=0,"",RES_hhdet_in_tes!Q177/RES_hhdet_in_fec!Q177)</f>
        <v>0.78138377794289005</v>
      </c>
      <c r="R177" s="45">
        <f>IF(RES_hhdet_in_tes!R177=0,"",RES_hhdet_in_tes!R177/RES_hhdet_in_fec!R177)</f>
        <v>0.79204244018177594</v>
      </c>
      <c r="S177" s="45">
        <f>IF(RES_hhdet_in_tes!S177=0,"",RES_hhdet_in_tes!S177/RES_hhdet_in_fec!S177)</f>
        <v>0.8053454475784606</v>
      </c>
      <c r="T177" s="45">
        <f>IF(RES_hhdet_in_tes!T177=0,"",RES_hhdet_in_tes!T177/RES_hhdet_in_fec!T177)</f>
        <v>0.8196483380495192</v>
      </c>
      <c r="U177" s="45">
        <f>IF(RES_hhdet_in_tes!U177=0,"",RES_hhdet_in_tes!U177/RES_hhdet_in_fec!U177)</f>
        <v>0.83330664951156752</v>
      </c>
      <c r="V177" s="45">
        <f>IF(RES_hhdet_in_tes!V177=0,"",RES_hhdet_in_tes!V177/RES_hhdet_in_fec!V177)</f>
        <v>0.84467591988120339</v>
      </c>
      <c r="W177" s="45">
        <f>IF(RES_hhdet_in_tes!W177=0,"",RES_hhdet_in_tes!W177/RES_hhdet_in_fec!W177)</f>
        <v>0.8531785026652573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3.2873757402201673</v>
      </c>
      <c r="E3" s="117">
        <f t="shared" si="0"/>
        <v>0</v>
      </c>
      <c r="F3" s="117">
        <f t="shared" si="0"/>
        <v>7.846379825617638</v>
      </c>
      <c r="G3" s="117">
        <f t="shared" si="0"/>
        <v>0</v>
      </c>
      <c r="H3" s="117">
        <f t="shared" si="0"/>
        <v>0</v>
      </c>
      <c r="I3" s="117">
        <f t="shared" si="0"/>
        <v>1.6498212416230404</v>
      </c>
      <c r="J3" s="117">
        <f t="shared" si="0"/>
        <v>21.915645276985071</v>
      </c>
      <c r="K3" s="117">
        <f t="shared" si="0"/>
        <v>0</v>
      </c>
      <c r="L3" s="117">
        <f t="shared" si="0"/>
        <v>0</v>
      </c>
      <c r="M3" s="117">
        <f t="shared" si="0"/>
        <v>4.302198977122746</v>
      </c>
      <c r="N3" s="117">
        <f t="shared" si="0"/>
        <v>13.874821234891835</v>
      </c>
      <c r="O3" s="117">
        <f t="shared" si="0"/>
        <v>12.807648978451212</v>
      </c>
      <c r="P3" s="117">
        <f t="shared" si="0"/>
        <v>57.525365795771577</v>
      </c>
      <c r="Q3" s="117">
        <f t="shared" si="0"/>
        <v>17.009951056661109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0.2823505631356244</v>
      </c>
      <c r="V3" s="117">
        <f t="shared" si="1"/>
        <v>4.0721837551645601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2.7629229522431848</v>
      </c>
      <c r="E4" s="122">
        <f t="shared" si="3"/>
        <v>0</v>
      </c>
      <c r="F4" s="122">
        <f t="shared" si="3"/>
        <v>6.9207850022720132</v>
      </c>
      <c r="G4" s="122">
        <f t="shared" si="3"/>
        <v>0</v>
      </c>
      <c r="H4" s="122">
        <f t="shared" si="3"/>
        <v>0</v>
      </c>
      <c r="I4" s="122">
        <f t="shared" si="3"/>
        <v>1.3117590066882781</v>
      </c>
      <c r="J4" s="122">
        <f t="shared" si="3"/>
        <v>18.965535498758591</v>
      </c>
      <c r="K4" s="122">
        <f t="shared" si="3"/>
        <v>0</v>
      </c>
      <c r="L4" s="122">
        <f t="shared" si="3"/>
        <v>0</v>
      </c>
      <c r="M4" s="122">
        <f t="shared" si="3"/>
        <v>3.6765879290874701</v>
      </c>
      <c r="N4" s="122">
        <f t="shared" si="3"/>
        <v>11.856755445354366</v>
      </c>
      <c r="O4" s="122">
        <f t="shared" si="3"/>
        <v>10.764780868146325</v>
      </c>
      <c r="P4" s="122">
        <f t="shared" si="3"/>
        <v>47.555671112384907</v>
      </c>
      <c r="Q4" s="122">
        <f t="shared" si="3"/>
        <v>14.004112190258509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0.22339339846936812</v>
      </c>
      <c r="V4" s="122">
        <f t="shared" si="4"/>
        <v>3.1677480240007228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2.7629229522431848</v>
      </c>
      <c r="E5" s="98">
        <v>0</v>
      </c>
      <c r="F5" s="98">
        <v>6.9207850022720132</v>
      </c>
      <c r="G5" s="98">
        <v>0</v>
      </c>
      <c r="H5" s="98">
        <v>0</v>
      </c>
      <c r="I5" s="98">
        <v>1.3117590066882781</v>
      </c>
      <c r="J5" s="98">
        <v>18.965535498758591</v>
      </c>
      <c r="K5" s="98">
        <v>0</v>
      </c>
      <c r="L5" s="98">
        <v>0</v>
      </c>
      <c r="M5" s="98">
        <v>3.6765879290874701</v>
      </c>
      <c r="N5" s="98">
        <v>11.856755445354366</v>
      </c>
      <c r="O5" s="98">
        <v>10.764780868146325</v>
      </c>
      <c r="P5" s="98">
        <v>47.555671112384907</v>
      </c>
      <c r="Q5" s="98">
        <v>14.004112190258509</v>
      </c>
      <c r="R5" s="98">
        <v>0</v>
      </c>
      <c r="S5" s="98">
        <v>0</v>
      </c>
      <c r="T5" s="98">
        <v>0</v>
      </c>
      <c r="U5" s="98">
        <v>0.22339339846936812</v>
      </c>
      <c r="V5" s="98">
        <v>3.1677480240007228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0.35935349953654622</v>
      </c>
      <c r="E9" s="122">
        <v>0</v>
      </c>
      <c r="F9" s="122">
        <v>0.60681285674706087</v>
      </c>
      <c r="G9" s="122">
        <v>0</v>
      </c>
      <c r="H9" s="122">
        <v>0</v>
      </c>
      <c r="I9" s="122">
        <v>0.20481440637870948</v>
      </c>
      <c r="J9" s="122">
        <v>2.075199344266196</v>
      </c>
      <c r="K9" s="122">
        <v>0</v>
      </c>
      <c r="L9" s="122">
        <v>0</v>
      </c>
      <c r="M9" s="122">
        <v>0.44324323711179314</v>
      </c>
      <c r="N9" s="122">
        <v>1.4658798766675041</v>
      </c>
      <c r="O9" s="122">
        <v>1.4726532999095023</v>
      </c>
      <c r="P9" s="122">
        <v>7.3168655417203077</v>
      </c>
      <c r="Q9" s="122">
        <v>2.2547861290412397</v>
      </c>
      <c r="R9" s="122">
        <v>0</v>
      </c>
      <c r="S9" s="122">
        <v>0</v>
      </c>
      <c r="T9" s="122">
        <v>0</v>
      </c>
      <c r="U9" s="122">
        <v>3.769628807933148E-2</v>
      </c>
      <c r="V9" s="122">
        <v>0.61502316111400801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0.34918386276553204</v>
      </c>
      <c r="E10" s="98">
        <v>0</v>
      </c>
      <c r="F10" s="98">
        <v>0.59321297351932312</v>
      </c>
      <c r="G10" s="98">
        <v>0</v>
      </c>
      <c r="H10" s="98">
        <v>0</v>
      </c>
      <c r="I10" s="98">
        <v>0.19815697606696311</v>
      </c>
      <c r="J10" s="98">
        <v>2.0671808427310072</v>
      </c>
      <c r="K10" s="98">
        <v>0</v>
      </c>
      <c r="L10" s="98">
        <v>0</v>
      </c>
      <c r="M10" s="98">
        <v>0.44029718157779885</v>
      </c>
      <c r="N10" s="98">
        <v>1.4547186886314472</v>
      </c>
      <c r="O10" s="98">
        <v>1.4511623260212541</v>
      </c>
      <c r="P10" s="98">
        <v>7.2730147672134811</v>
      </c>
      <c r="Q10" s="98">
        <v>2.233133785051423</v>
      </c>
      <c r="R10" s="98">
        <v>0</v>
      </c>
      <c r="S10" s="98">
        <v>0</v>
      </c>
      <c r="T10" s="98">
        <v>0</v>
      </c>
      <c r="U10" s="98">
        <v>3.1660979842685531E-2</v>
      </c>
      <c r="V10" s="98">
        <v>0.59988997040267689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1.0169636771014174E-2</v>
      </c>
      <c r="E11" s="98">
        <v>0</v>
      </c>
      <c r="F11" s="98">
        <v>1.3599883227737714E-2</v>
      </c>
      <c r="G11" s="98">
        <v>0</v>
      </c>
      <c r="H11" s="98">
        <v>0</v>
      </c>
      <c r="I11" s="98">
        <v>6.6574303117463629E-3</v>
      </c>
      <c r="J11" s="98">
        <v>8.0185015351888263E-3</v>
      </c>
      <c r="K11" s="98">
        <v>0</v>
      </c>
      <c r="L11" s="98">
        <v>0</v>
      </c>
      <c r="M11" s="98">
        <v>2.9460555339942927E-3</v>
      </c>
      <c r="N11" s="98">
        <v>1.1161188036056851E-2</v>
      </c>
      <c r="O11" s="98">
        <v>2.1490973888248211E-2</v>
      </c>
      <c r="P11" s="98">
        <v>4.3850774506826395E-2</v>
      </c>
      <c r="Q11" s="98">
        <v>2.1652343989816435E-2</v>
      </c>
      <c r="R11" s="98">
        <v>0</v>
      </c>
      <c r="S11" s="98">
        <v>0</v>
      </c>
      <c r="T11" s="98">
        <v>0</v>
      </c>
      <c r="U11" s="98">
        <v>6.0353082366459525E-3</v>
      </c>
      <c r="V11" s="98">
        <v>1.513319071133108E-2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0.16509928844043589</v>
      </c>
      <c r="E19" s="122">
        <v>0</v>
      </c>
      <c r="F19" s="122">
        <v>0.3187819665985645</v>
      </c>
      <c r="G19" s="122">
        <v>0</v>
      </c>
      <c r="H19" s="122">
        <v>0</v>
      </c>
      <c r="I19" s="122">
        <v>0.13324782855605288</v>
      </c>
      <c r="J19" s="122">
        <v>0.87491043396028612</v>
      </c>
      <c r="K19" s="122">
        <v>0</v>
      </c>
      <c r="L19" s="122">
        <v>0</v>
      </c>
      <c r="M19" s="122">
        <v>0.18236781092348275</v>
      </c>
      <c r="N19" s="122">
        <v>0.55218591286996432</v>
      </c>
      <c r="O19" s="122">
        <v>0.57021481039538402</v>
      </c>
      <c r="P19" s="122">
        <v>2.6528291416663592</v>
      </c>
      <c r="Q19" s="122">
        <v>0.75105273736135991</v>
      </c>
      <c r="R19" s="122">
        <v>0</v>
      </c>
      <c r="S19" s="122">
        <v>0</v>
      </c>
      <c r="T19" s="122">
        <v>0</v>
      </c>
      <c r="U19" s="122">
        <v>2.1260876586924819E-2</v>
      </c>
      <c r="V19" s="122">
        <v>0.28941257004982873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0.11198948823266906</v>
      </c>
      <c r="E20" s="98">
        <v>0</v>
      </c>
      <c r="F20" s="98">
        <v>0.29142583308426762</v>
      </c>
      <c r="G20" s="98">
        <v>0</v>
      </c>
      <c r="H20" s="98">
        <v>0</v>
      </c>
      <c r="I20" s="98">
        <v>2.5458096178700276E-2</v>
      </c>
      <c r="J20" s="98">
        <v>0.86881046360146985</v>
      </c>
      <c r="K20" s="98">
        <v>0</v>
      </c>
      <c r="L20" s="98">
        <v>0</v>
      </c>
      <c r="M20" s="98">
        <v>0.17844813561534606</v>
      </c>
      <c r="N20" s="98">
        <v>0.53424247371209144</v>
      </c>
      <c r="O20" s="98">
        <v>0.48125373061133253</v>
      </c>
      <c r="P20" s="98">
        <v>2.3554221274977309</v>
      </c>
      <c r="Q20" s="98">
        <v>0.52978074229899053</v>
      </c>
      <c r="R20" s="98">
        <v>0</v>
      </c>
      <c r="S20" s="98">
        <v>0</v>
      </c>
      <c r="T20" s="98">
        <v>0</v>
      </c>
      <c r="U20" s="98">
        <v>1.9052527904028473E-2</v>
      </c>
      <c r="V20" s="98">
        <v>0.27037112549855585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5.3109800207766823E-2</v>
      </c>
      <c r="E21" s="98">
        <v>0</v>
      </c>
      <c r="F21" s="98">
        <v>2.7356133514296898E-2</v>
      </c>
      <c r="G21" s="98">
        <v>0</v>
      </c>
      <c r="H21" s="98">
        <v>0</v>
      </c>
      <c r="I21" s="98">
        <v>0.10778973237735262</v>
      </c>
      <c r="J21" s="98">
        <v>6.0999703588162776E-3</v>
      </c>
      <c r="K21" s="98">
        <v>0</v>
      </c>
      <c r="L21" s="98">
        <v>0</v>
      </c>
      <c r="M21" s="98">
        <v>3.9196753081366846E-3</v>
      </c>
      <c r="N21" s="98">
        <v>1.7943439157872894E-2</v>
      </c>
      <c r="O21" s="98">
        <v>8.896107978405153E-2</v>
      </c>
      <c r="P21" s="98">
        <v>0.29740701416862803</v>
      </c>
      <c r="Q21" s="98">
        <v>0.22127199506236939</v>
      </c>
      <c r="R21" s="98">
        <v>0</v>
      </c>
      <c r="S21" s="98">
        <v>0</v>
      </c>
      <c r="T21" s="98">
        <v>0</v>
      </c>
      <c r="U21" s="98">
        <v>2.2083486828963473E-3</v>
      </c>
      <c r="V21" s="98">
        <v>1.9041444551272879E-2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4.5868824422733573E-2</v>
      </c>
      <c r="D24" s="117">
        <f t="shared" si="7"/>
        <v>4.6471435789821124E-2</v>
      </c>
      <c r="E24" s="117">
        <f t="shared" si="7"/>
        <v>5.86575282097926E-2</v>
      </c>
      <c r="F24" s="117">
        <f t="shared" si="7"/>
        <v>5.7816154494206282E-2</v>
      </c>
      <c r="G24" s="117">
        <f t="shared" si="7"/>
        <v>7.4064406685079867E-2</v>
      </c>
      <c r="H24" s="117">
        <f t="shared" si="7"/>
        <v>5.5147814306473524E-2</v>
      </c>
      <c r="I24" s="117">
        <f t="shared" si="7"/>
        <v>5.1016029409004758E-2</v>
      </c>
      <c r="J24" s="117">
        <f t="shared" si="7"/>
        <v>4.734475118151598E-2</v>
      </c>
      <c r="K24" s="117">
        <f t="shared" si="7"/>
        <v>4.5604972661438321E-2</v>
      </c>
      <c r="L24" s="117">
        <f t="shared" si="7"/>
        <v>4.6962287699562115E-2</v>
      </c>
      <c r="M24" s="117">
        <f t="shared" si="7"/>
        <v>5.5467846355874262E-2</v>
      </c>
      <c r="N24" s="117">
        <f t="shared" si="7"/>
        <v>4.8660560581862938E-2</v>
      </c>
      <c r="O24" s="117">
        <f t="shared" si="7"/>
        <v>5.2554643409815485E-2</v>
      </c>
      <c r="P24" s="117">
        <f t="shared" si="7"/>
        <v>4.1921218228061406E-2</v>
      </c>
      <c r="Q24" s="117">
        <f t="shared" si="7"/>
        <v>1.885581556542899E-2</v>
      </c>
      <c r="R24" s="117">
        <f t="shared" ref="R24:V24" si="8">R25+R28+R30+R39</f>
        <v>2.2480381892743349E-3</v>
      </c>
      <c r="S24" s="117">
        <f t="shared" si="8"/>
        <v>0</v>
      </c>
      <c r="T24" s="117">
        <f t="shared" si="8"/>
        <v>0</v>
      </c>
      <c r="U24" s="117">
        <f t="shared" si="8"/>
        <v>8.4064953069646411E-3</v>
      </c>
      <c r="V24" s="117">
        <f t="shared" si="8"/>
        <v>1.104022975050435E-2</v>
      </c>
      <c r="W24" s="117">
        <f t="shared" ref="W24" si="9">W25+W28+W30+W39</f>
        <v>1.6274396521954348E-2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3.8002772627939344E-2</v>
      </c>
      <c r="D25" s="122">
        <f t="shared" si="10"/>
        <v>3.7725065504510769E-2</v>
      </c>
      <c r="E25" s="122">
        <f t="shared" si="10"/>
        <v>4.6555282264260693E-2</v>
      </c>
      <c r="F25" s="122">
        <f t="shared" si="10"/>
        <v>4.983697273135515E-2</v>
      </c>
      <c r="G25" s="122">
        <f t="shared" si="10"/>
        <v>5.4956173427569428E-2</v>
      </c>
      <c r="H25" s="122">
        <f t="shared" si="10"/>
        <v>4.7783420649894451E-2</v>
      </c>
      <c r="I25" s="122">
        <f t="shared" si="10"/>
        <v>4.2139341789557368E-2</v>
      </c>
      <c r="J25" s="122">
        <f t="shared" si="10"/>
        <v>4.3673113896522835E-2</v>
      </c>
      <c r="K25" s="122">
        <f t="shared" si="10"/>
        <v>4.2560040318682157E-2</v>
      </c>
      <c r="L25" s="122">
        <f t="shared" si="10"/>
        <v>4.3685286243516863E-2</v>
      </c>
      <c r="M25" s="122">
        <f t="shared" si="10"/>
        <v>4.839075447054364E-2</v>
      </c>
      <c r="N25" s="122">
        <f t="shared" si="10"/>
        <v>4.3729690373546307E-2</v>
      </c>
      <c r="O25" s="122">
        <f t="shared" si="10"/>
        <v>4.5567867119645285E-2</v>
      </c>
      <c r="P25" s="122">
        <f t="shared" si="10"/>
        <v>3.6848620846430195E-2</v>
      </c>
      <c r="Q25" s="122">
        <f t="shared" si="10"/>
        <v>1.6270801793688672E-2</v>
      </c>
      <c r="R25" s="122">
        <f t="shared" ref="R25:V25" si="11">SUM(R26:R27)</f>
        <v>1.8510967776542973E-3</v>
      </c>
      <c r="S25" s="122">
        <f t="shared" si="11"/>
        <v>0</v>
      </c>
      <c r="T25" s="122">
        <f t="shared" si="11"/>
        <v>0</v>
      </c>
      <c r="U25" s="122">
        <f t="shared" si="11"/>
        <v>6.6782097701235639E-3</v>
      </c>
      <c r="V25" s="122">
        <f t="shared" si="11"/>
        <v>8.9328441000590762E-3</v>
      </c>
      <c r="W25" s="122">
        <f t="shared" ref="W25" si="12">SUM(W26:W27)</f>
        <v>1.3825153842384466E-2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3.8002772627939344E-2</v>
      </c>
      <c r="D26" s="98">
        <v>3.7725065504510769E-2</v>
      </c>
      <c r="E26" s="98">
        <v>4.6555282264260693E-2</v>
      </c>
      <c r="F26" s="98">
        <v>4.983697273135515E-2</v>
      </c>
      <c r="G26" s="98">
        <v>5.4956173427569428E-2</v>
      </c>
      <c r="H26" s="98">
        <v>4.7783420649894451E-2</v>
      </c>
      <c r="I26" s="98">
        <v>4.2139341789557368E-2</v>
      </c>
      <c r="J26" s="98">
        <v>4.3673113896522835E-2</v>
      </c>
      <c r="K26" s="98">
        <v>4.2560040318682157E-2</v>
      </c>
      <c r="L26" s="98">
        <v>4.3685286243516863E-2</v>
      </c>
      <c r="M26" s="98">
        <v>4.839075447054364E-2</v>
      </c>
      <c r="N26" s="98">
        <v>4.3729690373546307E-2</v>
      </c>
      <c r="O26" s="98">
        <v>4.5567867119645285E-2</v>
      </c>
      <c r="P26" s="98">
        <v>3.6848620846430195E-2</v>
      </c>
      <c r="Q26" s="98">
        <v>1.6270801793688672E-2</v>
      </c>
      <c r="R26" s="98">
        <v>1.8510967776542973E-3</v>
      </c>
      <c r="S26" s="98">
        <v>0</v>
      </c>
      <c r="T26" s="98">
        <v>0</v>
      </c>
      <c r="U26" s="98">
        <v>6.6782097701235639E-3</v>
      </c>
      <c r="V26" s="98">
        <v>8.9328441000590762E-3</v>
      </c>
      <c r="W26" s="98">
        <v>1.3825153842384466E-2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5.4391242812898951E-3</v>
      </c>
      <c r="D30" s="122">
        <v>6.0382218327896661E-3</v>
      </c>
      <c r="E30" s="122">
        <v>8.364467432107104E-3</v>
      </c>
      <c r="F30" s="122">
        <v>5.492260534278693E-3</v>
      </c>
      <c r="G30" s="122">
        <v>1.2563093178748307E-2</v>
      </c>
      <c r="H30" s="122">
        <v>4.5146628502544823E-3</v>
      </c>
      <c r="I30" s="122">
        <v>4.4382868744975747E-3</v>
      </c>
      <c r="J30" s="122">
        <v>1.8106293789136058E-3</v>
      </c>
      <c r="K30" s="122">
        <v>3.7694965860448975E-4</v>
      </c>
      <c r="L30" s="122">
        <v>1.2798485594769371E-3</v>
      </c>
      <c r="M30" s="122">
        <v>4.5827530528800104E-3</v>
      </c>
      <c r="N30" s="122">
        <v>2.9371547463307498E-3</v>
      </c>
      <c r="O30" s="122">
        <v>4.5403465961087776E-3</v>
      </c>
      <c r="P30" s="122">
        <v>2.8109470837709228E-3</v>
      </c>
      <c r="Q30" s="122">
        <v>1.4244963151195018E-3</v>
      </c>
      <c r="R30" s="122">
        <v>2.6633893221297388E-4</v>
      </c>
      <c r="S30" s="122">
        <v>0</v>
      </c>
      <c r="T30" s="122">
        <v>0</v>
      </c>
      <c r="U30" s="122">
        <v>1.0973287702992641E-3</v>
      </c>
      <c r="V30" s="122">
        <v>1.2610992259442567E-3</v>
      </c>
      <c r="W30" s="122">
        <v>1.1143969290132801E-3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5.4391242812898951E-3</v>
      </c>
      <c r="D31" s="98">
        <v>6.0382218327896661E-3</v>
      </c>
      <c r="E31" s="98">
        <v>8.364467432107104E-3</v>
      </c>
      <c r="F31" s="98">
        <v>5.492260534278693E-3</v>
      </c>
      <c r="G31" s="98">
        <v>1.2563093178748307E-2</v>
      </c>
      <c r="H31" s="98">
        <v>4.5146628502544823E-3</v>
      </c>
      <c r="I31" s="98">
        <v>4.4382868744975747E-3</v>
      </c>
      <c r="J31" s="98">
        <v>1.8106293789136058E-3</v>
      </c>
      <c r="K31" s="98">
        <v>3.7694965860448975E-4</v>
      </c>
      <c r="L31" s="98">
        <v>1.2798485594769371E-3</v>
      </c>
      <c r="M31" s="98">
        <v>4.5827530528800104E-3</v>
      </c>
      <c r="N31" s="98">
        <v>2.9371547463307498E-3</v>
      </c>
      <c r="O31" s="98">
        <v>4.5403465961087776E-3</v>
      </c>
      <c r="P31" s="98">
        <v>2.8109470837709228E-3</v>
      </c>
      <c r="Q31" s="98">
        <v>1.4244963151195018E-3</v>
      </c>
      <c r="R31" s="98">
        <v>2.6633893221297388E-4</v>
      </c>
      <c r="S31" s="98">
        <v>0</v>
      </c>
      <c r="T31" s="98">
        <v>0</v>
      </c>
      <c r="U31" s="98">
        <v>1.0973287702992641E-3</v>
      </c>
      <c r="V31" s="98">
        <v>1.2610992259442567E-3</v>
      </c>
      <c r="W31" s="98">
        <v>1.1143969290132801E-3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2.4269275135043295E-3</v>
      </c>
      <c r="D39" s="122">
        <v>2.7081484525206872E-3</v>
      </c>
      <c r="E39" s="122">
        <v>3.737778513424799E-3</v>
      </c>
      <c r="F39" s="122">
        <v>2.4869212285724453E-3</v>
      </c>
      <c r="G39" s="122">
        <v>6.5451400787621241E-3</v>
      </c>
      <c r="H39" s="122">
        <v>2.8497308063245947E-3</v>
      </c>
      <c r="I39" s="122">
        <v>4.438400744949814E-3</v>
      </c>
      <c r="J39" s="122">
        <v>1.8610079060795422E-3</v>
      </c>
      <c r="K39" s="122">
        <v>2.667982684151673E-3</v>
      </c>
      <c r="L39" s="122">
        <v>1.9971528965683169E-3</v>
      </c>
      <c r="M39" s="122">
        <v>2.4943388324506171E-3</v>
      </c>
      <c r="N39" s="122">
        <v>1.9937154619858771E-3</v>
      </c>
      <c r="O39" s="122">
        <v>2.4464296940614168E-3</v>
      </c>
      <c r="P39" s="122">
        <v>2.2616502978602894E-3</v>
      </c>
      <c r="Q39" s="122">
        <v>1.1605174566208184E-3</v>
      </c>
      <c r="R39" s="122">
        <v>1.3060247940706337E-4</v>
      </c>
      <c r="S39" s="122">
        <v>0</v>
      </c>
      <c r="T39" s="122">
        <v>0</v>
      </c>
      <c r="U39" s="122">
        <v>6.3095676654181354E-4</v>
      </c>
      <c r="V39" s="122">
        <v>8.4628642450101704E-4</v>
      </c>
      <c r="W39" s="122">
        <v>1.3348457505566035E-3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2.4269275135043295E-3</v>
      </c>
      <c r="D40" s="98">
        <v>2.7081484525206872E-3</v>
      </c>
      <c r="E40" s="98">
        <v>3.737778513424799E-3</v>
      </c>
      <c r="F40" s="98">
        <v>2.4869212285724453E-3</v>
      </c>
      <c r="G40" s="98">
        <v>6.5451400787621241E-3</v>
      </c>
      <c r="H40" s="98">
        <v>2.8497308063245947E-3</v>
      </c>
      <c r="I40" s="98">
        <v>4.438400744949814E-3</v>
      </c>
      <c r="J40" s="98">
        <v>1.8610079060795422E-3</v>
      </c>
      <c r="K40" s="98">
        <v>2.667982684151673E-3</v>
      </c>
      <c r="L40" s="98">
        <v>1.9971528965683169E-3</v>
      </c>
      <c r="M40" s="98">
        <v>2.4943388324506171E-3</v>
      </c>
      <c r="N40" s="98">
        <v>1.9937154619858771E-3</v>
      </c>
      <c r="O40" s="98">
        <v>2.4464296940614168E-3</v>
      </c>
      <c r="P40" s="98">
        <v>2.2616502978602894E-3</v>
      </c>
      <c r="Q40" s="98">
        <v>1.1605174566208184E-3</v>
      </c>
      <c r="R40" s="98">
        <v>1.3060247940706337E-4</v>
      </c>
      <c r="S40" s="98">
        <v>0</v>
      </c>
      <c r="T40" s="98">
        <v>0</v>
      </c>
      <c r="U40" s="98">
        <v>6.3095676654181354E-4</v>
      </c>
      <c r="V40" s="98">
        <v>8.4628642450101704E-4</v>
      </c>
      <c r="W40" s="98">
        <v>1.3348457505566035E-3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23.867785631610865</v>
      </c>
      <c r="F43" s="117">
        <f t="shared" si="14"/>
        <v>133.23641131027853</v>
      </c>
      <c r="G43" s="117">
        <f t="shared" si="14"/>
        <v>45.871970272589394</v>
      </c>
      <c r="H43" s="117">
        <f t="shared" si="14"/>
        <v>19.451989076831282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5.7837505260258926</v>
      </c>
      <c r="P43" s="117">
        <f t="shared" si="14"/>
        <v>3.7543471122060161</v>
      </c>
      <c r="Q43" s="117">
        <f t="shared" si="14"/>
        <v>2.6264271072571699</v>
      </c>
      <c r="R43" s="117">
        <f t="shared" ref="R43:V43" si="15">R44+R47+R49+R58</f>
        <v>0</v>
      </c>
      <c r="S43" s="117">
        <f t="shared" si="15"/>
        <v>2.2541418049723463</v>
      </c>
      <c r="T43" s="117">
        <f t="shared" si="15"/>
        <v>4.0255938273666798</v>
      </c>
      <c r="U43" s="117">
        <f t="shared" si="15"/>
        <v>10.506263640957016</v>
      </c>
      <c r="V43" s="117">
        <f t="shared" si="15"/>
        <v>11.42994376266423</v>
      </c>
      <c r="W43" s="117">
        <f t="shared" ref="W43" si="16">W44+W47+W49+W58</f>
        <v>2.1204945718167223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22.01046568934478</v>
      </c>
      <c r="F44" s="122">
        <f t="shared" si="17"/>
        <v>129.85514583798326</v>
      </c>
      <c r="G44" s="122">
        <f t="shared" si="17"/>
        <v>42.190983492293576</v>
      </c>
      <c r="H44" s="122">
        <f t="shared" si="17"/>
        <v>18.593222698345365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5.5041903328045105</v>
      </c>
      <c r="P44" s="122">
        <f t="shared" si="17"/>
        <v>3.6142378762535712</v>
      </c>
      <c r="Q44" s="122">
        <f t="shared" si="17"/>
        <v>2.5270094451399863</v>
      </c>
      <c r="R44" s="122">
        <f t="shared" ref="R44:V44" si="18">SUM(R45:R46)</f>
        <v>0</v>
      </c>
      <c r="S44" s="122">
        <f t="shared" si="18"/>
        <v>2.1208931657648202</v>
      </c>
      <c r="T44" s="122">
        <f t="shared" si="18"/>
        <v>3.7977057921141304</v>
      </c>
      <c r="U44" s="122">
        <f t="shared" si="18"/>
        <v>9.9789415233196959</v>
      </c>
      <c r="V44" s="122">
        <f t="shared" si="18"/>
        <v>10.788740748367292</v>
      </c>
      <c r="W44" s="122">
        <f t="shared" ref="W44" si="19">SUM(W45:W46)</f>
        <v>1.9942774902918701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22.01046568934478</v>
      </c>
      <c r="F45" s="98">
        <v>129.85514583798326</v>
      </c>
      <c r="G45" s="98">
        <v>42.190983492293576</v>
      </c>
      <c r="H45" s="98">
        <v>18.593222698345365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5.5041903328045105</v>
      </c>
      <c r="P45" s="98">
        <v>3.6142378762535712</v>
      </c>
      <c r="Q45" s="98">
        <v>2.5270094451399863</v>
      </c>
      <c r="R45" s="98">
        <v>0</v>
      </c>
      <c r="S45" s="98">
        <v>2.1208931657648202</v>
      </c>
      <c r="T45" s="98">
        <v>3.7977057921141304</v>
      </c>
      <c r="U45" s="98">
        <v>9.9789415233196959</v>
      </c>
      <c r="V45" s="98">
        <v>10.788740748367292</v>
      </c>
      <c r="W45" s="98">
        <v>1.9942774902918701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1.8573199422660847</v>
      </c>
      <c r="F58" s="122">
        <v>3.3812654722952602</v>
      </c>
      <c r="G58" s="122">
        <v>3.6809867802958185</v>
      </c>
      <c r="H58" s="122">
        <v>0.85876637848591664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0.27956019322138198</v>
      </c>
      <c r="P58" s="122">
        <v>0.14010923595244493</v>
      </c>
      <c r="Q58" s="122">
        <v>9.9417662117183447E-2</v>
      </c>
      <c r="R58" s="122">
        <v>0</v>
      </c>
      <c r="S58" s="122">
        <v>0.13324863920752628</v>
      </c>
      <c r="T58" s="122">
        <v>0.227888035252549</v>
      </c>
      <c r="U58" s="122">
        <v>0.52732211763732073</v>
      </c>
      <c r="V58" s="122">
        <v>0.64120301429693716</v>
      </c>
      <c r="W58" s="122">
        <v>0.1262170815248522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1.8573199422660847</v>
      </c>
      <c r="F59" s="98">
        <v>3.3812654722952602</v>
      </c>
      <c r="G59" s="98">
        <v>3.6809867802958185</v>
      </c>
      <c r="H59" s="98">
        <v>0.85876637848591664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0.27956019322138198</v>
      </c>
      <c r="P59" s="98">
        <v>0.14010923595244493</v>
      </c>
      <c r="Q59" s="98">
        <v>9.9417662117183447E-2</v>
      </c>
      <c r="R59" s="98">
        <v>0</v>
      </c>
      <c r="S59" s="98">
        <v>0.13324863920752628</v>
      </c>
      <c r="T59" s="98">
        <v>0.227888035252549</v>
      </c>
      <c r="U59" s="98">
        <v>0.52732211763732073</v>
      </c>
      <c r="V59" s="98">
        <v>0.64120301429693716</v>
      </c>
      <c r="W59" s="98">
        <v>0.1262170815248522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186.7828675866096</v>
      </c>
      <c r="D62" s="117">
        <f t="shared" si="21"/>
        <v>245.42217517194055</v>
      </c>
      <c r="E62" s="117">
        <f t="shared" si="21"/>
        <v>199.80666814754633</v>
      </c>
      <c r="F62" s="117">
        <f t="shared" si="21"/>
        <v>174.1412789125385</v>
      </c>
      <c r="G62" s="117">
        <f t="shared" si="21"/>
        <v>109.17271392237924</v>
      </c>
      <c r="H62" s="117">
        <f t="shared" si="21"/>
        <v>176.75989086697854</v>
      </c>
      <c r="I62" s="117">
        <f t="shared" si="21"/>
        <v>37.749823966748714</v>
      </c>
      <c r="J62" s="117">
        <f t="shared" si="21"/>
        <v>86.439897776404393</v>
      </c>
      <c r="K62" s="117">
        <f t="shared" si="21"/>
        <v>122.51257424476829</v>
      </c>
      <c r="L62" s="117">
        <f t="shared" si="21"/>
        <v>191.77874526227453</v>
      </c>
      <c r="M62" s="117">
        <f t="shared" si="21"/>
        <v>255.13500744698123</v>
      </c>
      <c r="N62" s="117">
        <f t="shared" si="21"/>
        <v>226.66844200966267</v>
      </c>
      <c r="O62" s="117">
        <f t="shared" si="21"/>
        <v>191.08865474482681</v>
      </c>
      <c r="P62" s="117">
        <f t="shared" si="21"/>
        <v>130.5025790937656</v>
      </c>
      <c r="Q62" s="117">
        <f t="shared" si="21"/>
        <v>185.07115183915394</v>
      </c>
      <c r="R62" s="117">
        <f t="shared" ref="R62:V62" si="22">R63+R66+R68+R77</f>
        <v>176.22180409242395</v>
      </c>
      <c r="S62" s="117">
        <f t="shared" si="22"/>
        <v>187.80858203490087</v>
      </c>
      <c r="T62" s="117">
        <f t="shared" si="22"/>
        <v>179.03088282610389</v>
      </c>
      <c r="U62" s="117">
        <f t="shared" si="22"/>
        <v>149.27428920784129</v>
      </c>
      <c r="V62" s="117">
        <f t="shared" si="22"/>
        <v>192.58627103371998</v>
      </c>
      <c r="W62" s="117">
        <f t="shared" ref="W62" si="23">W63+W66+W68+W77</f>
        <v>234.6475404136005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157.99393348340379</v>
      </c>
      <c r="D63" s="122">
        <f t="shared" si="24"/>
        <v>203.29115776367013</v>
      </c>
      <c r="E63" s="122">
        <f t="shared" si="24"/>
        <v>163.30126510704986</v>
      </c>
      <c r="F63" s="122">
        <f t="shared" si="24"/>
        <v>152.89147537607252</v>
      </c>
      <c r="G63" s="122">
        <f t="shared" si="24"/>
        <v>87.609365065048024</v>
      </c>
      <c r="H63" s="122">
        <f t="shared" si="24"/>
        <v>146.13715853658601</v>
      </c>
      <c r="I63" s="122">
        <f t="shared" si="24"/>
        <v>30.113359627554445</v>
      </c>
      <c r="J63" s="122">
        <f t="shared" si="24"/>
        <v>74.059473870922375</v>
      </c>
      <c r="K63" s="122">
        <f t="shared" si="24"/>
        <v>102.87316103927238</v>
      </c>
      <c r="L63" s="122">
        <f t="shared" si="24"/>
        <v>164.49579041516728</v>
      </c>
      <c r="M63" s="122">
        <f t="shared" si="24"/>
        <v>216.18633758918855</v>
      </c>
      <c r="N63" s="122">
        <f t="shared" si="24"/>
        <v>192.38216388030966</v>
      </c>
      <c r="O63" s="122">
        <f t="shared" si="24"/>
        <v>160.36993966670198</v>
      </c>
      <c r="P63" s="122">
        <f t="shared" si="24"/>
        <v>108.49913309716116</v>
      </c>
      <c r="Q63" s="122">
        <f t="shared" si="24"/>
        <v>150.97868822127199</v>
      </c>
      <c r="R63" s="122">
        <f t="shared" ref="R63:V63" si="25">SUM(R64:R65)</f>
        <v>143.04587884255332</v>
      </c>
      <c r="S63" s="122">
        <f t="shared" si="25"/>
        <v>150.42155553671873</v>
      </c>
      <c r="T63" s="122">
        <f t="shared" si="25"/>
        <v>143.05095325880114</v>
      </c>
      <c r="U63" s="122">
        <f t="shared" si="25"/>
        <v>118.01292721885464</v>
      </c>
      <c r="V63" s="122">
        <f t="shared" si="25"/>
        <v>152.32345355120091</v>
      </c>
      <c r="W63" s="122">
        <f t="shared" ref="W63" si="26">SUM(W64:W65)</f>
        <v>182.45546030273212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157.99393348340379</v>
      </c>
      <c r="D64" s="98">
        <v>203.29115776367013</v>
      </c>
      <c r="E64" s="98">
        <v>163.30126510704986</v>
      </c>
      <c r="F64" s="98">
        <v>152.89147537607252</v>
      </c>
      <c r="G64" s="98">
        <v>87.609365065048024</v>
      </c>
      <c r="H64" s="98">
        <v>146.13715853658601</v>
      </c>
      <c r="I64" s="98">
        <v>30.113359627554445</v>
      </c>
      <c r="J64" s="98">
        <v>74.059473870922375</v>
      </c>
      <c r="K64" s="98">
        <v>102.87316103927238</v>
      </c>
      <c r="L64" s="98">
        <v>164.49579041516728</v>
      </c>
      <c r="M64" s="98">
        <v>216.18633758918855</v>
      </c>
      <c r="N64" s="98">
        <v>192.38216388030966</v>
      </c>
      <c r="O64" s="98">
        <v>160.36993966670198</v>
      </c>
      <c r="P64" s="98">
        <v>108.49913309716116</v>
      </c>
      <c r="Q64" s="98">
        <v>150.97868822127199</v>
      </c>
      <c r="R64" s="98">
        <v>143.04587884255332</v>
      </c>
      <c r="S64" s="98">
        <v>150.42155553671873</v>
      </c>
      <c r="T64" s="98">
        <v>143.05095325880114</v>
      </c>
      <c r="U64" s="98">
        <v>118.01292721885464</v>
      </c>
      <c r="V64" s="98">
        <v>152.32345355120091</v>
      </c>
      <c r="W64" s="98">
        <v>182.45546030273212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21.006202017630411</v>
      </c>
      <c r="D68" s="122">
        <v>29.181656547795065</v>
      </c>
      <c r="E68" s="122">
        <v>24.793836876704297</v>
      </c>
      <c r="F68" s="122">
        <v>14.919011746391217</v>
      </c>
      <c r="G68" s="122">
        <v>13.766955326980673</v>
      </c>
      <c r="H68" s="122">
        <v>20.383606295297376</v>
      </c>
      <c r="I68" s="122">
        <v>4.8307350707785144</v>
      </c>
      <c r="J68" s="122">
        <v>9.2372736535014646</v>
      </c>
      <c r="K68" s="122">
        <v>13.534975234591087</v>
      </c>
      <c r="L68" s="122">
        <v>19.852241673358499</v>
      </c>
      <c r="M68" s="122">
        <v>27.993574641618306</v>
      </c>
      <c r="N68" s="122">
        <v>25.219769942122806</v>
      </c>
      <c r="O68" s="122">
        <v>22.552265461292187</v>
      </c>
      <c r="P68" s="122">
        <v>15.567253084779473</v>
      </c>
      <c r="Q68" s="122">
        <v>23.371058680085842</v>
      </c>
      <c r="R68" s="122">
        <v>22.555679000897666</v>
      </c>
      <c r="S68" s="122">
        <v>24.95594332981624</v>
      </c>
      <c r="T68" s="122">
        <v>23.599067374515883</v>
      </c>
      <c r="U68" s="122">
        <v>20.092026381285226</v>
      </c>
      <c r="V68" s="122">
        <v>26.800550077894236</v>
      </c>
      <c r="W68" s="122">
        <v>35.43019841810785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21.006202017630411</v>
      </c>
      <c r="D69" s="98">
        <v>29.181656547795065</v>
      </c>
      <c r="E69" s="98">
        <v>24.793836876704297</v>
      </c>
      <c r="F69" s="98">
        <v>14.919011746391217</v>
      </c>
      <c r="G69" s="98">
        <v>13.766955326980673</v>
      </c>
      <c r="H69" s="98">
        <v>20.383606295297376</v>
      </c>
      <c r="I69" s="98">
        <v>4.8307350707785144</v>
      </c>
      <c r="J69" s="98">
        <v>9.2372736535014646</v>
      </c>
      <c r="K69" s="98">
        <v>13.534975234591087</v>
      </c>
      <c r="L69" s="98">
        <v>19.852241673358499</v>
      </c>
      <c r="M69" s="98">
        <v>27.993574641618306</v>
      </c>
      <c r="N69" s="98">
        <v>25.219769942122806</v>
      </c>
      <c r="O69" s="98">
        <v>22.552265461292187</v>
      </c>
      <c r="P69" s="98">
        <v>15.567253084779473</v>
      </c>
      <c r="Q69" s="98">
        <v>23.371058680085842</v>
      </c>
      <c r="R69" s="98">
        <v>22.555679000897666</v>
      </c>
      <c r="S69" s="98">
        <v>24.95594332981624</v>
      </c>
      <c r="T69" s="98">
        <v>23.599067374515883</v>
      </c>
      <c r="U69" s="98">
        <v>20.092026381285226</v>
      </c>
      <c r="V69" s="98">
        <v>26.800550077894236</v>
      </c>
      <c r="W69" s="98">
        <v>35.43019841810785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7.7827320855753941</v>
      </c>
      <c r="D77" s="122">
        <v>12.949360860475354</v>
      </c>
      <c r="E77" s="122">
        <v>11.711566163792179</v>
      </c>
      <c r="F77" s="122">
        <v>6.3307917900747697</v>
      </c>
      <c r="G77" s="122">
        <v>7.7963935303505494</v>
      </c>
      <c r="H77" s="122">
        <v>10.239126035095168</v>
      </c>
      <c r="I77" s="122">
        <v>2.8057292684157518</v>
      </c>
      <c r="J77" s="122">
        <v>3.1431502519805607</v>
      </c>
      <c r="K77" s="122">
        <v>6.1044379709048258</v>
      </c>
      <c r="L77" s="122">
        <v>7.4307131737487557</v>
      </c>
      <c r="M77" s="122">
        <v>10.955095216174389</v>
      </c>
      <c r="N77" s="122">
        <v>9.066508187230184</v>
      </c>
      <c r="O77" s="122">
        <v>8.1664496168326295</v>
      </c>
      <c r="P77" s="122">
        <v>6.4361929118249828</v>
      </c>
      <c r="Q77" s="122">
        <v>10.721404937796116</v>
      </c>
      <c r="R77" s="122">
        <v>10.620246248972951</v>
      </c>
      <c r="S77" s="122">
        <v>12.431083168365886</v>
      </c>
      <c r="T77" s="122">
        <v>12.380862192786893</v>
      </c>
      <c r="U77" s="122">
        <v>11.169335607701402</v>
      </c>
      <c r="V77" s="122">
        <v>13.462267404624832</v>
      </c>
      <c r="W77" s="122">
        <v>16.761881692760536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7.7827320855753941</v>
      </c>
      <c r="D78" s="98">
        <v>12.949360860475354</v>
      </c>
      <c r="E78" s="98">
        <v>11.711566163792179</v>
      </c>
      <c r="F78" s="98">
        <v>6.3307917900747697</v>
      </c>
      <c r="G78" s="98">
        <v>7.7963935303505494</v>
      </c>
      <c r="H78" s="98">
        <v>10.239126035095168</v>
      </c>
      <c r="I78" s="98">
        <v>2.8057292684157518</v>
      </c>
      <c r="J78" s="98">
        <v>3.1431502519805607</v>
      </c>
      <c r="K78" s="98">
        <v>6.1044379709048258</v>
      </c>
      <c r="L78" s="98">
        <v>7.4307131737487557</v>
      </c>
      <c r="M78" s="98">
        <v>10.955095216174389</v>
      </c>
      <c r="N78" s="98">
        <v>9.066508187230184</v>
      </c>
      <c r="O78" s="98">
        <v>8.1664496168326295</v>
      </c>
      <c r="P78" s="98">
        <v>6.4361929118249828</v>
      </c>
      <c r="Q78" s="98">
        <v>10.721404937796116</v>
      </c>
      <c r="R78" s="98">
        <v>10.620246248972951</v>
      </c>
      <c r="S78" s="98">
        <v>12.431083168365886</v>
      </c>
      <c r="T78" s="98">
        <v>12.380862192786893</v>
      </c>
      <c r="U78" s="98">
        <v>11.169335607701402</v>
      </c>
      <c r="V78" s="98">
        <v>13.462267404624832</v>
      </c>
      <c r="W78" s="98">
        <v>16.761881692760536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1.0621852750770617</v>
      </c>
      <c r="D81" s="117">
        <f t="shared" si="28"/>
        <v>18.151966192713978</v>
      </c>
      <c r="E81" s="117">
        <f t="shared" si="28"/>
        <v>33.546355310826684</v>
      </c>
      <c r="F81" s="117">
        <f t="shared" si="28"/>
        <v>22.404537280261803</v>
      </c>
      <c r="G81" s="117">
        <f t="shared" si="28"/>
        <v>85.391182158004355</v>
      </c>
      <c r="H81" s="117">
        <f t="shared" si="28"/>
        <v>17.976087099811981</v>
      </c>
      <c r="I81" s="117">
        <f t="shared" si="28"/>
        <v>34.30587080296516</v>
      </c>
      <c r="J81" s="117">
        <f t="shared" si="28"/>
        <v>12.240050661332639</v>
      </c>
      <c r="K81" s="117">
        <f t="shared" si="28"/>
        <v>14.184843475042797</v>
      </c>
      <c r="L81" s="117">
        <f t="shared" si="28"/>
        <v>6.4555156857885487</v>
      </c>
      <c r="M81" s="117">
        <f t="shared" si="28"/>
        <v>9.4422844379750934</v>
      </c>
      <c r="N81" s="117">
        <f t="shared" si="28"/>
        <v>8.7063673498453262</v>
      </c>
      <c r="O81" s="117">
        <f t="shared" si="28"/>
        <v>15.437847004496607</v>
      </c>
      <c r="P81" s="117">
        <f t="shared" si="28"/>
        <v>21.692800293718751</v>
      </c>
      <c r="Q81" s="117">
        <f t="shared" si="28"/>
        <v>18.077383061369421</v>
      </c>
      <c r="R81" s="117">
        <f t="shared" ref="R81:V81" si="29">R82+R85+R87+R100</f>
        <v>15.352830144658583</v>
      </c>
      <c r="S81" s="117">
        <f t="shared" si="29"/>
        <v>15.002162686056973</v>
      </c>
      <c r="T81" s="117">
        <f t="shared" si="29"/>
        <v>17.285210624271937</v>
      </c>
      <c r="U81" s="117">
        <f t="shared" si="29"/>
        <v>16.753970777730956</v>
      </c>
      <c r="V81" s="117">
        <f t="shared" si="29"/>
        <v>16.440311053431028</v>
      </c>
      <c r="W81" s="117">
        <f t="shared" ref="W81" si="30">W82+W85+W87+W100</f>
        <v>18.378341357916902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6.7437403837787757</v>
      </c>
      <c r="E87" s="122">
        <v>13.808214918148444</v>
      </c>
      <c r="F87" s="122">
        <v>6.7798033252431686</v>
      </c>
      <c r="G87" s="122">
        <v>43.932170454299857</v>
      </c>
      <c r="H87" s="122">
        <v>5.3160155061746526</v>
      </c>
      <c r="I87" s="122">
        <v>6.0791215319993288</v>
      </c>
      <c r="J87" s="122">
        <v>3.4777017142133468</v>
      </c>
      <c r="K87" s="122">
        <v>0.37091846406681789</v>
      </c>
      <c r="L87" s="122">
        <v>1.0392370302952729</v>
      </c>
      <c r="M87" s="122">
        <v>5.1637806720844406</v>
      </c>
      <c r="N87" s="122">
        <v>4.0755959260085497</v>
      </c>
      <c r="O87" s="122">
        <v>7.7948670361995491</v>
      </c>
      <c r="P87" s="122">
        <v>8.686388678268905</v>
      </c>
      <c r="Q87" s="122">
        <v>8.3848702100564143</v>
      </c>
      <c r="R87" s="122">
        <v>5.7989975710730812</v>
      </c>
      <c r="S87" s="122">
        <v>4.6809819424956345</v>
      </c>
      <c r="T87" s="122">
        <v>3.8432648501681284</v>
      </c>
      <c r="U87" s="122">
        <v>4.5358084720320084</v>
      </c>
      <c r="V87" s="122">
        <v>3.2180730047645545</v>
      </c>
      <c r="W87" s="122">
        <v>4.6715519264236702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6.7437403837787757</v>
      </c>
      <c r="E92" s="101">
        <v>13.808214918148444</v>
      </c>
      <c r="F92" s="101">
        <v>6.7798033252431686</v>
      </c>
      <c r="G92" s="101">
        <v>43.932170454299857</v>
      </c>
      <c r="H92" s="101">
        <v>5.3160155061746526</v>
      </c>
      <c r="I92" s="101">
        <v>6.0791215319993288</v>
      </c>
      <c r="J92" s="101">
        <v>3.4777017142133468</v>
      </c>
      <c r="K92" s="101">
        <v>0.37091846406681789</v>
      </c>
      <c r="L92" s="101">
        <v>1.0392370302952729</v>
      </c>
      <c r="M92" s="101">
        <v>5.1637806720844406</v>
      </c>
      <c r="N92" s="101">
        <v>4.0755959260085497</v>
      </c>
      <c r="O92" s="101">
        <v>7.7948670361995491</v>
      </c>
      <c r="P92" s="101">
        <v>8.686388678268905</v>
      </c>
      <c r="Q92" s="101">
        <v>8.3848702100564143</v>
      </c>
      <c r="R92" s="101">
        <v>5.7989975710730812</v>
      </c>
      <c r="S92" s="101">
        <v>4.6809819424956345</v>
      </c>
      <c r="T92" s="101">
        <v>3.8432648501681284</v>
      </c>
      <c r="U92" s="101">
        <v>4.5358084720320084</v>
      </c>
      <c r="V92" s="101">
        <v>3.2180730047645545</v>
      </c>
      <c r="W92" s="101">
        <v>4.6715519264236702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1.0621852750770617</v>
      </c>
      <c r="D100" s="122">
        <v>11.408225808935201</v>
      </c>
      <c r="E100" s="122">
        <v>19.738140392678243</v>
      </c>
      <c r="F100" s="122">
        <v>15.624733955018634</v>
      </c>
      <c r="G100" s="122">
        <v>41.459011703704498</v>
      </c>
      <c r="H100" s="122">
        <v>12.660071593637328</v>
      </c>
      <c r="I100" s="122">
        <v>28.226749270965833</v>
      </c>
      <c r="J100" s="122">
        <v>8.7623489471192926</v>
      </c>
      <c r="K100" s="122">
        <v>13.813925010975979</v>
      </c>
      <c r="L100" s="122">
        <v>5.4162786554932758</v>
      </c>
      <c r="M100" s="122">
        <v>4.278503765890652</v>
      </c>
      <c r="N100" s="122">
        <v>4.6307714238367756</v>
      </c>
      <c r="O100" s="122">
        <v>7.6429799682970589</v>
      </c>
      <c r="P100" s="122">
        <v>13.006411615449846</v>
      </c>
      <c r="Q100" s="122">
        <v>9.6925128513130065</v>
      </c>
      <c r="R100" s="122">
        <v>9.5538325735855025</v>
      </c>
      <c r="S100" s="122">
        <v>10.321180743561339</v>
      </c>
      <c r="T100" s="122">
        <v>13.441945774103807</v>
      </c>
      <c r="U100" s="122">
        <v>12.218162305698948</v>
      </c>
      <c r="V100" s="122">
        <v>13.222238048666473</v>
      </c>
      <c r="W100" s="122">
        <v>13.706789431493233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1.0621852750770617</v>
      </c>
      <c r="D102" s="98">
        <v>11.408225808935201</v>
      </c>
      <c r="E102" s="98">
        <v>19.738140392678243</v>
      </c>
      <c r="F102" s="98">
        <v>15.624733955018634</v>
      </c>
      <c r="G102" s="98">
        <v>41.459011703704498</v>
      </c>
      <c r="H102" s="98">
        <v>12.660071593637328</v>
      </c>
      <c r="I102" s="98">
        <v>28.226749270965833</v>
      </c>
      <c r="J102" s="98">
        <v>8.7623489471192926</v>
      </c>
      <c r="K102" s="98">
        <v>13.813925010975979</v>
      </c>
      <c r="L102" s="98">
        <v>5.4162786554932758</v>
      </c>
      <c r="M102" s="98">
        <v>4.278503765890652</v>
      </c>
      <c r="N102" s="98">
        <v>4.6307714238367756</v>
      </c>
      <c r="O102" s="98">
        <v>7.6429799682970589</v>
      </c>
      <c r="P102" s="98">
        <v>13.006411615449846</v>
      </c>
      <c r="Q102" s="98">
        <v>9.6925128513130065</v>
      </c>
      <c r="R102" s="98">
        <v>9.5538325735855025</v>
      </c>
      <c r="S102" s="98">
        <v>10.321180743561339</v>
      </c>
      <c r="T102" s="98">
        <v>13.441945774103807</v>
      </c>
      <c r="U102" s="98">
        <v>12.218162305698948</v>
      </c>
      <c r="V102" s="98">
        <v>13.222238048666473</v>
      </c>
      <c r="W102" s="98">
        <v>13.706789431493233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9.262773343208193E-2</v>
      </c>
      <c r="D105" s="117">
        <f t="shared" si="35"/>
        <v>0.13164610533086674</v>
      </c>
      <c r="E105" s="117">
        <f t="shared" si="35"/>
        <v>6.5500118711444094E-2</v>
      </c>
      <c r="F105" s="117">
        <f t="shared" si="35"/>
        <v>1.8118997522456388E-2</v>
      </c>
      <c r="G105" s="117">
        <f t="shared" si="35"/>
        <v>2.8798616346553348E-2</v>
      </c>
      <c r="H105" s="117">
        <f t="shared" si="35"/>
        <v>4.8017964086569422E-2</v>
      </c>
      <c r="I105" s="117">
        <f t="shared" si="35"/>
        <v>0.12554333535715187</v>
      </c>
      <c r="J105" s="117">
        <f t="shared" si="35"/>
        <v>7.216575102464004E-2</v>
      </c>
      <c r="K105" s="117">
        <f t="shared" si="35"/>
        <v>0.13221336412573845</v>
      </c>
      <c r="L105" s="117">
        <f t="shared" si="35"/>
        <v>8.4937737895229015E-2</v>
      </c>
      <c r="M105" s="117">
        <f t="shared" si="35"/>
        <v>7.7205725766328623E-3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1.1618810703526024E-2</v>
      </c>
      <c r="T105" s="117">
        <f t="shared" si="36"/>
        <v>3.2983794576026829E-3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2.165416439791824E-2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9.262773343208193E-2</v>
      </c>
      <c r="D120" s="122">
        <v>0.13164610533086674</v>
      </c>
      <c r="E120" s="122">
        <v>6.5500118711444094E-2</v>
      </c>
      <c r="F120" s="122">
        <v>1.8118997522456388E-2</v>
      </c>
      <c r="G120" s="122">
        <v>2.8798616346553348E-2</v>
      </c>
      <c r="H120" s="122">
        <v>4.8017964086569422E-2</v>
      </c>
      <c r="I120" s="122">
        <v>0.12554333535715187</v>
      </c>
      <c r="J120" s="122">
        <v>7.216575102464004E-2</v>
      </c>
      <c r="K120" s="122">
        <v>0.13221336412573845</v>
      </c>
      <c r="L120" s="122">
        <v>8.4937737895229015E-2</v>
      </c>
      <c r="M120" s="122">
        <v>7.7205725766328623E-3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1.1618810703526024E-2</v>
      </c>
      <c r="T120" s="122">
        <v>3.2983794576026829E-3</v>
      </c>
      <c r="U120" s="122">
        <v>0</v>
      </c>
      <c r="V120" s="122">
        <v>0</v>
      </c>
      <c r="W120" s="122">
        <v>2.165416439791824E-2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9.262773343208193E-2</v>
      </c>
      <c r="D121" s="98">
        <v>0.13164610533086674</v>
      </c>
      <c r="E121" s="98">
        <v>6.5500118711444094E-2</v>
      </c>
      <c r="F121" s="98">
        <v>1.8118997522456388E-2</v>
      </c>
      <c r="G121" s="98">
        <v>2.8798616346553348E-2</v>
      </c>
      <c r="H121" s="98">
        <v>4.8017964086569422E-2</v>
      </c>
      <c r="I121" s="98">
        <v>0.12554333535715187</v>
      </c>
      <c r="J121" s="98">
        <v>7.216575102464004E-2</v>
      </c>
      <c r="K121" s="98">
        <v>0.13221336412573845</v>
      </c>
      <c r="L121" s="98">
        <v>8.4937737895229015E-2</v>
      </c>
      <c r="M121" s="98">
        <v>7.7205725766328623E-3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1.1618810703526024E-2</v>
      </c>
      <c r="T121" s="98">
        <v>3.2983794576026829E-3</v>
      </c>
      <c r="U121" s="98">
        <v>0</v>
      </c>
      <c r="V121" s="98">
        <v>0</v>
      </c>
      <c r="W121" s="98">
        <v>2.165416439791824E-2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11.980392841107816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6.9947082216244807</v>
      </c>
      <c r="J124" s="117">
        <f t="shared" si="42"/>
        <v>3.493008450383186</v>
      </c>
      <c r="K124" s="117">
        <f t="shared" si="42"/>
        <v>8.4469813992844269</v>
      </c>
      <c r="L124" s="117">
        <f t="shared" si="42"/>
        <v>5.8547124560810966</v>
      </c>
      <c r="M124" s="117">
        <f t="shared" si="42"/>
        <v>7.4050981033476804</v>
      </c>
      <c r="N124" s="117">
        <f t="shared" si="42"/>
        <v>4.2986604008270239</v>
      </c>
      <c r="O124" s="117">
        <f t="shared" si="42"/>
        <v>6.3281352090887761</v>
      </c>
      <c r="P124" s="117">
        <f t="shared" si="42"/>
        <v>1.1308251489301447E-4</v>
      </c>
      <c r="Q124" s="117">
        <f t="shared" si="42"/>
        <v>1.3632211723772552</v>
      </c>
      <c r="R124" s="117">
        <f t="shared" ref="R124:V124" si="43">R125+R128+R130+R139</f>
        <v>1.8810675108999337</v>
      </c>
      <c r="S124" s="117">
        <f t="shared" si="43"/>
        <v>1.7032588197156313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1.6289567642625753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11.980392841107816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6.9947082216244807</v>
      </c>
      <c r="J139" s="122">
        <v>3.493008450383186</v>
      </c>
      <c r="K139" s="122">
        <v>8.4469813992844269</v>
      </c>
      <c r="L139" s="122">
        <v>5.8547124560810966</v>
      </c>
      <c r="M139" s="122">
        <v>7.4050981033476804</v>
      </c>
      <c r="N139" s="122">
        <v>4.2986604008270239</v>
      </c>
      <c r="O139" s="122">
        <v>6.3281352090887761</v>
      </c>
      <c r="P139" s="122">
        <v>1.1308251489301447E-4</v>
      </c>
      <c r="Q139" s="122">
        <v>1.3632211723772552</v>
      </c>
      <c r="R139" s="122">
        <v>1.8810675108999337</v>
      </c>
      <c r="S139" s="122">
        <v>1.7032588197156313</v>
      </c>
      <c r="T139" s="122">
        <v>0</v>
      </c>
      <c r="U139" s="122">
        <v>0</v>
      </c>
      <c r="V139" s="122">
        <v>0</v>
      </c>
      <c r="W139" s="122">
        <v>1.6289567642625753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11.980392841107816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6.9947082216244807</v>
      </c>
      <c r="J140" s="98">
        <v>3.493008450383186</v>
      </c>
      <c r="K140" s="98">
        <v>8.4469813992844269</v>
      </c>
      <c r="L140" s="98">
        <v>5.8547124560810966</v>
      </c>
      <c r="M140" s="98">
        <v>7.4050981033476804</v>
      </c>
      <c r="N140" s="98">
        <v>4.2986604008270239</v>
      </c>
      <c r="O140" s="98">
        <v>6.3281352090887761</v>
      </c>
      <c r="P140" s="98">
        <v>1.1308251489301447E-4</v>
      </c>
      <c r="Q140" s="98">
        <v>1.3632211723772552</v>
      </c>
      <c r="R140" s="98">
        <v>1.8810675108999337</v>
      </c>
      <c r="S140" s="98">
        <v>1.7032588197156313</v>
      </c>
      <c r="T140" s="98">
        <v>0</v>
      </c>
      <c r="U140" s="98">
        <v>0</v>
      </c>
      <c r="V140" s="98">
        <v>0</v>
      </c>
      <c r="W140" s="98">
        <v>1.6289567642625753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0.1314964596632687</v>
      </c>
      <c r="E161" s="117">
        <f t="shared" si="54"/>
        <v>0.20281767734855272</v>
      </c>
      <c r="F161" s="117">
        <f t="shared" si="54"/>
        <v>0.15927773394600134</v>
      </c>
      <c r="G161" s="117">
        <f t="shared" si="54"/>
        <v>0.79394841511252034</v>
      </c>
      <c r="H161" s="117">
        <f t="shared" si="54"/>
        <v>0.32673775850299625</v>
      </c>
      <c r="I161" s="117">
        <f t="shared" si="54"/>
        <v>0.83506358959102611</v>
      </c>
      <c r="J161" s="117">
        <f t="shared" si="54"/>
        <v>0.3497386783011725</v>
      </c>
      <c r="K161" s="117">
        <f t="shared" si="54"/>
        <v>0.3719632427544815</v>
      </c>
      <c r="L161" s="117">
        <f t="shared" si="54"/>
        <v>0.21328777625025597</v>
      </c>
      <c r="M161" s="117">
        <f t="shared" si="54"/>
        <v>0.29212200474215561</v>
      </c>
      <c r="N161" s="117">
        <f t="shared" si="54"/>
        <v>5.4386191966229444E-2</v>
      </c>
      <c r="O161" s="117">
        <f t="shared" si="54"/>
        <v>0.28203468541724547</v>
      </c>
      <c r="P161" s="117">
        <f t="shared" si="54"/>
        <v>0.20756942279276602</v>
      </c>
      <c r="Q161" s="117">
        <f t="shared" si="54"/>
        <v>0.36699436005938535</v>
      </c>
      <c r="R161" s="117">
        <f t="shared" ref="R161:V161" si="55">R162+R164+R166+R175</f>
        <v>0.62565578903596197</v>
      </c>
      <c r="S161" s="117">
        <f t="shared" si="55"/>
        <v>1.5463865946809325</v>
      </c>
      <c r="T161" s="117">
        <f t="shared" si="55"/>
        <v>3.665477891854358</v>
      </c>
      <c r="U161" s="117">
        <f t="shared" si="55"/>
        <v>3.5360784718375724</v>
      </c>
      <c r="V161" s="117">
        <f t="shared" si="55"/>
        <v>3.1334293732296015</v>
      </c>
      <c r="W161" s="117">
        <f t="shared" ref="W161" si="56">W162+W164+W166+W175</f>
        <v>1.279605485598537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9.0573327491844977E-2</v>
      </c>
      <c r="E166" s="122">
        <v>0.14105533715053342</v>
      </c>
      <c r="F166" s="122">
        <v>0.11036828311740991</v>
      </c>
      <c r="G166" s="122">
        <v>0.52088517102656451</v>
      </c>
      <c r="H166" s="122">
        <v>0.19892733183933814</v>
      </c>
      <c r="I166" s="122">
        <v>0.42651936863921702</v>
      </c>
      <c r="J166" s="122">
        <v>0.17563104975461977</v>
      </c>
      <c r="K166" s="122">
        <v>3.5056318250217544E-2</v>
      </c>
      <c r="L166" s="122">
        <v>8.7349664184300943E-2</v>
      </c>
      <c r="M166" s="122">
        <v>0.18854755417563474</v>
      </c>
      <c r="N166" s="122">
        <v>3.318984863353748E-2</v>
      </c>
      <c r="O166" s="122">
        <v>0.1837326922558685</v>
      </c>
      <c r="P166" s="122">
        <v>0.11721649339324748</v>
      </c>
      <c r="Q166" s="122">
        <v>0.20826136127047118</v>
      </c>
      <c r="R166" s="122">
        <v>0.34917034013120885</v>
      </c>
      <c r="S166" s="122">
        <v>0.83013839055217653</v>
      </c>
      <c r="T166" s="122">
        <v>2.3569208052199846</v>
      </c>
      <c r="U166" s="122">
        <v>2.1935602118282289</v>
      </c>
      <c r="V166" s="122">
        <v>1.8452403874016365</v>
      </c>
      <c r="W166" s="122">
        <v>0.60595333015097097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9.0573327491844977E-2</v>
      </c>
      <c r="E167" s="98">
        <v>0.14105533715053342</v>
      </c>
      <c r="F167" s="98">
        <v>0.11036828311740991</v>
      </c>
      <c r="G167" s="98">
        <v>0.52088517102656451</v>
      </c>
      <c r="H167" s="98">
        <v>0.19892733183933814</v>
      </c>
      <c r="I167" s="98">
        <v>0.42651936863921702</v>
      </c>
      <c r="J167" s="98">
        <v>0.17563104975461977</v>
      </c>
      <c r="K167" s="98">
        <v>3.5056318250217544E-2</v>
      </c>
      <c r="L167" s="98">
        <v>8.7349664184300943E-2</v>
      </c>
      <c r="M167" s="98">
        <v>0.18854755417563474</v>
      </c>
      <c r="N167" s="98">
        <v>3.318984863353748E-2</v>
      </c>
      <c r="O167" s="98">
        <v>0.1837326922558685</v>
      </c>
      <c r="P167" s="98">
        <v>0.11721649339324748</v>
      </c>
      <c r="Q167" s="98">
        <v>0.20826136127047118</v>
      </c>
      <c r="R167" s="98">
        <v>0.34917034013120885</v>
      </c>
      <c r="S167" s="98">
        <v>0.83013839055217653</v>
      </c>
      <c r="T167" s="98">
        <v>2.3569208052199846</v>
      </c>
      <c r="U167" s="98">
        <v>2.1935602118282289</v>
      </c>
      <c r="V167" s="98">
        <v>1.8452403874016365</v>
      </c>
      <c r="W167" s="98">
        <v>0.60595333015097097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4.0923132171423723E-2</v>
      </c>
      <c r="E175" s="122">
        <v>6.1762340198019301E-2</v>
      </c>
      <c r="F175" s="122">
        <v>4.8909450828591432E-2</v>
      </c>
      <c r="G175" s="122">
        <v>0.27306324408595584</v>
      </c>
      <c r="H175" s="122">
        <v>0.12781042666365808</v>
      </c>
      <c r="I175" s="122">
        <v>0.40854422095180903</v>
      </c>
      <c r="J175" s="122">
        <v>0.17410762854655273</v>
      </c>
      <c r="K175" s="122">
        <v>0.33690692450426396</v>
      </c>
      <c r="L175" s="122">
        <v>0.12593811206595504</v>
      </c>
      <c r="M175" s="122">
        <v>0.10357445056652087</v>
      </c>
      <c r="N175" s="122">
        <v>2.119634333269196E-2</v>
      </c>
      <c r="O175" s="122">
        <v>9.8301993161376958E-2</v>
      </c>
      <c r="P175" s="122">
        <v>9.0352929399518556E-2</v>
      </c>
      <c r="Q175" s="122">
        <v>0.15873299878891417</v>
      </c>
      <c r="R175" s="122">
        <v>0.27648544890475318</v>
      </c>
      <c r="S175" s="122">
        <v>0.71624820412875601</v>
      </c>
      <c r="T175" s="122">
        <v>1.3085570866343734</v>
      </c>
      <c r="U175" s="122">
        <v>1.3425182600093435</v>
      </c>
      <c r="V175" s="122">
        <v>1.2881889858279647</v>
      </c>
      <c r="W175" s="122">
        <v>0.67365215544756607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4.0923132171423723E-2</v>
      </c>
      <c r="E176" s="98">
        <v>6.1762340198019301E-2</v>
      </c>
      <c r="F176" s="98">
        <v>4.8909450828591432E-2</v>
      </c>
      <c r="G176" s="98">
        <v>0.27306324408595584</v>
      </c>
      <c r="H176" s="98">
        <v>0.12781042666365808</v>
      </c>
      <c r="I176" s="98">
        <v>0.40854422095180903</v>
      </c>
      <c r="J176" s="98">
        <v>0.17410762854655273</v>
      </c>
      <c r="K176" s="98">
        <v>0.33690692450426396</v>
      </c>
      <c r="L176" s="98">
        <v>0.12593811206595504</v>
      </c>
      <c r="M176" s="98">
        <v>0.10357445056652087</v>
      </c>
      <c r="N176" s="98">
        <v>2.119634333269196E-2</v>
      </c>
      <c r="O176" s="98">
        <v>9.8301993161376958E-2</v>
      </c>
      <c r="P176" s="98">
        <v>9.0352929399518556E-2</v>
      </c>
      <c r="Q176" s="98">
        <v>0.15873299878891417</v>
      </c>
      <c r="R176" s="98">
        <v>0.27648544890475318</v>
      </c>
      <c r="S176" s="98">
        <v>0.71624820412875601</v>
      </c>
      <c r="T176" s="98">
        <v>1.3085570866343734</v>
      </c>
      <c r="U176" s="98">
        <v>1.3425182600093435</v>
      </c>
      <c r="V176" s="98">
        <v>1.2881889858279647</v>
      </c>
      <c r="W176" s="98">
        <v>0.67365215544756607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11912.123475669749</v>
      </c>
      <c r="E3" s="117">
        <f t="shared" si="0"/>
        <v>0</v>
      </c>
      <c r="F3" s="117">
        <f t="shared" si="0"/>
        <v>17702.863289969751</v>
      </c>
      <c r="G3" s="117">
        <f t="shared" si="0"/>
        <v>0</v>
      </c>
      <c r="H3" s="117">
        <f t="shared" si="0"/>
        <v>0</v>
      </c>
      <c r="I3" s="117">
        <f t="shared" si="0"/>
        <v>7226.4773022323443</v>
      </c>
      <c r="J3" s="117">
        <f t="shared" si="0"/>
        <v>22227.805605785306</v>
      </c>
      <c r="K3" s="117">
        <f t="shared" si="0"/>
        <v>0</v>
      </c>
      <c r="L3" s="117">
        <f t="shared" si="0"/>
        <v>0</v>
      </c>
      <c r="M3" s="117">
        <f t="shared" si="0"/>
        <v>12091.244328799959</v>
      </c>
      <c r="N3" s="117">
        <f t="shared" si="0"/>
        <v>11590.989490485819</v>
      </c>
      <c r="O3" s="117">
        <f t="shared" si="0"/>
        <v>7121.4093897453977</v>
      </c>
      <c r="P3" s="117">
        <f t="shared" si="0"/>
        <v>12647.125838296924</v>
      </c>
      <c r="Q3" s="117">
        <f t="shared" si="0"/>
        <v>12872.971166056674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9109.434328383415</v>
      </c>
      <c r="V3" s="117">
        <f t="shared" si="1"/>
        <v>8837.8540110177419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9852.3032262642846</v>
      </c>
      <c r="E4" s="122">
        <f t="shared" si="3"/>
        <v>0</v>
      </c>
      <c r="F4" s="122">
        <f t="shared" si="3"/>
        <v>15549.656099323618</v>
      </c>
      <c r="G4" s="122">
        <f t="shared" si="3"/>
        <v>0</v>
      </c>
      <c r="H4" s="122">
        <f t="shared" si="3"/>
        <v>0</v>
      </c>
      <c r="I4" s="122">
        <f t="shared" si="3"/>
        <v>5429.908862296802</v>
      </c>
      <c r="J4" s="122">
        <f t="shared" si="3"/>
        <v>19193.376110086938</v>
      </c>
      <c r="K4" s="122">
        <f t="shared" si="3"/>
        <v>0</v>
      </c>
      <c r="L4" s="122">
        <f t="shared" si="3"/>
        <v>0</v>
      </c>
      <c r="M4" s="122">
        <f t="shared" si="3"/>
        <v>10301.563564028007</v>
      </c>
      <c r="N4" s="122">
        <f t="shared" si="3"/>
        <v>9815.6227750761227</v>
      </c>
      <c r="O4" s="122">
        <f t="shared" si="3"/>
        <v>5942.3748291336988</v>
      </c>
      <c r="P4" s="122">
        <f t="shared" si="3"/>
        <v>10380.074468007277</v>
      </c>
      <c r="Q4" s="122">
        <f t="shared" si="3"/>
        <v>10420.034810284589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7049.0795557327174</v>
      </c>
      <c r="V4" s="122">
        <f t="shared" si="4"/>
        <v>6826.9479775574464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9842.9097603078153</v>
      </c>
      <c r="E5" s="98">
        <v>0</v>
      </c>
      <c r="F5" s="98">
        <v>15533.764477208801</v>
      </c>
      <c r="G5" s="98">
        <v>0</v>
      </c>
      <c r="H5" s="98">
        <v>0</v>
      </c>
      <c r="I5" s="98">
        <v>5425.3952042338169</v>
      </c>
      <c r="J5" s="98">
        <v>19174.700480386364</v>
      </c>
      <c r="K5" s="98">
        <v>0</v>
      </c>
      <c r="L5" s="98">
        <v>0</v>
      </c>
      <c r="M5" s="98">
        <v>10291.619408859711</v>
      </c>
      <c r="N5" s="98">
        <v>9807.5930577472827</v>
      </c>
      <c r="O5" s="98">
        <v>5936.606590826128</v>
      </c>
      <c r="P5" s="98">
        <v>10369.683866530801</v>
      </c>
      <c r="Q5" s="98">
        <v>10410.697852172985</v>
      </c>
      <c r="R5" s="98">
        <v>0</v>
      </c>
      <c r="S5" s="98">
        <v>0</v>
      </c>
      <c r="T5" s="98">
        <v>0</v>
      </c>
      <c r="U5" s="98">
        <v>7042.1218572011894</v>
      </c>
      <c r="V5" s="98">
        <v>6820.1622709261992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9.3934659564694432</v>
      </c>
      <c r="E6" s="98">
        <v>0</v>
      </c>
      <c r="F6" s="98">
        <v>15.891622114816926</v>
      </c>
      <c r="G6" s="98">
        <v>0</v>
      </c>
      <c r="H6" s="98">
        <v>0</v>
      </c>
      <c r="I6" s="98">
        <v>4.5136580629853462</v>
      </c>
      <c r="J6" s="98">
        <v>18.675629700575541</v>
      </c>
      <c r="K6" s="98">
        <v>0</v>
      </c>
      <c r="L6" s="98">
        <v>0</v>
      </c>
      <c r="M6" s="98">
        <v>9.9441551682961737</v>
      </c>
      <c r="N6" s="98">
        <v>8.0297173288406931</v>
      </c>
      <c r="O6" s="98">
        <v>5.7682383075710399</v>
      </c>
      <c r="P6" s="98">
        <v>10.390601476475865</v>
      </c>
      <c r="Q6" s="98">
        <v>9.3369581116040905</v>
      </c>
      <c r="R6" s="98">
        <v>0</v>
      </c>
      <c r="S6" s="98">
        <v>0</v>
      </c>
      <c r="T6" s="98">
        <v>0</v>
      </c>
      <c r="U6" s="98">
        <v>6.9576985315281954</v>
      </c>
      <c r="V6" s="98">
        <v>6.785706631247626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50.677886192488771</v>
      </c>
      <c r="E7" s="122">
        <f t="shared" si="6"/>
        <v>0</v>
      </c>
      <c r="F7" s="122">
        <f t="shared" si="6"/>
        <v>19.750121082627263</v>
      </c>
      <c r="G7" s="122">
        <f t="shared" si="6"/>
        <v>0</v>
      </c>
      <c r="H7" s="122">
        <f t="shared" si="6"/>
        <v>0</v>
      </c>
      <c r="I7" s="122">
        <f t="shared" si="6"/>
        <v>88.895429418108108</v>
      </c>
      <c r="J7" s="122">
        <f t="shared" si="6"/>
        <v>26.657873583085671</v>
      </c>
      <c r="K7" s="122">
        <f t="shared" si="6"/>
        <v>0</v>
      </c>
      <c r="L7" s="122">
        <f t="shared" si="6"/>
        <v>0</v>
      </c>
      <c r="M7" s="122">
        <f t="shared" si="6"/>
        <v>22.200917038811376</v>
      </c>
      <c r="N7" s="122">
        <f t="shared" si="6"/>
        <v>77.781789341419653</v>
      </c>
      <c r="O7" s="122">
        <f t="shared" si="6"/>
        <v>8.9818954960854125</v>
      </c>
      <c r="P7" s="122">
        <f t="shared" si="6"/>
        <v>37.856068752423418</v>
      </c>
      <c r="Q7" s="122">
        <f t="shared" si="6"/>
        <v>100.11952164669309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32.990521779082165</v>
      </c>
      <c r="V7" s="122">
        <f t="shared" si="6"/>
        <v>8.2644222838908945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50.677886192488771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19.750121082627263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88.895429418108108</v>
      </c>
      <c r="J8" s="98">
        <f>IF(RES_hhdet_in_fec!J8=0,0,RES_hhdet_in_fec!J8*1000*11630/RES_hhdet_in_new!J5)</f>
        <v>26.657873583085671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22.200917038811376</v>
      </c>
      <c r="N8" s="98">
        <f>IF(RES_hhdet_in_fec!N8=0,0,RES_hhdet_in_fec!N8*1000*11630/RES_hhdet_in_new!N5)</f>
        <v>77.781789341419653</v>
      </c>
      <c r="O8" s="98">
        <f>IF(RES_hhdet_in_fec!O8=0,0,RES_hhdet_in_fec!O8*1000*11630/RES_hhdet_in_new!O5)</f>
        <v>8.9818954960854125</v>
      </c>
      <c r="P8" s="98">
        <f>IF(RES_hhdet_in_fec!P8=0,0,RES_hhdet_in_fec!P8*1000*11630/RES_hhdet_in_new!P5)</f>
        <v>37.856068752423418</v>
      </c>
      <c r="Q8" s="98">
        <f>IF(RES_hhdet_in_fec!Q8=0,0,RES_hhdet_in_fec!Q8*1000*11630/RES_hhdet_in_new!Q5)</f>
        <v>100.11952164669309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32.990521779082165</v>
      </c>
      <c r="V8" s="98">
        <f>IF(RES_hhdet_in_fec!V8=0,0,RES_hhdet_in_fec!V8*1000*11630/RES_hhdet_in_new!V5)</f>
        <v>8.2644222838908945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1301.3627494961002</v>
      </c>
      <c r="E9" s="122">
        <v>0</v>
      </c>
      <c r="F9" s="122">
        <v>1380.0669943321636</v>
      </c>
      <c r="G9" s="122">
        <v>0</v>
      </c>
      <c r="H9" s="122">
        <v>0</v>
      </c>
      <c r="I9" s="122">
        <v>900.44096657795683</v>
      </c>
      <c r="J9" s="122">
        <v>2120.1945366693803</v>
      </c>
      <c r="K9" s="122">
        <v>0</v>
      </c>
      <c r="L9" s="122">
        <v>0</v>
      </c>
      <c r="M9" s="122">
        <v>1251.0766147419565</v>
      </c>
      <c r="N9" s="122">
        <v>1231.8565066013946</v>
      </c>
      <c r="O9" s="122">
        <v>828.01028426151322</v>
      </c>
      <c r="P9" s="122">
        <v>1616.4022303624265</v>
      </c>
      <c r="Q9" s="122">
        <v>1705.1899626814031</v>
      </c>
      <c r="R9" s="122">
        <v>0</v>
      </c>
      <c r="S9" s="122">
        <v>0</v>
      </c>
      <c r="T9" s="122">
        <v>0</v>
      </c>
      <c r="U9" s="122">
        <v>1319.9333012869802</v>
      </c>
      <c r="V9" s="122">
        <v>1357.5040844988746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1297.1849432960071</v>
      </c>
      <c r="E10" s="98">
        <v>0</v>
      </c>
      <c r="F10" s="98">
        <v>1390.1469116112262</v>
      </c>
      <c r="G10" s="98">
        <v>0</v>
      </c>
      <c r="H10" s="98">
        <v>0</v>
      </c>
      <c r="I10" s="98">
        <v>858.96144724988642</v>
      </c>
      <c r="J10" s="98">
        <v>2145.779549970699</v>
      </c>
      <c r="K10" s="98">
        <v>0</v>
      </c>
      <c r="L10" s="98">
        <v>0</v>
      </c>
      <c r="M10" s="98">
        <v>1249.2134543365423</v>
      </c>
      <c r="N10" s="98">
        <v>1228.1187583479518</v>
      </c>
      <c r="O10" s="98">
        <v>816.91924294639784</v>
      </c>
      <c r="P10" s="98">
        <v>1622.6626022023761</v>
      </c>
      <c r="Q10" s="98">
        <v>1717.5006112421788</v>
      </c>
      <c r="R10" s="98">
        <v>0</v>
      </c>
      <c r="S10" s="98">
        <v>0</v>
      </c>
      <c r="T10" s="98">
        <v>0</v>
      </c>
      <c r="U10" s="98">
        <v>1355.5768442002861</v>
      </c>
      <c r="V10" s="98">
        <v>1368.3201817600254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1399.0189694232827</v>
      </c>
      <c r="E11" s="98">
        <v>0</v>
      </c>
      <c r="F11" s="98">
        <v>1151.3304099226666</v>
      </c>
      <c r="G11" s="98">
        <v>0</v>
      </c>
      <c r="H11" s="98">
        <v>0</v>
      </c>
      <c r="I11" s="98">
        <v>1953.8153171762519</v>
      </c>
      <c r="J11" s="98">
        <v>1138.67467795739</v>
      </c>
      <c r="K11" s="98">
        <v>0</v>
      </c>
      <c r="L11" s="98">
        <v>0</v>
      </c>
      <c r="M11" s="98">
        <v>1441.0085568636362</v>
      </c>
      <c r="N11" s="98">
        <v>1292.9894111334522</v>
      </c>
      <c r="O11" s="98">
        <v>1332.4959195013139</v>
      </c>
      <c r="P11" s="98">
        <v>1237.4304823784655</v>
      </c>
      <c r="Q11" s="98">
        <v>1254.1788300048443</v>
      </c>
      <c r="R11" s="98">
        <v>0</v>
      </c>
      <c r="S11" s="98">
        <v>0</v>
      </c>
      <c r="T11" s="98">
        <v>0</v>
      </c>
      <c r="U11" s="98">
        <v>1207.6606470101071</v>
      </c>
      <c r="V11" s="98">
        <v>1110.3180365770882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1585.0456358048987</v>
      </c>
      <c r="J15" s="101">
        <v>1177.5844770838944</v>
      </c>
      <c r="K15" s="101">
        <v>0</v>
      </c>
      <c r="L15" s="101">
        <v>0</v>
      </c>
      <c r="M15" s="101">
        <v>1293.7554266004468</v>
      </c>
      <c r="N15" s="101">
        <v>1560.355064143389</v>
      </c>
      <c r="O15" s="101">
        <v>1425.0791546082319</v>
      </c>
      <c r="P15" s="101">
        <v>1465.0353462946634</v>
      </c>
      <c r="Q15" s="101">
        <v>1482.532496872898</v>
      </c>
      <c r="R15" s="101">
        <v>0</v>
      </c>
      <c r="S15" s="101">
        <v>0</v>
      </c>
      <c r="T15" s="101">
        <v>0</v>
      </c>
      <c r="U15" s="101">
        <v>1360.8738107368315</v>
      </c>
      <c r="V15" s="101">
        <v>1436.2539599478664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707.77961371687468</v>
      </c>
      <c r="E19" s="122">
        <v>0</v>
      </c>
      <c r="F19" s="122">
        <v>753.39007523134103</v>
      </c>
      <c r="G19" s="122">
        <v>0</v>
      </c>
      <c r="H19" s="122">
        <v>0</v>
      </c>
      <c r="I19" s="122">
        <v>807.23204393947697</v>
      </c>
      <c r="J19" s="122">
        <v>887.57708544590298</v>
      </c>
      <c r="K19" s="122">
        <v>0</v>
      </c>
      <c r="L19" s="122">
        <v>0</v>
      </c>
      <c r="M19" s="122">
        <v>516.40323299118484</v>
      </c>
      <c r="N19" s="122">
        <v>465.72841946688294</v>
      </c>
      <c r="O19" s="122">
        <v>342.04238085409969</v>
      </c>
      <c r="P19" s="122">
        <v>612.79307117479743</v>
      </c>
      <c r="Q19" s="122">
        <v>647.62687144398865</v>
      </c>
      <c r="R19" s="122">
        <v>0</v>
      </c>
      <c r="S19" s="122">
        <v>0</v>
      </c>
      <c r="T19" s="122">
        <v>0</v>
      </c>
      <c r="U19" s="122">
        <v>707.4309495846361</v>
      </c>
      <c r="V19" s="122">
        <v>645.1375266775301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759.00167671286783</v>
      </c>
      <c r="E20" s="98">
        <v>0</v>
      </c>
      <c r="F20" s="98">
        <v>809.09734166239321</v>
      </c>
      <c r="G20" s="98">
        <v>0</v>
      </c>
      <c r="H20" s="98">
        <v>0</v>
      </c>
      <c r="I20" s="98">
        <v>428.78724213071291</v>
      </c>
      <c r="J20" s="98">
        <v>896.55967275102819</v>
      </c>
      <c r="K20" s="98">
        <v>0</v>
      </c>
      <c r="L20" s="98">
        <v>0</v>
      </c>
      <c r="M20" s="98">
        <v>516.29978864962982</v>
      </c>
      <c r="N20" s="98">
        <v>465.77983821388824</v>
      </c>
      <c r="O20" s="98">
        <v>314.66672160291853</v>
      </c>
      <c r="P20" s="98">
        <v>641.40286603629067</v>
      </c>
      <c r="Q20" s="98">
        <v>712.7598032143128</v>
      </c>
      <c r="R20" s="98">
        <v>0</v>
      </c>
      <c r="S20" s="98">
        <v>0</v>
      </c>
      <c r="T20" s="98">
        <v>0</v>
      </c>
      <c r="U20" s="98">
        <v>709.80078331992286</v>
      </c>
      <c r="V20" s="98">
        <v>648.02653276758406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662.32035484550477</v>
      </c>
      <c r="E21" s="98">
        <v>0</v>
      </c>
      <c r="F21" s="98">
        <v>521.32778837916737</v>
      </c>
      <c r="G21" s="98">
        <v>0</v>
      </c>
      <c r="H21" s="98">
        <v>0</v>
      </c>
      <c r="I21" s="98">
        <v>930.41211668507469</v>
      </c>
      <c r="J21" s="98">
        <v>455.13879254943697</v>
      </c>
      <c r="K21" s="98">
        <v>0</v>
      </c>
      <c r="L21" s="98">
        <v>0</v>
      </c>
      <c r="M21" s="98">
        <v>522.88272424945228</v>
      </c>
      <c r="N21" s="98">
        <v>461.93164613531775</v>
      </c>
      <c r="O21" s="98">
        <v>489.52874506983795</v>
      </c>
      <c r="P21" s="98">
        <v>497.80997927898591</v>
      </c>
      <c r="Q21" s="98">
        <v>567.64564214201357</v>
      </c>
      <c r="R21" s="98">
        <v>0</v>
      </c>
      <c r="S21" s="98">
        <v>0</v>
      </c>
      <c r="T21" s="98">
        <v>0</v>
      </c>
      <c r="U21" s="98">
        <v>694.39686404055897</v>
      </c>
      <c r="V21" s="98">
        <v>620.91801997198502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416.37211684842458</v>
      </c>
      <c r="E22" s="33">
        <v>0</v>
      </c>
      <c r="F22" s="33">
        <v>377.7802547361905</v>
      </c>
      <c r="G22" s="33">
        <v>0</v>
      </c>
      <c r="H22" s="33">
        <v>0</v>
      </c>
      <c r="I22" s="33">
        <v>0</v>
      </c>
      <c r="J22" s="33">
        <v>342.95059416980143</v>
      </c>
      <c r="K22" s="33">
        <v>0</v>
      </c>
      <c r="L22" s="33">
        <v>0</v>
      </c>
      <c r="M22" s="33">
        <v>407.26569512211404</v>
      </c>
      <c r="N22" s="33">
        <v>586.39129431711069</v>
      </c>
      <c r="O22" s="33">
        <v>0</v>
      </c>
      <c r="P22" s="33">
        <v>0</v>
      </c>
      <c r="Q22" s="33">
        <v>536.10631848365892</v>
      </c>
      <c r="R22" s="33">
        <v>0</v>
      </c>
      <c r="S22" s="33">
        <v>0</v>
      </c>
      <c r="T22" s="33">
        <v>0</v>
      </c>
      <c r="U22" s="33">
        <v>0</v>
      </c>
      <c r="V22" s="33">
        <v>445.07461777139315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10717.486719175304</v>
      </c>
      <c r="D24" s="117">
        <f t="shared" si="7"/>
        <v>10862.28082681858</v>
      </c>
      <c r="E24" s="117">
        <f t="shared" si="7"/>
        <v>11862.679179609155</v>
      </c>
      <c r="F24" s="117">
        <f t="shared" si="7"/>
        <v>12163.306978182478</v>
      </c>
      <c r="G24" s="117">
        <f t="shared" si="7"/>
        <v>12606.823096243006</v>
      </c>
      <c r="H24" s="117">
        <f t="shared" si="7"/>
        <v>11658.261876777158</v>
      </c>
      <c r="I24" s="117">
        <f t="shared" si="7"/>
        <v>11624.594022075946</v>
      </c>
      <c r="J24" s="117">
        <f t="shared" si="7"/>
        <v>12352.43353485131</v>
      </c>
      <c r="K24" s="117">
        <f t="shared" si="7"/>
        <v>12719.908427081746</v>
      </c>
      <c r="L24" s="117">
        <f t="shared" si="7"/>
        <v>12574.198934519374</v>
      </c>
      <c r="M24" s="117">
        <f t="shared" si="7"/>
        <v>12102.886698255828</v>
      </c>
      <c r="N24" s="117">
        <f t="shared" si="7"/>
        <v>12102.157961536999</v>
      </c>
      <c r="O24" s="117">
        <f t="shared" si="7"/>
        <v>11002.159696375351</v>
      </c>
      <c r="P24" s="117">
        <f t="shared" si="7"/>
        <v>10022.036245868336</v>
      </c>
      <c r="Q24" s="117">
        <f t="shared" si="7"/>
        <v>9989.9592695829542</v>
      </c>
      <c r="R24" s="117">
        <f t="shared" ref="R24:V24" si="8">R25+R28+R30+R39</f>
        <v>9916.7593833626725</v>
      </c>
      <c r="S24" s="117">
        <f t="shared" si="8"/>
        <v>0</v>
      </c>
      <c r="T24" s="117">
        <f t="shared" si="8"/>
        <v>0</v>
      </c>
      <c r="U24" s="117">
        <f t="shared" si="8"/>
        <v>9324.057428783155</v>
      </c>
      <c r="V24" s="117">
        <f t="shared" si="8"/>
        <v>8356.0853494793464</v>
      </c>
      <c r="W24" s="117">
        <f t="shared" ref="W24" si="9">W25+W28+W30+W39</f>
        <v>8838.4479140154181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8826.3401812498305</v>
      </c>
      <c r="D25" s="122">
        <f t="shared" si="10"/>
        <v>8761.2162582736346</v>
      </c>
      <c r="E25" s="122">
        <f t="shared" si="10"/>
        <v>9337.3085899801645</v>
      </c>
      <c r="F25" s="122">
        <f t="shared" si="10"/>
        <v>10473.609459730927</v>
      </c>
      <c r="G25" s="122">
        <f t="shared" si="10"/>
        <v>9327.2124152928736</v>
      </c>
      <c r="H25" s="122">
        <f t="shared" si="10"/>
        <v>9583.1084093337504</v>
      </c>
      <c r="I25" s="122">
        <f t="shared" si="10"/>
        <v>8851.7720535769731</v>
      </c>
      <c r="J25" s="122">
        <f t="shared" si="10"/>
        <v>10706.73146784142</v>
      </c>
      <c r="K25" s="122">
        <f t="shared" si="10"/>
        <v>10434.133849536378</v>
      </c>
      <c r="L25" s="122">
        <f t="shared" si="10"/>
        <v>10707.971636174439</v>
      </c>
      <c r="M25" s="122">
        <f t="shared" si="10"/>
        <v>10168.679493794718</v>
      </c>
      <c r="N25" s="122">
        <f t="shared" si="10"/>
        <v>10153.161142095911</v>
      </c>
      <c r="O25" s="122">
        <f t="shared" si="10"/>
        <v>9141.4862038967331</v>
      </c>
      <c r="P25" s="122">
        <f t="shared" si="10"/>
        <v>8132.9018802107448</v>
      </c>
      <c r="Q25" s="122">
        <f t="shared" si="10"/>
        <v>7978.4275535727993</v>
      </c>
      <c r="R25" s="122">
        <f t="shared" ref="R25:V25" si="11">SUM(R26:R27)</f>
        <v>8169.3504574072358</v>
      </c>
      <c r="S25" s="122">
        <f t="shared" si="11"/>
        <v>0</v>
      </c>
      <c r="T25" s="122">
        <f t="shared" si="11"/>
        <v>0</v>
      </c>
      <c r="U25" s="122">
        <f t="shared" si="11"/>
        <v>7368.39031984148</v>
      </c>
      <c r="V25" s="122">
        <f t="shared" si="11"/>
        <v>6570.5266390351435</v>
      </c>
      <c r="W25" s="122">
        <f t="shared" ref="W25" si="12">SUM(W26:W27)</f>
        <v>6779.2636097092545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8805.0093669056223</v>
      </c>
      <c r="D26" s="98">
        <v>8740.6663294387363</v>
      </c>
      <c r="E26" s="98">
        <v>9315.6770286583505</v>
      </c>
      <c r="F26" s="98">
        <v>10447.21420005097</v>
      </c>
      <c r="G26" s="98">
        <v>9304.8907289286817</v>
      </c>
      <c r="H26" s="98">
        <v>9561.4265975712842</v>
      </c>
      <c r="I26" s="98">
        <v>8833.5768767047666</v>
      </c>
      <c r="J26" s="98">
        <v>10680.947813710067</v>
      </c>
      <c r="K26" s="98">
        <v>10408.728140391049</v>
      </c>
      <c r="L26" s="98">
        <v>10683.924752870435</v>
      </c>
      <c r="M26" s="98">
        <v>10144.046669547713</v>
      </c>
      <c r="N26" s="98">
        <v>10131.901088392669</v>
      </c>
      <c r="O26" s="98">
        <v>9118.0959995448302</v>
      </c>
      <c r="P26" s="98">
        <v>8110.7195030881749</v>
      </c>
      <c r="Q26" s="98">
        <v>7958.5616568295809</v>
      </c>
      <c r="R26" s="98">
        <v>8148.867660038286</v>
      </c>
      <c r="S26" s="98">
        <v>0</v>
      </c>
      <c r="T26" s="98">
        <v>0</v>
      </c>
      <c r="U26" s="98">
        <v>7349.6761865244353</v>
      </c>
      <c r="V26" s="98">
        <v>6554.0031255936156</v>
      </c>
      <c r="W26" s="98">
        <v>6762.3182105537289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21.330814344208132</v>
      </c>
      <c r="D27" s="98">
        <v>20.549928834897884</v>
      </c>
      <c r="E27" s="98">
        <v>21.631561321813077</v>
      </c>
      <c r="F27" s="98">
        <v>26.395259679956958</v>
      </c>
      <c r="G27" s="98">
        <v>22.321686364192018</v>
      </c>
      <c r="H27" s="98">
        <v>21.681811762465678</v>
      </c>
      <c r="I27" s="98">
        <v>18.195176872206694</v>
      </c>
      <c r="J27" s="98">
        <v>25.783654131353511</v>
      </c>
      <c r="K27" s="98">
        <v>25.405709145328942</v>
      </c>
      <c r="L27" s="98">
        <v>24.046883304004318</v>
      </c>
      <c r="M27" s="98">
        <v>24.632824247004773</v>
      </c>
      <c r="N27" s="98">
        <v>21.260053703242125</v>
      </c>
      <c r="O27" s="98">
        <v>23.390204351902309</v>
      </c>
      <c r="P27" s="98">
        <v>22.182377122570138</v>
      </c>
      <c r="Q27" s="98">
        <v>19.865896743218535</v>
      </c>
      <c r="R27" s="98">
        <v>20.482797368949551</v>
      </c>
      <c r="S27" s="98">
        <v>0</v>
      </c>
      <c r="T27" s="98">
        <v>0</v>
      </c>
      <c r="U27" s="98">
        <v>18.71413331704494</v>
      </c>
      <c r="V27" s="98">
        <v>16.523513441527744</v>
      </c>
      <c r="W27" s="98">
        <v>16.945399155525429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42.428304503337721</v>
      </c>
      <c r="D28" s="122">
        <f t="shared" si="13"/>
        <v>52.669888381267477</v>
      </c>
      <c r="E28" s="122">
        <f t="shared" si="13"/>
        <v>69.450229015545972</v>
      </c>
      <c r="F28" s="122">
        <f t="shared" si="13"/>
        <v>17.039320149717639</v>
      </c>
      <c r="G28" s="122">
        <f t="shared" si="13"/>
        <v>27.893253342398193</v>
      </c>
      <c r="H28" s="122">
        <f t="shared" si="13"/>
        <v>40.848343412346907</v>
      </c>
      <c r="I28" s="122">
        <f t="shared" si="13"/>
        <v>81.759605832164766</v>
      </c>
      <c r="J28" s="122">
        <f t="shared" si="13"/>
        <v>28.110385925753796</v>
      </c>
      <c r="K28" s="122">
        <f t="shared" si="13"/>
        <v>23.40037824026588</v>
      </c>
      <c r="L28" s="122">
        <f t="shared" si="13"/>
        <v>69.411043575539949</v>
      </c>
      <c r="M28" s="122">
        <f t="shared" si="13"/>
        <v>19.400300102419969</v>
      </c>
      <c r="N28" s="122">
        <f t="shared" si="13"/>
        <v>67.428873904454605</v>
      </c>
      <c r="O28" s="122">
        <f t="shared" si="13"/>
        <v>9.1905258279928823</v>
      </c>
      <c r="P28" s="122">
        <f t="shared" si="13"/>
        <v>40.091472042040209</v>
      </c>
      <c r="Q28" s="122">
        <f t="shared" si="13"/>
        <v>88.21672525527238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53.609597891008519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42.428304503337721</v>
      </c>
      <c r="D29" s="98">
        <f>IF(RES_hhdet_in_fec!D29=0,0,RES_hhdet_in_fec!D29*1000*11630/RES_hhdet_in_new!D26)</f>
        <v>52.669888381267477</v>
      </c>
      <c r="E29" s="98">
        <f>IF(RES_hhdet_in_fec!E29=0,0,RES_hhdet_in_fec!E29*1000*11630/RES_hhdet_in_new!E26)</f>
        <v>69.450229015545972</v>
      </c>
      <c r="F29" s="98">
        <f>IF(RES_hhdet_in_fec!F29=0,0,RES_hhdet_in_fec!F29*1000*11630/RES_hhdet_in_new!F26)</f>
        <v>17.039320149717639</v>
      </c>
      <c r="G29" s="98">
        <f>IF(RES_hhdet_in_fec!G29=0,0,RES_hhdet_in_fec!G29*1000*11630/RES_hhdet_in_new!G26)</f>
        <v>27.893253342398193</v>
      </c>
      <c r="H29" s="98">
        <f>IF(RES_hhdet_in_fec!H29=0,0,RES_hhdet_in_fec!H29*1000*11630/RES_hhdet_in_new!H26)</f>
        <v>40.848343412346907</v>
      </c>
      <c r="I29" s="98">
        <f>IF(RES_hhdet_in_fec!I29=0,0,RES_hhdet_in_fec!I29*1000*11630/RES_hhdet_in_new!I26)</f>
        <v>81.759605832164766</v>
      </c>
      <c r="J29" s="98">
        <f>IF(RES_hhdet_in_fec!J29=0,0,RES_hhdet_in_fec!J29*1000*11630/RES_hhdet_in_new!J26)</f>
        <v>28.110385925753796</v>
      </c>
      <c r="K29" s="98">
        <f>IF(RES_hhdet_in_fec!K29=0,0,RES_hhdet_in_fec!K29*1000*11630/RES_hhdet_in_new!K26)</f>
        <v>23.40037824026588</v>
      </c>
      <c r="L29" s="98">
        <f>IF(RES_hhdet_in_fec!L29=0,0,RES_hhdet_in_fec!L29*1000*11630/RES_hhdet_in_new!L26)</f>
        <v>69.411043575539949</v>
      </c>
      <c r="M29" s="98">
        <f>IF(RES_hhdet_in_fec!M29=0,0,RES_hhdet_in_fec!M29*1000*11630/RES_hhdet_in_new!M26)</f>
        <v>19.400300102419969</v>
      </c>
      <c r="N29" s="98">
        <f>IF(RES_hhdet_in_fec!N29=0,0,RES_hhdet_in_fec!N29*1000*11630/RES_hhdet_in_new!N26)</f>
        <v>67.428873904454605</v>
      </c>
      <c r="O29" s="98">
        <f>IF(RES_hhdet_in_fec!O29=0,0,RES_hhdet_in_fec!O29*1000*11630/RES_hhdet_in_new!O26)</f>
        <v>9.1905258279928823</v>
      </c>
      <c r="P29" s="98">
        <f>IF(RES_hhdet_in_fec!P29=0,0,RES_hhdet_in_fec!P29*1000*11630/RES_hhdet_in_new!P26)</f>
        <v>40.091472042040209</v>
      </c>
      <c r="Q29" s="98">
        <f>IF(RES_hhdet_in_fec!Q29=0,0,RES_hhdet_in_fec!Q29*1000*11630/RES_hhdet_in_new!Q26)</f>
        <v>88.21672525527238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53.609597891008519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1260.2117406905159</v>
      </c>
      <c r="D30" s="122">
        <v>1399.0189694232827</v>
      </c>
      <c r="E30" s="122">
        <v>1673.7236533534838</v>
      </c>
      <c r="F30" s="122">
        <v>1151.3304099226666</v>
      </c>
      <c r="G30" s="122">
        <v>2127.1169725758032</v>
      </c>
      <c r="H30" s="122">
        <v>1388.2160169434374</v>
      </c>
      <c r="I30" s="122">
        <v>1760.6502459817336</v>
      </c>
      <c r="J30" s="122">
        <v>1162.4528885346981</v>
      </c>
      <c r="K30" s="122">
        <v>1609.8770156871747</v>
      </c>
      <c r="L30" s="122">
        <v>1287.9740735978874</v>
      </c>
      <c r="M30" s="122">
        <v>1391.9241801092398</v>
      </c>
      <c r="N30" s="122">
        <v>1419.6362994013168</v>
      </c>
      <c r="O30" s="122">
        <v>1361.9542215807876</v>
      </c>
      <c r="P30" s="122">
        <v>1351.2329143365646</v>
      </c>
      <c r="Q30" s="122">
        <v>1355.6693486128681</v>
      </c>
      <c r="R30" s="122">
        <v>1172.4728482698267</v>
      </c>
      <c r="S30" s="122">
        <v>0</v>
      </c>
      <c r="T30" s="122">
        <v>0</v>
      </c>
      <c r="U30" s="122">
        <v>1207.6606470101071</v>
      </c>
      <c r="V30" s="122">
        <v>1164.6406904722178</v>
      </c>
      <c r="W30" s="122">
        <v>1406.2692025880388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1260.2117406905159</v>
      </c>
      <c r="D31" s="98">
        <v>1399.0189694232827</v>
      </c>
      <c r="E31" s="98">
        <v>1673.7236533534838</v>
      </c>
      <c r="F31" s="98">
        <v>1151.3304099226666</v>
      </c>
      <c r="G31" s="98">
        <v>2127.1169725758032</v>
      </c>
      <c r="H31" s="98">
        <v>1242.1483894211353</v>
      </c>
      <c r="I31" s="98">
        <v>1953.8153171762515</v>
      </c>
      <c r="J31" s="98">
        <v>1138.6746779573903</v>
      </c>
      <c r="K31" s="98">
        <v>1659.4015610340273</v>
      </c>
      <c r="L31" s="98">
        <v>1408.5320473201014</v>
      </c>
      <c r="M31" s="98">
        <v>1441.0085568636362</v>
      </c>
      <c r="N31" s="98">
        <v>1292.989411133452</v>
      </c>
      <c r="O31" s="98">
        <v>1332.4959195013139</v>
      </c>
      <c r="P31" s="98">
        <v>1237.4304823784655</v>
      </c>
      <c r="Q31" s="98">
        <v>1254.1788300048438</v>
      </c>
      <c r="R31" s="98">
        <v>1172.4728482698267</v>
      </c>
      <c r="S31" s="98">
        <v>0</v>
      </c>
      <c r="T31" s="98">
        <v>0</v>
      </c>
      <c r="U31" s="98">
        <v>1207.6606470101071</v>
      </c>
      <c r="V31" s="98">
        <v>1110.3180365770882</v>
      </c>
      <c r="W31" s="98">
        <v>1226.4449386041554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1777.7296903362424</v>
      </c>
      <c r="I35" s="101">
        <v>1585.0456358048991</v>
      </c>
      <c r="J35" s="101">
        <v>1177.5844770838942</v>
      </c>
      <c r="K35" s="101">
        <v>1606.9638071373597</v>
      </c>
      <c r="L35" s="101">
        <v>1253.5289382486833</v>
      </c>
      <c r="M35" s="101">
        <v>1293.7554266004468</v>
      </c>
      <c r="N35" s="101">
        <v>1560.3550641433887</v>
      </c>
      <c r="O35" s="101">
        <v>1425.0791546082314</v>
      </c>
      <c r="P35" s="101">
        <v>1465.0353462946637</v>
      </c>
      <c r="Q35" s="101">
        <v>1482.5324968728983</v>
      </c>
      <c r="R35" s="101">
        <v>0</v>
      </c>
      <c r="S35" s="101">
        <v>0</v>
      </c>
      <c r="T35" s="101">
        <v>0</v>
      </c>
      <c r="U35" s="101">
        <v>0</v>
      </c>
      <c r="V35" s="101">
        <v>1436.2539599478664</v>
      </c>
      <c r="W35" s="101">
        <v>1550.1286137751454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588.50649273162048</v>
      </c>
      <c r="D39" s="122">
        <v>649.37571074039511</v>
      </c>
      <c r="E39" s="122">
        <v>782.1967072599623</v>
      </c>
      <c r="F39" s="122">
        <v>521.32778837916749</v>
      </c>
      <c r="G39" s="122">
        <v>1124.6004550319319</v>
      </c>
      <c r="H39" s="122">
        <v>646.08910708762437</v>
      </c>
      <c r="I39" s="122">
        <v>930.41211668507458</v>
      </c>
      <c r="J39" s="122">
        <v>455.13879254943691</v>
      </c>
      <c r="K39" s="122">
        <v>652.49718361792782</v>
      </c>
      <c r="L39" s="122">
        <v>508.84218117150925</v>
      </c>
      <c r="M39" s="122">
        <v>522.88272424945228</v>
      </c>
      <c r="N39" s="122">
        <v>461.93164613531775</v>
      </c>
      <c r="O39" s="122">
        <v>489.52874506983795</v>
      </c>
      <c r="P39" s="122">
        <v>497.80997927898596</v>
      </c>
      <c r="Q39" s="122">
        <v>567.64564214201357</v>
      </c>
      <c r="R39" s="122">
        <v>574.93607768561083</v>
      </c>
      <c r="S39" s="122">
        <v>0</v>
      </c>
      <c r="T39" s="122">
        <v>0</v>
      </c>
      <c r="U39" s="122">
        <v>694.39686404055885</v>
      </c>
      <c r="V39" s="122">
        <v>620.91801997198525</v>
      </c>
      <c r="W39" s="122">
        <v>652.9151017181249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593.54334524474405</v>
      </c>
      <c r="D40" s="98">
        <v>662.32035484550454</v>
      </c>
      <c r="E40" s="98">
        <v>783.54223023520206</v>
      </c>
      <c r="F40" s="98">
        <v>521.32778837916749</v>
      </c>
      <c r="G40" s="98">
        <v>1152.5163019478998</v>
      </c>
      <c r="H40" s="98">
        <v>627.25189433099899</v>
      </c>
      <c r="I40" s="98">
        <v>930.41211668507458</v>
      </c>
      <c r="J40" s="98">
        <v>455.13879254943691</v>
      </c>
      <c r="K40" s="98">
        <v>652.49718361792782</v>
      </c>
      <c r="L40" s="98">
        <v>517.16667613610423</v>
      </c>
      <c r="M40" s="98">
        <v>522.88272424945228</v>
      </c>
      <c r="N40" s="98">
        <v>461.93164613531775</v>
      </c>
      <c r="O40" s="98">
        <v>489.52874506983795</v>
      </c>
      <c r="P40" s="98">
        <v>497.80997927898596</v>
      </c>
      <c r="Q40" s="98">
        <v>567.64564214201357</v>
      </c>
      <c r="R40" s="98">
        <v>574.93607768561083</v>
      </c>
      <c r="S40" s="98">
        <v>0</v>
      </c>
      <c r="T40" s="98">
        <v>0</v>
      </c>
      <c r="U40" s="98">
        <v>694.39686404055885</v>
      </c>
      <c r="V40" s="98">
        <v>620.91801997198525</v>
      </c>
      <c r="W40" s="98">
        <v>652.9151017181249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497.8431474953951</v>
      </c>
      <c r="D41" s="33">
        <v>416.37211684842453</v>
      </c>
      <c r="E41" s="33">
        <v>753.94072477992904</v>
      </c>
      <c r="F41" s="33">
        <v>0</v>
      </c>
      <c r="G41" s="33">
        <v>426.70428213273095</v>
      </c>
      <c r="H41" s="33">
        <v>834.4612346538795</v>
      </c>
      <c r="I41" s="33">
        <v>0</v>
      </c>
      <c r="J41" s="33">
        <v>0</v>
      </c>
      <c r="K41" s="33">
        <v>0</v>
      </c>
      <c r="L41" s="33">
        <v>367.32576677339375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9591.9448654099688</v>
      </c>
      <c r="F43" s="117">
        <f t="shared" si="14"/>
        <v>18831.76128860284</v>
      </c>
      <c r="G43" s="117">
        <f t="shared" si="14"/>
        <v>12963.337407693911</v>
      </c>
      <c r="H43" s="117">
        <f t="shared" si="14"/>
        <v>13221.213085106318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10148.997038138892</v>
      </c>
      <c r="P43" s="117">
        <f t="shared" si="14"/>
        <v>11993.92199541017</v>
      </c>
      <c r="Q43" s="117">
        <f t="shared" si="14"/>
        <v>12742.780765451311</v>
      </c>
      <c r="R43" s="117">
        <f t="shared" ref="R43:V43" si="15">R44+R47+R49+R58</f>
        <v>0</v>
      </c>
      <c r="S43" s="117">
        <f t="shared" si="15"/>
        <v>10132.80587190655</v>
      </c>
      <c r="T43" s="117">
        <f t="shared" si="15"/>
        <v>10200.480042168188</v>
      </c>
      <c r="U43" s="117">
        <f t="shared" si="15"/>
        <v>11308.173937395381</v>
      </c>
      <c r="V43" s="117">
        <f t="shared" si="15"/>
        <v>9446.5363995928692</v>
      </c>
      <c r="W43" s="117">
        <f t="shared" ref="W43" si="16">W44+W47+W49+W58</f>
        <v>9938.9347322355952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7359.260504527515</v>
      </c>
      <c r="F44" s="122">
        <f t="shared" si="17"/>
        <v>17677.544912958005</v>
      </c>
      <c r="G44" s="122">
        <f t="shared" si="17"/>
        <v>10764.998892360227</v>
      </c>
      <c r="H44" s="122">
        <f t="shared" si="17"/>
        <v>10760.479025278093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8225.3813995426954</v>
      </c>
      <c r="P44" s="122">
        <f t="shared" si="17"/>
        <v>9993.2826106395041</v>
      </c>
      <c r="Q44" s="122">
        <f t="shared" si="17"/>
        <v>10592.871783128932</v>
      </c>
      <c r="R44" s="122">
        <f t="shared" ref="R44:V44" si="18">SUM(R45:R46)</f>
        <v>0</v>
      </c>
      <c r="S44" s="122">
        <f t="shared" si="18"/>
        <v>7756.7746682193874</v>
      </c>
      <c r="T44" s="122">
        <f t="shared" si="18"/>
        <v>8065.9414356041525</v>
      </c>
      <c r="U44" s="122">
        <f t="shared" si="18"/>
        <v>9221.4293541883217</v>
      </c>
      <c r="V44" s="122">
        <f t="shared" si="18"/>
        <v>7382.6555263345808</v>
      </c>
      <c r="W44" s="122">
        <f t="shared" ref="W44" si="19">SUM(W45:W46)</f>
        <v>7734.2693268760941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7345.3107082591505</v>
      </c>
      <c r="F45" s="98">
        <v>17640.990659281983</v>
      </c>
      <c r="G45" s="98">
        <v>10743.801780175892</v>
      </c>
      <c r="H45" s="98">
        <v>10740.392269303118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8207.4351733523781</v>
      </c>
      <c r="P45" s="98">
        <v>9969.8237829586833</v>
      </c>
      <c r="Q45" s="98">
        <v>10570.011524364265</v>
      </c>
      <c r="R45" s="98">
        <v>0</v>
      </c>
      <c r="S45" s="98">
        <v>7739.517156754624</v>
      </c>
      <c r="T45" s="98">
        <v>8048.0889402103794</v>
      </c>
      <c r="U45" s="98">
        <v>9200.9560928438659</v>
      </c>
      <c r="V45" s="98">
        <v>7366.4092407787812</v>
      </c>
      <c r="W45" s="98">
        <v>7717.3425623738212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13.949796268364866</v>
      </c>
      <c r="F46" s="98">
        <v>36.554253676021141</v>
      </c>
      <c r="G46" s="98">
        <v>21.197112184334156</v>
      </c>
      <c r="H46" s="98">
        <v>20.086755974975716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17.946226190317162</v>
      </c>
      <c r="P46" s="98">
        <v>23.458827680821027</v>
      </c>
      <c r="Q46" s="98">
        <v>22.860258764667723</v>
      </c>
      <c r="R46" s="98">
        <v>0</v>
      </c>
      <c r="S46" s="98">
        <v>17.257511464763759</v>
      </c>
      <c r="T46" s="98">
        <v>17.852495393773012</v>
      </c>
      <c r="U46" s="98">
        <v>20.4732613444558</v>
      </c>
      <c r="V46" s="98">
        <v>16.246285555799208</v>
      </c>
      <c r="W46" s="98">
        <v>16.926764502272622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65.839894818438211</v>
      </c>
      <c r="F47" s="122">
        <f t="shared" si="20"/>
        <v>19.804314288677919</v>
      </c>
      <c r="G47" s="122">
        <f t="shared" si="20"/>
        <v>30.342403011649221</v>
      </c>
      <c r="H47" s="122">
        <f t="shared" si="20"/>
        <v>38.945741047280286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9.0077389181282648</v>
      </c>
      <c r="P47" s="122">
        <f t="shared" si="20"/>
        <v>37.794059197016111</v>
      </c>
      <c r="Q47" s="122">
        <f t="shared" si="20"/>
        <v>100.17449108271337</v>
      </c>
      <c r="R47" s="122">
        <f t="shared" si="20"/>
        <v>0</v>
      </c>
      <c r="S47" s="122">
        <f t="shared" si="20"/>
        <v>66.679990957912494</v>
      </c>
      <c r="T47" s="122">
        <f t="shared" si="20"/>
        <v>54.705690016557</v>
      </c>
      <c r="U47" s="122">
        <f t="shared" si="20"/>
        <v>33.694736889694063</v>
      </c>
      <c r="V47" s="122">
        <f t="shared" si="20"/>
        <v>8.3565870178068451</v>
      </c>
      <c r="W47" s="122">
        <f t="shared" si="20"/>
        <v>2.5609239016491365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65.839894818438211</v>
      </c>
      <c r="F48" s="98">
        <f>IF(RES_hhdet_in_fec!F48=0,0,RES_hhdet_in_fec!F48*1000*11630/RES_hhdet_in_new!F45)</f>
        <v>19.804314288677919</v>
      </c>
      <c r="G48" s="98">
        <f>IF(RES_hhdet_in_fec!G48=0,0,RES_hhdet_in_fec!G48*1000*11630/RES_hhdet_in_new!G45)</f>
        <v>30.342403011649221</v>
      </c>
      <c r="H48" s="98">
        <f>IF(RES_hhdet_in_fec!H48=0,0,RES_hhdet_in_fec!H48*1000*11630/RES_hhdet_in_new!H45)</f>
        <v>38.945741047280286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9.0077389181282648</v>
      </c>
      <c r="P48" s="98">
        <f>IF(RES_hhdet_in_fec!P48=0,0,RES_hhdet_in_fec!P48*1000*11630/RES_hhdet_in_new!P45)</f>
        <v>37.794059197016111</v>
      </c>
      <c r="Q48" s="98">
        <f>IF(RES_hhdet_in_fec!Q48=0,0,RES_hhdet_in_fec!Q48*1000*11630/RES_hhdet_in_new!Q45)</f>
        <v>100.17449108271337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66.679990957912494</v>
      </c>
      <c r="T48" s="98">
        <f>IF(RES_hhdet_in_fec!T48=0,0,RES_hhdet_in_fec!T48*1000*11630/RES_hhdet_in_new!T45)</f>
        <v>54.705690016557</v>
      </c>
      <c r="U48" s="98">
        <f>IF(RES_hhdet_in_fec!U48=0,0,RES_hhdet_in_fec!U48*1000*11630/RES_hhdet_in_new!U45)</f>
        <v>33.694736889694063</v>
      </c>
      <c r="V48" s="98">
        <f>IF(RES_hhdet_in_fec!V48=0,0,RES_hhdet_in_fec!V48*1000*11630/RES_hhdet_in_new!V45)</f>
        <v>8.3565870178068451</v>
      </c>
      <c r="W48" s="98">
        <f>IF(RES_hhdet_in_fec!W48=0,0,RES_hhdet_in_fec!W48*1000*11630/RES_hhdet_in_new!W45)</f>
        <v>2.5609239016491365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1385.2500519890293</v>
      </c>
      <c r="F49" s="122">
        <v>616.26023388984117</v>
      </c>
      <c r="G49" s="122">
        <v>1039.3440382921187</v>
      </c>
      <c r="H49" s="122">
        <v>1777.7296903362428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1425.0791546082312</v>
      </c>
      <c r="P49" s="122">
        <v>1465.0353462946637</v>
      </c>
      <c r="Q49" s="122">
        <v>1482.5324968728985</v>
      </c>
      <c r="R49" s="122">
        <v>0</v>
      </c>
      <c r="S49" s="122">
        <v>1666.1096925699153</v>
      </c>
      <c r="T49" s="122">
        <v>1421.9298175592119</v>
      </c>
      <c r="U49" s="122">
        <v>1360.8738107368313</v>
      </c>
      <c r="V49" s="122">
        <v>1436.2539599478664</v>
      </c>
      <c r="W49" s="122">
        <v>1550.1286137751456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1385.2500519890293</v>
      </c>
      <c r="F54" s="101">
        <v>616.26023388984117</v>
      </c>
      <c r="G54" s="101">
        <v>1039.3440382921187</v>
      </c>
      <c r="H54" s="101">
        <v>1777.7296903362428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1425.0791546082312</v>
      </c>
      <c r="P54" s="101">
        <v>1465.0353462946637</v>
      </c>
      <c r="Q54" s="101">
        <v>1482.5324968728985</v>
      </c>
      <c r="R54" s="101">
        <v>0</v>
      </c>
      <c r="S54" s="101">
        <v>1666.1096925699153</v>
      </c>
      <c r="T54" s="101">
        <v>1421.9298175592119</v>
      </c>
      <c r="U54" s="101">
        <v>1360.8738107368313</v>
      </c>
      <c r="V54" s="101">
        <v>1436.2539599478664</v>
      </c>
      <c r="W54" s="101">
        <v>1550.1286137751456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781.59441407498491</v>
      </c>
      <c r="F58" s="122">
        <v>518.15182746631854</v>
      </c>
      <c r="G58" s="122">
        <v>1128.6520740299159</v>
      </c>
      <c r="H58" s="122">
        <v>644.05862844470096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489.52874506983801</v>
      </c>
      <c r="P58" s="122">
        <v>497.80997927898585</v>
      </c>
      <c r="Q58" s="122">
        <v>567.20199436676819</v>
      </c>
      <c r="R58" s="122">
        <v>0</v>
      </c>
      <c r="S58" s="122">
        <v>643.24152015933646</v>
      </c>
      <c r="T58" s="122">
        <v>657.90309898826752</v>
      </c>
      <c r="U58" s="122">
        <v>692.17603558053327</v>
      </c>
      <c r="V58" s="122">
        <v>619.27032629261601</v>
      </c>
      <c r="W58" s="122">
        <v>651.97586768270639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783.54223023520194</v>
      </c>
      <c r="F59" s="98">
        <v>521.32778837916737</v>
      </c>
      <c r="G59" s="98">
        <v>1152.5163019478998</v>
      </c>
      <c r="H59" s="98">
        <v>627.25189433099899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489.52874506983801</v>
      </c>
      <c r="P59" s="98">
        <v>497.80997927898585</v>
      </c>
      <c r="Q59" s="98">
        <v>567.64564214201357</v>
      </c>
      <c r="R59" s="98">
        <v>0</v>
      </c>
      <c r="S59" s="98">
        <v>647.44476672473206</v>
      </c>
      <c r="T59" s="98">
        <v>660.00325313409098</v>
      </c>
      <c r="U59" s="98">
        <v>694.39686404055908</v>
      </c>
      <c r="V59" s="98">
        <v>620.91801997198513</v>
      </c>
      <c r="W59" s="98">
        <v>652.91510171812502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753.94072477992881</v>
      </c>
      <c r="F60" s="33">
        <v>377.7802547361905</v>
      </c>
      <c r="G60" s="33">
        <v>426.70428213273101</v>
      </c>
      <c r="H60" s="33">
        <v>834.46123465387939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536.10631848365892</v>
      </c>
      <c r="R60" s="33">
        <v>0</v>
      </c>
      <c r="S60" s="33">
        <v>452.83445074691809</v>
      </c>
      <c r="T60" s="33">
        <v>445.08747887814508</v>
      </c>
      <c r="U60" s="33">
        <v>444.70171751834391</v>
      </c>
      <c r="V60" s="33">
        <v>445.07461777139332</v>
      </c>
      <c r="W60" s="33">
        <v>452.15382664738451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10636.247827194575</v>
      </c>
      <c r="D62" s="117">
        <f t="shared" si="21"/>
        <v>11761.918335453352</v>
      </c>
      <c r="E62" s="117">
        <f t="shared" si="21"/>
        <v>12351.499690635903</v>
      </c>
      <c r="F62" s="117">
        <f t="shared" si="21"/>
        <v>12457.937523722259</v>
      </c>
      <c r="G62" s="117">
        <f t="shared" si="21"/>
        <v>11388.119676872344</v>
      </c>
      <c r="H62" s="117">
        <f t="shared" si="21"/>
        <v>13100.516466303621</v>
      </c>
      <c r="I62" s="117">
        <f t="shared" si="21"/>
        <v>11205.808428889055</v>
      </c>
      <c r="J62" s="117">
        <f t="shared" si="21"/>
        <v>12506.217393148228</v>
      </c>
      <c r="K62" s="117">
        <f t="shared" si="21"/>
        <v>12321.28303624943</v>
      </c>
      <c r="L62" s="117">
        <f t="shared" si="21"/>
        <v>12407.843184562029</v>
      </c>
      <c r="M62" s="117">
        <f t="shared" si="21"/>
        <v>12299.047449905216</v>
      </c>
      <c r="N62" s="117">
        <f t="shared" si="21"/>
        <v>12621.762127883301</v>
      </c>
      <c r="O62" s="117">
        <f t="shared" si="21"/>
        <v>11498.101793284985</v>
      </c>
      <c r="P62" s="117">
        <f t="shared" si="21"/>
        <v>9904.9102515786017</v>
      </c>
      <c r="Q62" s="117">
        <f t="shared" si="21"/>
        <v>9844.8164428161817</v>
      </c>
      <c r="R62" s="117">
        <f t="shared" ref="R62:V62" si="22">R63+R66+R68+R77</f>
        <v>9490.6661277865242</v>
      </c>
      <c r="S62" s="117">
        <f t="shared" si="22"/>
        <v>9767.3618971348951</v>
      </c>
      <c r="T62" s="117">
        <f t="shared" si="22"/>
        <v>9488.7017822639609</v>
      </c>
      <c r="U62" s="117">
        <f t="shared" si="22"/>
        <v>8837.0737965283497</v>
      </c>
      <c r="V62" s="117">
        <f t="shared" si="22"/>
        <v>8785.3037270003042</v>
      </c>
      <c r="W62" s="117">
        <f t="shared" ref="W62" si="23">W63+W66+W68+W77</f>
        <v>9351.9500232573719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8829.610250373149</v>
      </c>
      <c r="D63" s="122">
        <f t="shared" si="24"/>
        <v>9619.4184223381071</v>
      </c>
      <c r="E63" s="122">
        <f t="shared" si="24"/>
        <v>9903.6958210972243</v>
      </c>
      <c r="F63" s="122">
        <f t="shared" si="24"/>
        <v>10840.979327650508</v>
      </c>
      <c r="G63" s="122">
        <f t="shared" si="24"/>
        <v>9037.6098780975008</v>
      </c>
      <c r="H63" s="122">
        <f t="shared" si="24"/>
        <v>10671.285904987495</v>
      </c>
      <c r="I63" s="122">
        <f t="shared" si="24"/>
        <v>8699.1111917936614</v>
      </c>
      <c r="J63" s="122">
        <f t="shared" si="24"/>
        <v>10690.957214852186</v>
      </c>
      <c r="K63" s="122">
        <f t="shared" si="24"/>
        <v>10258.853942757116</v>
      </c>
      <c r="L63" s="122">
        <f t="shared" si="24"/>
        <v>10518.028458226248</v>
      </c>
      <c r="M63" s="122">
        <f t="shared" si="24"/>
        <v>10370.91189030243</v>
      </c>
      <c r="N63" s="122">
        <f t="shared" si="24"/>
        <v>10611.835178937768</v>
      </c>
      <c r="O63" s="122">
        <f t="shared" si="24"/>
        <v>9613.3993445044471</v>
      </c>
      <c r="P63" s="122">
        <f t="shared" si="24"/>
        <v>8115.0112207459624</v>
      </c>
      <c r="Q63" s="122">
        <f t="shared" si="24"/>
        <v>7905.2682877093357</v>
      </c>
      <c r="R63" s="122">
        <f t="shared" ref="R63:V63" si="25">SUM(R64:R65)</f>
        <v>7626.5390221555208</v>
      </c>
      <c r="S63" s="122">
        <f t="shared" si="25"/>
        <v>7715.0700362068765</v>
      </c>
      <c r="T63" s="122">
        <f t="shared" si="25"/>
        <v>7485.6721458903294</v>
      </c>
      <c r="U63" s="122">
        <f t="shared" si="25"/>
        <v>6915.606651068023</v>
      </c>
      <c r="V63" s="122">
        <f t="shared" si="25"/>
        <v>6896.5885649544098</v>
      </c>
      <c r="W63" s="122">
        <f t="shared" ref="W63" si="26">SUM(W64:W65)</f>
        <v>7267.4207547251117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8809.3227452116389</v>
      </c>
      <c r="D64" s="98">
        <v>9597.8259781106317</v>
      </c>
      <c r="E64" s="98">
        <v>9881.606557510253</v>
      </c>
      <c r="F64" s="98">
        <v>10814.525307204427</v>
      </c>
      <c r="G64" s="98">
        <v>9016.5581295167849</v>
      </c>
      <c r="H64" s="98">
        <v>10647.673061843343</v>
      </c>
      <c r="I64" s="98">
        <v>8681.546644212609</v>
      </c>
      <c r="J64" s="98">
        <v>10665.571326732759</v>
      </c>
      <c r="K64" s="98">
        <v>10234.146519703661</v>
      </c>
      <c r="L64" s="98">
        <v>10494.606210796157</v>
      </c>
      <c r="M64" s="98">
        <v>10346.027242253689</v>
      </c>
      <c r="N64" s="98">
        <v>10589.938730308661</v>
      </c>
      <c r="O64" s="98">
        <v>9589.3805302036908</v>
      </c>
      <c r="P64" s="98">
        <v>8093.6288716034705</v>
      </c>
      <c r="Q64" s="98">
        <v>7886.3963387760177</v>
      </c>
      <c r="R64" s="98">
        <v>7608.22998168905</v>
      </c>
      <c r="S64" s="98">
        <v>7696.2124171831592</v>
      </c>
      <c r="T64" s="98">
        <v>7467.4843810240227</v>
      </c>
      <c r="U64" s="98">
        <v>6898.7523611465322</v>
      </c>
      <c r="V64" s="98">
        <v>6879.9278862237452</v>
      </c>
      <c r="W64" s="98">
        <v>7249.9518403323864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20.287505161510342</v>
      </c>
      <c r="D65" s="98">
        <v>21.592444227475731</v>
      </c>
      <c r="E65" s="98">
        <v>22.089263586971402</v>
      </c>
      <c r="F65" s="98">
        <v>26.454020446081806</v>
      </c>
      <c r="G65" s="98">
        <v>21.051748580715277</v>
      </c>
      <c r="H65" s="98">
        <v>23.612843144152627</v>
      </c>
      <c r="I65" s="98">
        <v>17.56454758105189</v>
      </c>
      <c r="J65" s="98">
        <v>25.385888119426436</v>
      </c>
      <c r="K65" s="98">
        <v>24.707423053455159</v>
      </c>
      <c r="L65" s="98">
        <v>23.422247430092259</v>
      </c>
      <c r="M65" s="98">
        <v>24.884648048741074</v>
      </c>
      <c r="N65" s="98">
        <v>21.896448629107557</v>
      </c>
      <c r="O65" s="98">
        <v>24.018814300756084</v>
      </c>
      <c r="P65" s="98">
        <v>21.38234914249195</v>
      </c>
      <c r="Q65" s="98">
        <v>18.871948933317668</v>
      </c>
      <c r="R65" s="98">
        <v>18.30904046647062</v>
      </c>
      <c r="S65" s="98">
        <v>18.857619023717607</v>
      </c>
      <c r="T65" s="98">
        <v>18.187764866306555</v>
      </c>
      <c r="U65" s="98">
        <v>16.854289921490871</v>
      </c>
      <c r="V65" s="98">
        <v>16.660678730664728</v>
      </c>
      <c r="W65" s="98">
        <v>17.468914392724937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38.489529872403125</v>
      </c>
      <c r="D66" s="122">
        <f t="shared" si="27"/>
        <v>50.760625643455704</v>
      </c>
      <c r="E66" s="122">
        <f t="shared" si="27"/>
        <v>65.838820501716214</v>
      </c>
      <c r="F66" s="122">
        <f t="shared" si="27"/>
        <v>19.807643741368434</v>
      </c>
      <c r="G66" s="122">
        <f t="shared" si="27"/>
        <v>30.336398768285544</v>
      </c>
      <c r="H66" s="122">
        <f t="shared" si="27"/>
        <v>38.937503132941224</v>
      </c>
      <c r="I66" s="122">
        <f t="shared" si="27"/>
        <v>88.896612472273816</v>
      </c>
      <c r="J66" s="122">
        <f t="shared" si="27"/>
        <v>26.703313208104376</v>
      </c>
      <c r="K66" s="122">
        <f t="shared" si="27"/>
        <v>24.402270991813072</v>
      </c>
      <c r="L66" s="122">
        <f t="shared" si="27"/>
        <v>69.165992926280225</v>
      </c>
      <c r="M66" s="122">
        <f t="shared" si="27"/>
        <v>22.14344448450797</v>
      </c>
      <c r="N66" s="122">
        <f t="shared" si="27"/>
        <v>77.78909213373683</v>
      </c>
      <c r="O66" s="122">
        <f t="shared" si="27"/>
        <v>9.0001825986160444</v>
      </c>
      <c r="P66" s="122">
        <f t="shared" si="27"/>
        <v>37.863329155752993</v>
      </c>
      <c r="Q66" s="122">
        <f t="shared" si="27"/>
        <v>100.09534667014174</v>
      </c>
      <c r="R66" s="122">
        <f t="shared" si="27"/>
        <v>50.615868007486021</v>
      </c>
      <c r="S66" s="122">
        <f t="shared" si="27"/>
        <v>66.634526653155035</v>
      </c>
      <c r="T66" s="122">
        <f t="shared" si="27"/>
        <v>54.726055444448384</v>
      </c>
      <c r="U66" s="122">
        <f t="shared" si="27"/>
        <v>33.661222335191574</v>
      </c>
      <c r="V66" s="122">
        <f t="shared" si="27"/>
        <v>8.3657420641416476</v>
      </c>
      <c r="W66" s="122">
        <f t="shared" si="27"/>
        <v>2.5250104227577705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38.489529872403125</v>
      </c>
      <c r="D67" s="98">
        <f>IF(RES_hhdet_in_fec!D67=0,0,RES_hhdet_in_fec!D67*1000*11630/RES_hhdet_in_new!D64)</f>
        <v>50.760625643455704</v>
      </c>
      <c r="E67" s="98">
        <f>IF(RES_hhdet_in_fec!E67=0,0,RES_hhdet_in_fec!E67*1000*11630/RES_hhdet_in_new!E64)</f>
        <v>65.838820501716214</v>
      </c>
      <c r="F67" s="98">
        <f>IF(RES_hhdet_in_fec!F67=0,0,RES_hhdet_in_fec!F67*1000*11630/RES_hhdet_in_new!F64)</f>
        <v>19.807643741368434</v>
      </c>
      <c r="G67" s="98">
        <f>IF(RES_hhdet_in_fec!G67=0,0,RES_hhdet_in_fec!G67*1000*11630/RES_hhdet_in_new!G64)</f>
        <v>30.336398768285544</v>
      </c>
      <c r="H67" s="98">
        <f>IF(RES_hhdet_in_fec!H67=0,0,RES_hhdet_in_fec!H67*1000*11630/RES_hhdet_in_new!H64)</f>
        <v>38.937503132941224</v>
      </c>
      <c r="I67" s="98">
        <f>IF(RES_hhdet_in_fec!I67=0,0,RES_hhdet_in_fec!I67*1000*11630/RES_hhdet_in_new!I64)</f>
        <v>88.896612472273816</v>
      </c>
      <c r="J67" s="98">
        <f>IF(RES_hhdet_in_fec!J67=0,0,RES_hhdet_in_fec!J67*1000*11630/RES_hhdet_in_new!J64)</f>
        <v>26.703313208104376</v>
      </c>
      <c r="K67" s="98">
        <f>IF(RES_hhdet_in_fec!K67=0,0,RES_hhdet_in_fec!K67*1000*11630/RES_hhdet_in_new!K64)</f>
        <v>24.402270991813072</v>
      </c>
      <c r="L67" s="98">
        <f>IF(RES_hhdet_in_fec!L67=0,0,RES_hhdet_in_fec!L67*1000*11630/RES_hhdet_in_new!L64)</f>
        <v>69.165992926280225</v>
      </c>
      <c r="M67" s="98">
        <f>IF(RES_hhdet_in_fec!M67=0,0,RES_hhdet_in_fec!M67*1000*11630/RES_hhdet_in_new!M64)</f>
        <v>22.14344448450797</v>
      </c>
      <c r="N67" s="98">
        <f>IF(RES_hhdet_in_fec!N67=0,0,RES_hhdet_in_fec!N67*1000*11630/RES_hhdet_in_new!N64)</f>
        <v>77.78909213373683</v>
      </c>
      <c r="O67" s="98">
        <f>IF(RES_hhdet_in_fec!O67=0,0,RES_hhdet_in_fec!O67*1000*11630/RES_hhdet_in_new!O64)</f>
        <v>9.0001825986160444</v>
      </c>
      <c r="P67" s="98">
        <f>IF(RES_hhdet_in_fec!P67=0,0,RES_hhdet_in_fec!P67*1000*11630/RES_hhdet_in_new!P64)</f>
        <v>37.863329155752993</v>
      </c>
      <c r="Q67" s="98">
        <f>IF(RES_hhdet_in_fec!Q67=0,0,RES_hhdet_in_fec!Q67*1000*11630/RES_hhdet_in_new!Q64)</f>
        <v>100.09534667014174</v>
      </c>
      <c r="R67" s="98">
        <f>IF(RES_hhdet_in_fec!R67=0,0,RES_hhdet_in_fec!R67*1000*11630/RES_hhdet_in_new!R64)</f>
        <v>50.615868007486021</v>
      </c>
      <c r="S67" s="98">
        <f>IF(RES_hhdet_in_fec!S67=0,0,RES_hhdet_in_fec!S67*1000*11630/RES_hhdet_in_new!S64)</f>
        <v>66.634526653155035</v>
      </c>
      <c r="T67" s="98">
        <f>IF(RES_hhdet_in_fec!T67=0,0,RES_hhdet_in_fec!T67*1000*11630/RES_hhdet_in_new!T64)</f>
        <v>54.726055444448384</v>
      </c>
      <c r="U67" s="98">
        <f>IF(RES_hhdet_in_fec!U67=0,0,RES_hhdet_in_fec!U67*1000*11630/RES_hhdet_in_new!U64)</f>
        <v>33.661222335191574</v>
      </c>
      <c r="V67" s="98">
        <f>IF(RES_hhdet_in_fec!V67=0,0,RES_hhdet_in_fec!V67*1000*11630/RES_hhdet_in_new!V64)</f>
        <v>8.3657420641416476</v>
      </c>
      <c r="W67" s="98">
        <f>IF(RES_hhdet_in_fec!W67=0,0,RES_hhdet_in_fec!W67*1000*11630/RES_hhdet_in_new!W64)</f>
        <v>2.5250104227577705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1221.2128166483733</v>
      </c>
      <c r="D68" s="122">
        <v>1423.0350943020997</v>
      </c>
      <c r="E68" s="122">
        <v>1557.0755405294215</v>
      </c>
      <c r="F68" s="122">
        <v>1085.8548297398361</v>
      </c>
      <c r="G68" s="122">
        <v>1416.8639720196329</v>
      </c>
      <c r="H68" s="122">
        <v>1644.1882746669228</v>
      </c>
      <c r="I68" s="122">
        <v>1576.8860338194859</v>
      </c>
      <c r="J68" s="122">
        <v>1330.4642682599397</v>
      </c>
      <c r="K68" s="122">
        <v>1423.3439015039896</v>
      </c>
      <c r="L68" s="122">
        <v>1327.4205927294061</v>
      </c>
      <c r="M68" s="122">
        <v>1380.2774899654714</v>
      </c>
      <c r="N68" s="122">
        <v>1430.7387748623444</v>
      </c>
      <c r="O68" s="122">
        <v>1386.0898063106195</v>
      </c>
      <c r="P68" s="122">
        <v>1270.5344150726673</v>
      </c>
      <c r="Q68" s="122">
        <v>1273.7006585841909</v>
      </c>
      <c r="R68" s="122">
        <v>1241.8687027293702</v>
      </c>
      <c r="S68" s="122">
        <v>1339.8642684425965</v>
      </c>
      <c r="T68" s="122">
        <v>1291.6470242151204</v>
      </c>
      <c r="U68" s="122">
        <v>1229.8489492636004</v>
      </c>
      <c r="V68" s="122">
        <v>1266.012136095557</v>
      </c>
      <c r="W68" s="122">
        <v>1407.8352700352496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1248.2651721874749</v>
      </c>
      <c r="D69" s="98">
        <v>1452.4462576611825</v>
      </c>
      <c r="E69" s="98">
        <v>1564.4172188314824</v>
      </c>
      <c r="F69" s="98">
        <v>1110.3764090144707</v>
      </c>
      <c r="G69" s="98">
        <v>1416.8639720196329</v>
      </c>
      <c r="H69" s="98">
        <v>1631.0691507985052</v>
      </c>
      <c r="I69" s="98">
        <v>1575.8130668544104</v>
      </c>
      <c r="J69" s="98">
        <v>1330.4865040267571</v>
      </c>
      <c r="K69" s="98">
        <v>1414.1226115097413</v>
      </c>
      <c r="L69" s="98">
        <v>1331.1921271642516</v>
      </c>
      <c r="M69" s="98">
        <v>1383.079886916946</v>
      </c>
      <c r="N69" s="98">
        <v>1427.1110830101663</v>
      </c>
      <c r="O69" s="98">
        <v>1385.0341188312875</v>
      </c>
      <c r="P69" s="98">
        <v>1254.8574360982902</v>
      </c>
      <c r="Q69" s="98">
        <v>1265.9718998303406</v>
      </c>
      <c r="R69" s="98">
        <v>1239.4585643125847</v>
      </c>
      <c r="S69" s="98">
        <v>1327.0409271016242</v>
      </c>
      <c r="T69" s="98">
        <v>1285.933495453882</v>
      </c>
      <c r="U69" s="98">
        <v>1224.2973353125017</v>
      </c>
      <c r="V69" s="98">
        <v>1259.1662143249162</v>
      </c>
      <c r="W69" s="98">
        <v>1407.8352700352496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809.79877662361616</v>
      </c>
      <c r="D73" s="101">
        <v>880.7030547676668</v>
      </c>
      <c r="E73" s="101">
        <v>1385.2500519890295</v>
      </c>
      <c r="F73" s="101">
        <v>616.26023388984117</v>
      </c>
      <c r="G73" s="101">
        <v>0</v>
      </c>
      <c r="H73" s="101">
        <v>1777.729690336243</v>
      </c>
      <c r="I73" s="101">
        <v>1585.0456358048989</v>
      </c>
      <c r="J73" s="101">
        <v>1177.5844770838942</v>
      </c>
      <c r="K73" s="101">
        <v>1606.9638071373597</v>
      </c>
      <c r="L73" s="101">
        <v>1253.5289382486835</v>
      </c>
      <c r="M73" s="101">
        <v>1293.7554266004463</v>
      </c>
      <c r="N73" s="101">
        <v>1560.355064143389</v>
      </c>
      <c r="O73" s="101">
        <v>1425.0791546082316</v>
      </c>
      <c r="P73" s="101">
        <v>1465.0353462946634</v>
      </c>
      <c r="Q73" s="101">
        <v>1482.5324968728983</v>
      </c>
      <c r="R73" s="101">
        <v>1314.5495401862902</v>
      </c>
      <c r="S73" s="101">
        <v>1666.109692569916</v>
      </c>
      <c r="T73" s="101">
        <v>1421.9298175592123</v>
      </c>
      <c r="U73" s="101">
        <v>1360.8738107368315</v>
      </c>
      <c r="V73" s="101">
        <v>1436.2539599478664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546.93523030065023</v>
      </c>
      <c r="D77" s="122">
        <v>668.70419316968923</v>
      </c>
      <c r="E77" s="122">
        <v>824.88950850754009</v>
      </c>
      <c r="F77" s="122">
        <v>511.29572259054595</v>
      </c>
      <c r="G77" s="122">
        <v>903.30942798692354</v>
      </c>
      <c r="H77" s="122">
        <v>746.10478351626023</v>
      </c>
      <c r="I77" s="122">
        <v>840.91459080363325</v>
      </c>
      <c r="J77" s="122">
        <v>458.09259682799802</v>
      </c>
      <c r="K77" s="122">
        <v>614.68292099651114</v>
      </c>
      <c r="L77" s="122">
        <v>493.22814068009325</v>
      </c>
      <c r="M77" s="122">
        <v>525.71462515280905</v>
      </c>
      <c r="N77" s="122">
        <v>501.39908194945195</v>
      </c>
      <c r="O77" s="122">
        <v>489.61245987130104</v>
      </c>
      <c r="P77" s="122">
        <v>481.50128660421939</v>
      </c>
      <c r="Q77" s="122">
        <v>565.75214985251284</v>
      </c>
      <c r="R77" s="122">
        <v>571.64253489414739</v>
      </c>
      <c r="S77" s="122">
        <v>645.79306583226776</v>
      </c>
      <c r="T77" s="122">
        <v>656.65655671406284</v>
      </c>
      <c r="U77" s="122">
        <v>657.95697386153552</v>
      </c>
      <c r="V77" s="122">
        <v>614.33728388619556</v>
      </c>
      <c r="W77" s="122">
        <v>674.16898807425309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561.3484180956641</v>
      </c>
      <c r="D78" s="98">
        <v>709.00031575753349</v>
      </c>
      <c r="E78" s="98">
        <v>837.81742962828878</v>
      </c>
      <c r="F78" s="98">
        <v>538.27118441440655</v>
      </c>
      <c r="G78" s="98">
        <v>1050.9542595962791</v>
      </c>
      <c r="H78" s="98">
        <v>746.09698185174966</v>
      </c>
      <c r="I78" s="98">
        <v>858.1444093897934</v>
      </c>
      <c r="J78" s="98">
        <v>459.94714632850685</v>
      </c>
      <c r="K78" s="98">
        <v>620.09632563222704</v>
      </c>
      <c r="L78" s="98">
        <v>500.15625412808095</v>
      </c>
      <c r="M78" s="98">
        <v>526.13396830319061</v>
      </c>
      <c r="N78" s="98">
        <v>501.0613708316119</v>
      </c>
      <c r="O78" s="98">
        <v>504.87539828479697</v>
      </c>
      <c r="P78" s="98">
        <v>482.54397546691774</v>
      </c>
      <c r="Q78" s="98">
        <v>566.07174481859249</v>
      </c>
      <c r="R78" s="98">
        <v>573.59333239703403</v>
      </c>
      <c r="S78" s="98">
        <v>650.0459846473691</v>
      </c>
      <c r="T78" s="98">
        <v>661.69652557169138</v>
      </c>
      <c r="U78" s="98">
        <v>660.39395852116229</v>
      </c>
      <c r="V78" s="98">
        <v>616.76478587531381</v>
      </c>
      <c r="W78" s="98">
        <v>678.23297350867949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497.8431474953951</v>
      </c>
      <c r="D79" s="33">
        <v>416.37211684842453</v>
      </c>
      <c r="E79" s="33">
        <v>753.94072477992881</v>
      </c>
      <c r="F79" s="33">
        <v>377.78025473619056</v>
      </c>
      <c r="G79" s="33">
        <v>426.70428213273095</v>
      </c>
      <c r="H79" s="33">
        <v>834.46123465387939</v>
      </c>
      <c r="I79" s="33">
        <v>558.02054101524755</v>
      </c>
      <c r="J79" s="33">
        <v>342.95059416980138</v>
      </c>
      <c r="K79" s="33">
        <v>357.99907317225347</v>
      </c>
      <c r="L79" s="33">
        <v>367.32576677339381</v>
      </c>
      <c r="M79" s="33">
        <v>407.26569512211398</v>
      </c>
      <c r="N79" s="33">
        <v>586.39129431711069</v>
      </c>
      <c r="O79" s="33">
        <v>39.5299854694983</v>
      </c>
      <c r="P79" s="33">
        <v>275.32673403180348</v>
      </c>
      <c r="Q79" s="33">
        <v>536.10631848365904</v>
      </c>
      <c r="R79" s="33">
        <v>445.42855220561495</v>
      </c>
      <c r="S79" s="33">
        <v>452.83445074691815</v>
      </c>
      <c r="T79" s="33">
        <v>445.08747887814513</v>
      </c>
      <c r="U79" s="33">
        <v>444.70171751834403</v>
      </c>
      <c r="V79" s="33">
        <v>445.07461777139321</v>
      </c>
      <c r="W79" s="33">
        <v>452.15382664738451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10992.886153329935</v>
      </c>
      <c r="D81" s="117">
        <f t="shared" si="28"/>
        <v>10847.745786443747</v>
      </c>
      <c r="E81" s="117">
        <f t="shared" si="28"/>
        <v>12124.316453043206</v>
      </c>
      <c r="F81" s="117">
        <f t="shared" si="28"/>
        <v>13082.120620242344</v>
      </c>
      <c r="G81" s="117">
        <f t="shared" si="28"/>
        <v>13165.841844455661</v>
      </c>
      <c r="H81" s="117">
        <f t="shared" si="28"/>
        <v>11467.138786807485</v>
      </c>
      <c r="I81" s="117">
        <f t="shared" si="28"/>
        <v>11485.312048717456</v>
      </c>
      <c r="J81" s="117">
        <f t="shared" si="28"/>
        <v>13245.028224693373</v>
      </c>
      <c r="K81" s="117">
        <f t="shared" si="28"/>
        <v>12830.209066475292</v>
      </c>
      <c r="L81" s="117">
        <f t="shared" si="28"/>
        <v>13138.875555571458</v>
      </c>
      <c r="M81" s="117">
        <f t="shared" si="28"/>
        <v>12022.093640761199</v>
      </c>
      <c r="N81" s="117">
        <f t="shared" si="28"/>
        <v>12401.383589053736</v>
      </c>
      <c r="O81" s="117">
        <f t="shared" si="28"/>
        <v>11512.386107173939</v>
      </c>
      <c r="P81" s="117">
        <f t="shared" si="28"/>
        <v>11131.025662913149</v>
      </c>
      <c r="Q81" s="117">
        <f t="shared" si="28"/>
        <v>10639.781789581295</v>
      </c>
      <c r="R81" s="117">
        <f t="shared" ref="R81:V81" si="29">R82+R85+R87+R100</f>
        <v>10285.433756591703</v>
      </c>
      <c r="S81" s="117">
        <f t="shared" si="29"/>
        <v>10420.802870828535</v>
      </c>
      <c r="T81" s="117">
        <f t="shared" si="29"/>
        <v>9958.82178857504</v>
      </c>
      <c r="U81" s="117">
        <f t="shared" si="29"/>
        <v>9712.9437926558148</v>
      </c>
      <c r="V81" s="117">
        <f t="shared" si="29"/>
        <v>9263.251118042941</v>
      </c>
      <c r="W81" s="117">
        <f t="shared" ref="W81" si="30">W82+W85+W87+W100</f>
        <v>9380.2297632630052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9092.2961982859633</v>
      </c>
      <c r="D82" s="122">
        <f t="shared" si="31"/>
        <v>8889.4462498519333</v>
      </c>
      <c r="E82" s="122">
        <f t="shared" si="31"/>
        <v>9862.3046951770666</v>
      </c>
      <c r="F82" s="122">
        <f t="shared" si="31"/>
        <v>11362.635828233593</v>
      </c>
      <c r="G82" s="122">
        <f t="shared" si="31"/>
        <v>10251.9879058681</v>
      </c>
      <c r="H82" s="122">
        <f t="shared" si="31"/>
        <v>9444.7689841147585</v>
      </c>
      <c r="I82" s="122">
        <f t="shared" si="31"/>
        <v>8960.3188491411674</v>
      </c>
      <c r="J82" s="122">
        <f t="shared" si="31"/>
        <v>11432.969112116923</v>
      </c>
      <c r="K82" s="122">
        <f t="shared" si="31"/>
        <v>10796.473206188286</v>
      </c>
      <c r="L82" s="122">
        <f t="shared" si="31"/>
        <v>11257.421510835873</v>
      </c>
      <c r="M82" s="122">
        <f t="shared" si="31"/>
        <v>10165.684451825236</v>
      </c>
      <c r="N82" s="122">
        <f t="shared" si="31"/>
        <v>10520.744870636148</v>
      </c>
      <c r="O82" s="122">
        <f t="shared" si="31"/>
        <v>9701.0619121556956</v>
      </c>
      <c r="P82" s="122">
        <f t="shared" si="31"/>
        <v>9251.9840655048083</v>
      </c>
      <c r="Q82" s="122">
        <f t="shared" si="31"/>
        <v>8649.2015003490524</v>
      </c>
      <c r="R82" s="122">
        <f t="shared" ref="R82:V82" si="32">SUM(R83:R84)</f>
        <v>8394.1776850883762</v>
      </c>
      <c r="S82" s="122">
        <f t="shared" si="32"/>
        <v>8355.1935786990362</v>
      </c>
      <c r="T82" s="122">
        <f t="shared" si="32"/>
        <v>7950.5150361614578</v>
      </c>
      <c r="U82" s="122">
        <f t="shared" si="32"/>
        <v>7687.0900248316611</v>
      </c>
      <c r="V82" s="122">
        <f t="shared" si="32"/>
        <v>7328.2207692224874</v>
      </c>
      <c r="W82" s="122">
        <f t="shared" ref="W82" si="33">SUM(W83:W84)</f>
        <v>7310.5490782698207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9084.365451011703</v>
      </c>
      <c r="D83" s="98">
        <v>8881.8418852961586</v>
      </c>
      <c r="E83" s="98">
        <v>9853.8886503827198</v>
      </c>
      <c r="F83" s="98">
        <v>11351.981664017108</v>
      </c>
      <c r="G83" s="98">
        <v>10242.773906713435</v>
      </c>
      <c r="H83" s="98">
        <v>9436.6721111405514</v>
      </c>
      <c r="I83" s="98">
        <v>8953.2813752265483</v>
      </c>
      <c r="J83" s="98">
        <v>11422.366589900812</v>
      </c>
      <c r="K83" s="98">
        <v>10786.284826061841</v>
      </c>
      <c r="L83" s="98">
        <v>11247.57425917193</v>
      </c>
      <c r="M83" s="98">
        <v>10156.133564252401</v>
      </c>
      <c r="N83" s="98">
        <v>10512.338472393241</v>
      </c>
      <c r="O83" s="98">
        <v>9691.8507115965385</v>
      </c>
      <c r="P83" s="98">
        <v>9242.9293950012179</v>
      </c>
      <c r="Q83" s="98">
        <v>8641.6501561788846</v>
      </c>
      <c r="R83" s="98">
        <v>8386.7912353039737</v>
      </c>
      <c r="S83" s="98">
        <v>8347.6509479538545</v>
      </c>
      <c r="T83" s="98">
        <v>7943.3110868444528</v>
      </c>
      <c r="U83" s="98">
        <v>7680.0371714974881</v>
      </c>
      <c r="V83" s="98">
        <v>7321.506584345967</v>
      </c>
      <c r="W83" s="98">
        <v>7303.8413523039499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7.930747274259625</v>
      </c>
      <c r="D84" s="98">
        <v>7.604364555774036</v>
      </c>
      <c r="E84" s="98">
        <v>8.4160447943461456</v>
      </c>
      <c r="F84" s="98">
        <v>10.654164216484194</v>
      </c>
      <c r="G84" s="98">
        <v>9.2139991546649416</v>
      </c>
      <c r="H84" s="98">
        <v>8.0968729742075709</v>
      </c>
      <c r="I84" s="98">
        <v>7.0374739146184782</v>
      </c>
      <c r="J84" s="98">
        <v>10.602522216111806</v>
      </c>
      <c r="K84" s="98">
        <v>10.188380126445354</v>
      </c>
      <c r="L84" s="98">
        <v>9.8472516639439664</v>
      </c>
      <c r="M84" s="98">
        <v>9.5508875728346823</v>
      </c>
      <c r="N84" s="98">
        <v>8.4063982429064623</v>
      </c>
      <c r="O84" s="98">
        <v>9.2112005591566515</v>
      </c>
      <c r="P84" s="98">
        <v>9.0546705035912538</v>
      </c>
      <c r="Q84" s="98">
        <v>7.5513441701670514</v>
      </c>
      <c r="R84" s="98">
        <v>7.3864497844028554</v>
      </c>
      <c r="S84" s="98">
        <v>7.5426307451811203</v>
      </c>
      <c r="T84" s="98">
        <v>7.2039493170047466</v>
      </c>
      <c r="U84" s="98">
        <v>7.0528533341729398</v>
      </c>
      <c r="V84" s="98">
        <v>6.7141848765200738</v>
      </c>
      <c r="W84" s="98">
        <v>6.7077259658704067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38.48657814947925</v>
      </c>
      <c r="D85" s="122">
        <f t="shared" si="34"/>
        <v>50.760516589029166</v>
      </c>
      <c r="E85" s="122">
        <f t="shared" si="34"/>
        <v>65.836779955989414</v>
      </c>
      <c r="F85" s="122">
        <f t="shared" si="34"/>
        <v>19.806035549127259</v>
      </c>
      <c r="G85" s="122">
        <f t="shared" si="34"/>
        <v>30.338530348146755</v>
      </c>
      <c r="H85" s="122">
        <f t="shared" si="34"/>
        <v>38.936456662408119</v>
      </c>
      <c r="I85" s="122">
        <f t="shared" si="34"/>
        <v>88.911789483576399</v>
      </c>
      <c r="J85" s="122">
        <f t="shared" si="34"/>
        <v>26.707449738324716</v>
      </c>
      <c r="K85" s="122">
        <f t="shared" si="34"/>
        <v>24.398927307871308</v>
      </c>
      <c r="L85" s="122">
        <f t="shared" si="34"/>
        <v>69.164358391797478</v>
      </c>
      <c r="M85" s="122">
        <f t="shared" si="34"/>
        <v>22.144831595855926</v>
      </c>
      <c r="N85" s="122">
        <f t="shared" si="34"/>
        <v>77.792052592482008</v>
      </c>
      <c r="O85" s="122">
        <f t="shared" si="34"/>
        <v>9.0014315616265801</v>
      </c>
      <c r="P85" s="122">
        <f t="shared" si="34"/>
        <v>37.863398376818274</v>
      </c>
      <c r="Q85" s="122">
        <f t="shared" si="34"/>
        <v>100.09631883537426</v>
      </c>
      <c r="R85" s="122">
        <f t="shared" si="34"/>
        <v>50.616765528537506</v>
      </c>
      <c r="S85" s="122">
        <f t="shared" si="34"/>
        <v>66.635119241484773</v>
      </c>
      <c r="T85" s="122">
        <f t="shared" si="34"/>
        <v>54.726508636782533</v>
      </c>
      <c r="U85" s="122">
        <f t="shared" si="34"/>
        <v>33.661840536214648</v>
      </c>
      <c r="V85" s="122">
        <f t="shared" si="34"/>
        <v>8.3654703611597423</v>
      </c>
      <c r="W85" s="122">
        <f t="shared" si="34"/>
        <v>2.5253375412169223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38.48657814947925</v>
      </c>
      <c r="D86" s="98">
        <f>IF(RES_hhdet_in_fec!D86=0,0,RES_hhdet_in_fec!D86*1000*11630/RES_hhdet_in_new!D83)</f>
        <v>50.760516589029166</v>
      </c>
      <c r="E86" s="98">
        <f>IF(RES_hhdet_in_fec!E86=0,0,RES_hhdet_in_fec!E86*1000*11630/RES_hhdet_in_new!E83)</f>
        <v>65.836779955989414</v>
      </c>
      <c r="F86" s="98">
        <f>IF(RES_hhdet_in_fec!F86=0,0,RES_hhdet_in_fec!F86*1000*11630/RES_hhdet_in_new!F83)</f>
        <v>19.806035549127259</v>
      </c>
      <c r="G86" s="98">
        <f>IF(RES_hhdet_in_fec!G86=0,0,RES_hhdet_in_fec!G86*1000*11630/RES_hhdet_in_new!G83)</f>
        <v>30.338530348146755</v>
      </c>
      <c r="H86" s="98">
        <f>IF(RES_hhdet_in_fec!H86=0,0,RES_hhdet_in_fec!H86*1000*11630/RES_hhdet_in_new!H83)</f>
        <v>38.936456662408119</v>
      </c>
      <c r="I86" s="98">
        <f>IF(RES_hhdet_in_fec!I86=0,0,RES_hhdet_in_fec!I86*1000*11630/RES_hhdet_in_new!I83)</f>
        <v>88.911789483576399</v>
      </c>
      <c r="J86" s="98">
        <f>IF(RES_hhdet_in_fec!J86=0,0,RES_hhdet_in_fec!J86*1000*11630/RES_hhdet_in_new!J83)</f>
        <v>26.707449738324716</v>
      </c>
      <c r="K86" s="98">
        <f>IF(RES_hhdet_in_fec!K86=0,0,RES_hhdet_in_fec!K86*1000*11630/RES_hhdet_in_new!K83)</f>
        <v>24.398927307871308</v>
      </c>
      <c r="L86" s="98">
        <f>IF(RES_hhdet_in_fec!L86=0,0,RES_hhdet_in_fec!L86*1000*11630/RES_hhdet_in_new!L83)</f>
        <v>69.164358391797478</v>
      </c>
      <c r="M86" s="98">
        <f>IF(RES_hhdet_in_fec!M86=0,0,RES_hhdet_in_fec!M86*1000*11630/RES_hhdet_in_new!M83)</f>
        <v>22.144831595855926</v>
      </c>
      <c r="N86" s="98">
        <f>IF(RES_hhdet_in_fec!N86=0,0,RES_hhdet_in_fec!N86*1000*11630/RES_hhdet_in_new!N83)</f>
        <v>77.792052592482008</v>
      </c>
      <c r="O86" s="98">
        <f>IF(RES_hhdet_in_fec!O86=0,0,RES_hhdet_in_fec!O86*1000*11630/RES_hhdet_in_new!O83)</f>
        <v>9.0014315616265801</v>
      </c>
      <c r="P86" s="98">
        <f>IF(RES_hhdet_in_fec!P86=0,0,RES_hhdet_in_fec!P86*1000*11630/RES_hhdet_in_new!P83)</f>
        <v>37.863398376818274</v>
      </c>
      <c r="Q86" s="98">
        <f>IF(RES_hhdet_in_fec!Q86=0,0,RES_hhdet_in_fec!Q86*1000*11630/RES_hhdet_in_new!Q83)</f>
        <v>100.09631883537426</v>
      </c>
      <c r="R86" s="98">
        <f>IF(RES_hhdet_in_fec!R86=0,0,RES_hhdet_in_fec!R86*1000*11630/RES_hhdet_in_new!R83)</f>
        <v>50.616765528537506</v>
      </c>
      <c r="S86" s="98">
        <f>IF(RES_hhdet_in_fec!S86=0,0,RES_hhdet_in_fec!S86*1000*11630/RES_hhdet_in_new!S83)</f>
        <v>66.635119241484773</v>
      </c>
      <c r="T86" s="98">
        <f>IF(RES_hhdet_in_fec!T86=0,0,RES_hhdet_in_fec!T86*1000*11630/RES_hhdet_in_new!T83)</f>
        <v>54.726508636782533</v>
      </c>
      <c r="U86" s="98">
        <f>IF(RES_hhdet_in_fec!U86=0,0,RES_hhdet_in_fec!U86*1000*11630/RES_hhdet_in_new!U83)</f>
        <v>33.661840536214648</v>
      </c>
      <c r="V86" s="98">
        <f>IF(RES_hhdet_in_fec!V86=0,0,RES_hhdet_in_fec!V86*1000*11630/RES_hhdet_in_new!V83)</f>
        <v>8.3654703611597423</v>
      </c>
      <c r="W86" s="98">
        <f>IF(RES_hhdet_in_fec!W86=0,0,RES_hhdet_in_fec!W86*1000*11630/RES_hhdet_in_new!W83)</f>
        <v>2.5253375412169223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1274.7297925377297</v>
      </c>
      <c r="D87" s="122">
        <v>1257.3491349401443</v>
      </c>
      <c r="E87" s="122">
        <v>1419.0705610343323</v>
      </c>
      <c r="F87" s="122">
        <v>1174.1982785450998</v>
      </c>
      <c r="G87" s="122">
        <v>1757.6360852611283</v>
      </c>
      <c r="H87" s="122">
        <v>1323.6749121953903</v>
      </c>
      <c r="I87" s="122">
        <v>1519.1613557169107</v>
      </c>
      <c r="J87" s="122">
        <v>1300.1393203451701</v>
      </c>
      <c r="K87" s="122">
        <v>1363.4793619795025</v>
      </c>
      <c r="L87" s="122">
        <v>1292.7838593707199</v>
      </c>
      <c r="M87" s="122">
        <v>1314.9612905605318</v>
      </c>
      <c r="N87" s="122">
        <v>1330.6617791304168</v>
      </c>
      <c r="O87" s="122">
        <v>1310.5968620639762</v>
      </c>
      <c r="P87" s="122">
        <v>1337.5581772470098</v>
      </c>
      <c r="Q87" s="122">
        <v>1324.0191846391463</v>
      </c>
      <c r="R87" s="122">
        <v>1265.6641685538405</v>
      </c>
      <c r="S87" s="122">
        <v>1355.0203045573371</v>
      </c>
      <c r="T87" s="122">
        <v>1294.2054436646858</v>
      </c>
      <c r="U87" s="122">
        <v>1302.8269629231245</v>
      </c>
      <c r="V87" s="122">
        <v>1297.140861139372</v>
      </c>
      <c r="W87" s="122">
        <v>1407.4887890386028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1274.7297925377297</v>
      </c>
      <c r="D88" s="98">
        <v>1209.0577726107056</v>
      </c>
      <c r="E88" s="98">
        <v>1319.3359414697104</v>
      </c>
      <c r="F88" s="98">
        <v>1178.6825915546642</v>
      </c>
      <c r="G88" s="98">
        <v>1410.8818632455188</v>
      </c>
      <c r="H88" s="98">
        <v>1305.4401021521162</v>
      </c>
      <c r="I88" s="98">
        <v>1460.4320058868914</v>
      </c>
      <c r="J88" s="98">
        <v>1354.8005396754929</v>
      </c>
      <c r="K88" s="98">
        <v>1289.0900814593185</v>
      </c>
      <c r="L88" s="98">
        <v>1293.2383710434444</v>
      </c>
      <c r="M88" s="98">
        <v>1218.1658051870788</v>
      </c>
      <c r="N88" s="98">
        <v>1262.8036757802929</v>
      </c>
      <c r="O88" s="98">
        <v>1266.7065681684371</v>
      </c>
      <c r="P88" s="98">
        <v>1330.6425814325962</v>
      </c>
      <c r="Q88" s="98">
        <v>1285.3073810963283</v>
      </c>
      <c r="R88" s="98">
        <v>1292.7696440695549</v>
      </c>
      <c r="S88" s="98">
        <v>1337.232485464825</v>
      </c>
      <c r="T88" s="98">
        <v>1311.793947450494</v>
      </c>
      <c r="U88" s="98">
        <v>1321.6619466720626</v>
      </c>
      <c r="V88" s="98">
        <v>1315.3129272340602</v>
      </c>
      <c r="W88" s="98">
        <v>1412.7549081335535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1399.0189694232831</v>
      </c>
      <c r="E92" s="101">
        <v>1673.7236533534835</v>
      </c>
      <c r="F92" s="101">
        <v>1151.3304099226666</v>
      </c>
      <c r="G92" s="101">
        <v>2127.1169725758036</v>
      </c>
      <c r="H92" s="101">
        <v>1242.1483894211353</v>
      </c>
      <c r="I92" s="101">
        <v>1953.8153171762519</v>
      </c>
      <c r="J92" s="101">
        <v>1138.6746779573903</v>
      </c>
      <c r="K92" s="101">
        <v>1659.4015610340273</v>
      </c>
      <c r="L92" s="101">
        <v>1408.5320473201014</v>
      </c>
      <c r="M92" s="101">
        <v>1441.0085568636362</v>
      </c>
      <c r="N92" s="101">
        <v>1292.9894111334524</v>
      </c>
      <c r="O92" s="101">
        <v>1332.4959195013137</v>
      </c>
      <c r="P92" s="101">
        <v>1237.4304823784655</v>
      </c>
      <c r="Q92" s="101">
        <v>1254.1788300048443</v>
      </c>
      <c r="R92" s="101">
        <v>1172.4728482698267</v>
      </c>
      <c r="S92" s="101">
        <v>1207.6739958688961</v>
      </c>
      <c r="T92" s="101">
        <v>1177.0388927392307</v>
      </c>
      <c r="U92" s="101">
        <v>1207.6606470101074</v>
      </c>
      <c r="V92" s="101">
        <v>1110.3180365770879</v>
      </c>
      <c r="W92" s="101">
        <v>1226.4449386041556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1777.7296903362428</v>
      </c>
      <c r="I96" s="101">
        <v>1585.0456358048991</v>
      </c>
      <c r="J96" s="101">
        <v>1177.5844770838944</v>
      </c>
      <c r="K96" s="101">
        <v>1606.9638071373593</v>
      </c>
      <c r="L96" s="101">
        <v>1253.5289382486833</v>
      </c>
      <c r="M96" s="101">
        <v>1293.7554266004468</v>
      </c>
      <c r="N96" s="101">
        <v>1560.3550641433887</v>
      </c>
      <c r="O96" s="101">
        <v>1425.0791546082314</v>
      </c>
      <c r="P96" s="101">
        <v>1465.0353462946632</v>
      </c>
      <c r="Q96" s="101">
        <v>1482.5324968728985</v>
      </c>
      <c r="R96" s="101">
        <v>1314.5495401862904</v>
      </c>
      <c r="S96" s="101">
        <v>1666.1096925699158</v>
      </c>
      <c r="T96" s="101">
        <v>0</v>
      </c>
      <c r="U96" s="101">
        <v>1360.8738107368315</v>
      </c>
      <c r="V96" s="101">
        <v>1436.2539599478666</v>
      </c>
      <c r="W96" s="101">
        <v>1550.1286137751454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587.37358435676344</v>
      </c>
      <c r="D100" s="122">
        <v>650.18988506264043</v>
      </c>
      <c r="E100" s="122">
        <v>777.10441687581783</v>
      </c>
      <c r="F100" s="122">
        <v>525.48047791452404</v>
      </c>
      <c r="G100" s="122">
        <v>1125.8793229782859</v>
      </c>
      <c r="H100" s="122">
        <v>659.75843383492827</v>
      </c>
      <c r="I100" s="122">
        <v>916.92005437580121</v>
      </c>
      <c r="J100" s="122">
        <v>485.21234249295412</v>
      </c>
      <c r="K100" s="122">
        <v>645.85757099963246</v>
      </c>
      <c r="L100" s="122">
        <v>519.50582697306641</v>
      </c>
      <c r="M100" s="122">
        <v>519.3030667795764</v>
      </c>
      <c r="N100" s="122">
        <v>472.18488669468871</v>
      </c>
      <c r="O100" s="122">
        <v>491.72590139264071</v>
      </c>
      <c r="P100" s="122">
        <v>503.62002178451235</v>
      </c>
      <c r="Q100" s="122">
        <v>566.46478575772289</v>
      </c>
      <c r="R100" s="122">
        <v>574.97513742094986</v>
      </c>
      <c r="S100" s="122">
        <v>643.95386833067823</v>
      </c>
      <c r="T100" s="122">
        <v>659.37480011211414</v>
      </c>
      <c r="U100" s="122">
        <v>689.36496436481514</v>
      </c>
      <c r="V100" s="122">
        <v>629.52401731992131</v>
      </c>
      <c r="W100" s="122">
        <v>659.6665584133641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552.03394036628254</v>
      </c>
      <c r="D101" s="98">
        <v>639.38487481616232</v>
      </c>
      <c r="E101" s="98">
        <v>725.56748755140791</v>
      </c>
      <c r="F101" s="98">
        <v>568.11781594704951</v>
      </c>
      <c r="G101" s="98">
        <v>1107.1280821520143</v>
      </c>
      <c r="H101" s="98">
        <v>718.90906216864141</v>
      </c>
      <c r="I101" s="98">
        <v>754.95482756490526</v>
      </c>
      <c r="J101" s="98">
        <v>565.49060751370473</v>
      </c>
      <c r="K101" s="98">
        <v>591.31861186205401</v>
      </c>
      <c r="L101" s="98">
        <v>555.61262596717609</v>
      </c>
      <c r="M101" s="98">
        <v>514.2903125909703</v>
      </c>
      <c r="N101" s="98">
        <v>499.5354720064409</v>
      </c>
      <c r="O101" s="98">
        <v>504.01335063776264</v>
      </c>
      <c r="P101" s="98">
        <v>540.53807376275267</v>
      </c>
      <c r="Q101" s="98">
        <v>557.87035510557973</v>
      </c>
      <c r="R101" s="98">
        <v>593.91688200558065</v>
      </c>
      <c r="S101" s="98">
        <v>651.64232694629845</v>
      </c>
      <c r="T101" s="98">
        <v>666.22614662075159</v>
      </c>
      <c r="U101" s="98">
        <v>678.034284691165</v>
      </c>
      <c r="V101" s="98">
        <v>665.22456059782178</v>
      </c>
      <c r="W101" s="98">
        <v>695.70714214308202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593.54334524474416</v>
      </c>
      <c r="D102" s="98">
        <v>662.32035484550465</v>
      </c>
      <c r="E102" s="98">
        <v>783.54223023520206</v>
      </c>
      <c r="F102" s="98">
        <v>521.32778837916737</v>
      </c>
      <c r="G102" s="98">
        <v>1152.5163019478998</v>
      </c>
      <c r="H102" s="98">
        <v>627.25189433099888</v>
      </c>
      <c r="I102" s="98">
        <v>930.41211668507458</v>
      </c>
      <c r="J102" s="98">
        <v>455.13879254943697</v>
      </c>
      <c r="K102" s="98">
        <v>652.49718361792782</v>
      </c>
      <c r="L102" s="98">
        <v>517.16667613610423</v>
      </c>
      <c r="M102" s="98">
        <v>522.88272424945217</v>
      </c>
      <c r="N102" s="98">
        <v>461.93164613531769</v>
      </c>
      <c r="O102" s="98">
        <v>489.52874506983807</v>
      </c>
      <c r="P102" s="98">
        <v>497.80997927898602</v>
      </c>
      <c r="Q102" s="98">
        <v>567.64564214201357</v>
      </c>
      <c r="R102" s="98">
        <v>574.93607768561083</v>
      </c>
      <c r="S102" s="98">
        <v>647.44476672473206</v>
      </c>
      <c r="T102" s="98">
        <v>660.00325313409098</v>
      </c>
      <c r="U102" s="98">
        <v>694.39686404055897</v>
      </c>
      <c r="V102" s="98">
        <v>620.91801997198513</v>
      </c>
      <c r="W102" s="98">
        <v>652.91510171812502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497.84314749539504</v>
      </c>
      <c r="D103" s="33">
        <v>416.37211684842458</v>
      </c>
      <c r="E103" s="33">
        <v>753.94072477992881</v>
      </c>
      <c r="F103" s="33">
        <v>377.7802547361905</v>
      </c>
      <c r="G103" s="33">
        <v>426.70428213273101</v>
      </c>
      <c r="H103" s="33">
        <v>834.46123465387939</v>
      </c>
      <c r="I103" s="33">
        <v>558.02054101524766</v>
      </c>
      <c r="J103" s="33">
        <v>342.95059416980143</v>
      </c>
      <c r="K103" s="33">
        <v>357.99907317225347</v>
      </c>
      <c r="L103" s="33">
        <v>367.32576677339381</v>
      </c>
      <c r="M103" s="33">
        <v>407.26569512211415</v>
      </c>
      <c r="N103" s="33">
        <v>586.39129431711069</v>
      </c>
      <c r="O103" s="33">
        <v>0</v>
      </c>
      <c r="P103" s="33">
        <v>0</v>
      </c>
      <c r="Q103" s="33">
        <v>536.10631848365892</v>
      </c>
      <c r="R103" s="33">
        <v>445.42855220561495</v>
      </c>
      <c r="S103" s="33">
        <v>452.83445074691815</v>
      </c>
      <c r="T103" s="33">
        <v>445.08747887814508</v>
      </c>
      <c r="U103" s="33">
        <v>444.70171751834403</v>
      </c>
      <c r="V103" s="33">
        <v>445.07461777139326</v>
      </c>
      <c r="W103" s="33">
        <v>452.15382664738451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5816.9720011622721</v>
      </c>
      <c r="D105" s="117">
        <f t="shared" si="35"/>
        <v>11242.993067712607</v>
      </c>
      <c r="E105" s="117">
        <f t="shared" si="35"/>
        <v>10003.9326232474</v>
      </c>
      <c r="F105" s="117">
        <f t="shared" si="35"/>
        <v>9177.670199956272</v>
      </c>
      <c r="G105" s="117">
        <f t="shared" si="35"/>
        <v>9124.9655770154568</v>
      </c>
      <c r="H105" s="117">
        <f t="shared" si="35"/>
        <v>9232.7361738587151</v>
      </c>
      <c r="I105" s="117">
        <f t="shared" si="35"/>
        <v>9235.4451086925292</v>
      </c>
      <c r="J105" s="117">
        <f t="shared" si="35"/>
        <v>9132.4213811477912</v>
      </c>
      <c r="K105" s="117">
        <f t="shared" si="35"/>
        <v>10054.770992328495</v>
      </c>
      <c r="L105" s="117">
        <f t="shared" si="35"/>
        <v>12132.651940059002</v>
      </c>
      <c r="M105" s="117">
        <f t="shared" si="35"/>
        <v>10003.288606944345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8849.587200923801</v>
      </c>
      <c r="T105" s="117">
        <f t="shared" si="36"/>
        <v>9682.3607136540468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12345.170072466084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4634.2299016825991</v>
      </c>
      <c r="D106" s="122">
        <f t="shared" si="38"/>
        <v>9395.4592598775016</v>
      </c>
      <c r="E106" s="122">
        <f t="shared" si="38"/>
        <v>8107.7510040458274</v>
      </c>
      <c r="F106" s="122">
        <f t="shared" si="38"/>
        <v>7981.5452448329606</v>
      </c>
      <c r="G106" s="122">
        <f t="shared" si="38"/>
        <v>7054.9698839215989</v>
      </c>
      <c r="H106" s="122">
        <f t="shared" si="38"/>
        <v>7587.2221551740195</v>
      </c>
      <c r="I106" s="122">
        <f t="shared" si="38"/>
        <v>7146.5694373666465</v>
      </c>
      <c r="J106" s="122">
        <f t="shared" si="38"/>
        <v>7836.3643186809404</v>
      </c>
      <c r="K106" s="122">
        <f t="shared" si="38"/>
        <v>8390.7530664743608</v>
      </c>
      <c r="L106" s="122">
        <f t="shared" si="38"/>
        <v>10445.615929217842</v>
      </c>
      <c r="M106" s="122">
        <f t="shared" si="38"/>
        <v>8481.5524526712543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6944.4257389023333</v>
      </c>
      <c r="T106" s="122">
        <f t="shared" si="39"/>
        <v>7731.7302365645628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9894.8767332463594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4631.4653408648264</v>
      </c>
      <c r="D107" s="98">
        <v>9390.0281280766358</v>
      </c>
      <c r="E107" s="98">
        <v>8103.1307684626008</v>
      </c>
      <c r="F107" s="98">
        <v>7976.6055286024675</v>
      </c>
      <c r="G107" s="98">
        <v>7050.8325863655791</v>
      </c>
      <c r="H107" s="98">
        <v>7583.0256531085552</v>
      </c>
      <c r="I107" s="98">
        <v>7142.9879613082039</v>
      </c>
      <c r="J107" s="98">
        <v>7831.7767181083436</v>
      </c>
      <c r="K107" s="98">
        <v>8385.8062247431935</v>
      </c>
      <c r="L107" s="98">
        <v>10439.964488518874</v>
      </c>
      <c r="M107" s="98">
        <v>8476.6638887796435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6940.7244914852463</v>
      </c>
      <c r="T107" s="98">
        <v>7727.6484168351226</v>
      </c>
      <c r="U107" s="98">
        <v>0</v>
      </c>
      <c r="V107" s="98">
        <v>0</v>
      </c>
      <c r="W107" s="98">
        <v>9889.7286230424324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2.7645608177728311</v>
      </c>
      <c r="D108" s="98">
        <v>5.4311318008658764</v>
      </c>
      <c r="E108" s="98">
        <v>4.6202355832267141</v>
      </c>
      <c r="F108" s="98">
        <v>4.9397162304931275</v>
      </c>
      <c r="G108" s="98">
        <v>4.1372975560198126</v>
      </c>
      <c r="H108" s="98">
        <v>4.1965020654644869</v>
      </c>
      <c r="I108" s="98">
        <v>3.5814760584426963</v>
      </c>
      <c r="J108" s="98">
        <v>4.5876005725966795</v>
      </c>
      <c r="K108" s="98">
        <v>4.9468417311677122</v>
      </c>
      <c r="L108" s="98">
        <v>5.651440698967793</v>
      </c>
      <c r="M108" s="98">
        <v>4.8885638916102163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3.7012474170866878</v>
      </c>
      <c r="T108" s="98">
        <v>4.0818197294402188</v>
      </c>
      <c r="U108" s="98">
        <v>0</v>
      </c>
      <c r="V108" s="98">
        <v>0</v>
      </c>
      <c r="W108" s="98">
        <v>5.1481102039278968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38.387513598257932</v>
      </c>
      <c r="D109" s="122">
        <f t="shared" si="41"/>
        <v>50.690464471513955</v>
      </c>
      <c r="E109" s="122">
        <f t="shared" si="41"/>
        <v>65.924836679731456</v>
      </c>
      <c r="F109" s="122">
        <f t="shared" si="41"/>
        <v>19.496914402080758</v>
      </c>
      <c r="G109" s="122">
        <f t="shared" si="41"/>
        <v>30.217691120931384</v>
      </c>
      <c r="H109" s="122">
        <f t="shared" si="41"/>
        <v>39.178792591678778</v>
      </c>
      <c r="I109" s="122">
        <f t="shared" si="41"/>
        <v>88.73321927079057</v>
      </c>
      <c r="J109" s="122">
        <f t="shared" si="41"/>
        <v>26.593063958170493</v>
      </c>
      <c r="K109" s="122">
        <f t="shared" si="41"/>
        <v>24.26415059141663</v>
      </c>
      <c r="L109" s="122">
        <f t="shared" si="41"/>
        <v>69.227900980353837</v>
      </c>
      <c r="M109" s="122">
        <f t="shared" si="41"/>
        <v>21.282418769072653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67.433544511947801</v>
      </c>
      <c r="T109" s="122">
        <f t="shared" si="41"/>
        <v>50.757515821696671</v>
      </c>
      <c r="U109" s="122">
        <f t="shared" si="41"/>
        <v>0</v>
      </c>
      <c r="V109" s="122">
        <f t="shared" si="41"/>
        <v>0</v>
      </c>
      <c r="W109" s="122">
        <f t="shared" si="41"/>
        <v>1.4895169632040894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38.387513598257932</v>
      </c>
      <c r="D110" s="98">
        <f>IF(RES_hhdet_in_fec!D110=0,0,RES_hhdet_in_fec!D110*1000*11630/RES_hhdet_in_new!D107)</f>
        <v>50.690464471513955</v>
      </c>
      <c r="E110" s="98">
        <f>IF(RES_hhdet_in_fec!E110=0,0,RES_hhdet_in_fec!E110*1000*11630/RES_hhdet_in_new!E107)</f>
        <v>65.924836679731456</v>
      </c>
      <c r="F110" s="98">
        <f>IF(RES_hhdet_in_fec!F110=0,0,RES_hhdet_in_fec!F110*1000*11630/RES_hhdet_in_new!F107)</f>
        <v>19.496914402080758</v>
      </c>
      <c r="G110" s="98">
        <f>IF(RES_hhdet_in_fec!G110=0,0,RES_hhdet_in_fec!G110*1000*11630/RES_hhdet_in_new!G107)</f>
        <v>30.217691120931384</v>
      </c>
      <c r="H110" s="98">
        <f>IF(RES_hhdet_in_fec!H110=0,0,RES_hhdet_in_fec!H110*1000*11630/RES_hhdet_in_new!H107)</f>
        <v>39.178792591678778</v>
      </c>
      <c r="I110" s="98">
        <f>IF(RES_hhdet_in_fec!I110=0,0,RES_hhdet_in_fec!I110*1000*11630/RES_hhdet_in_new!I107)</f>
        <v>88.73321927079057</v>
      </c>
      <c r="J110" s="98">
        <f>IF(RES_hhdet_in_fec!J110=0,0,RES_hhdet_in_fec!J110*1000*11630/RES_hhdet_in_new!J107)</f>
        <v>26.593063958170493</v>
      </c>
      <c r="K110" s="98">
        <f>IF(RES_hhdet_in_fec!K110=0,0,RES_hhdet_in_fec!K110*1000*11630/RES_hhdet_in_new!K107)</f>
        <v>24.26415059141663</v>
      </c>
      <c r="L110" s="98">
        <f>IF(RES_hhdet_in_fec!L110=0,0,RES_hhdet_in_fec!L110*1000*11630/RES_hhdet_in_new!L107)</f>
        <v>69.227900980353837</v>
      </c>
      <c r="M110" s="98">
        <f>IF(RES_hhdet_in_fec!M110=0,0,RES_hhdet_in_fec!M110*1000*11630/RES_hhdet_in_new!M107)</f>
        <v>21.282418769072653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67.433544511947801</v>
      </c>
      <c r="T110" s="98">
        <f>IF(RES_hhdet_in_fec!T110=0,0,RES_hhdet_in_fec!T110*1000*11630/RES_hhdet_in_new!T107)</f>
        <v>50.757515821696671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1.4895169632040894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556.20094957585161</v>
      </c>
      <c r="D111" s="122">
        <v>1146.0434397532454</v>
      </c>
      <c r="E111" s="122">
        <v>1048.6679511237899</v>
      </c>
      <c r="F111" s="122">
        <v>658.0607818351981</v>
      </c>
      <c r="G111" s="122">
        <v>912.7287884395929</v>
      </c>
      <c r="H111" s="122">
        <v>962.14523854761364</v>
      </c>
      <c r="I111" s="122">
        <v>1070.3562035644209</v>
      </c>
      <c r="J111" s="122">
        <v>815.28135537725143</v>
      </c>
      <c r="K111" s="122">
        <v>987.91542410663635</v>
      </c>
      <c r="L111" s="122">
        <v>1107.5602092229828</v>
      </c>
      <c r="M111" s="122">
        <v>981.02226585538062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1195.0883437718942</v>
      </c>
      <c r="T111" s="122">
        <v>1239.8697081336954</v>
      </c>
      <c r="U111" s="122">
        <v>0</v>
      </c>
      <c r="V111" s="122">
        <v>0</v>
      </c>
      <c r="W111" s="122">
        <v>1797.2544434980614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538.29992649012706</v>
      </c>
      <c r="D112" s="98">
        <v>1147.4965634388184</v>
      </c>
      <c r="E112" s="98">
        <v>1036.267557934018</v>
      </c>
      <c r="F112" s="98">
        <v>660.92383306433214</v>
      </c>
      <c r="G112" s="98">
        <v>903.17292052619473</v>
      </c>
      <c r="H112" s="98">
        <v>943.97065466374443</v>
      </c>
      <c r="I112" s="98">
        <v>1060.6617108338639</v>
      </c>
      <c r="J112" s="98">
        <v>806.31606706718901</v>
      </c>
      <c r="K112" s="98">
        <v>963.44141826588691</v>
      </c>
      <c r="L112" s="98">
        <v>1103.8072919679244</v>
      </c>
      <c r="M112" s="98">
        <v>944.53673043512288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1069.9732979974196</v>
      </c>
      <c r="T112" s="98">
        <v>1211.1233750665087</v>
      </c>
      <c r="U112" s="98">
        <v>0</v>
      </c>
      <c r="V112" s="98">
        <v>0</v>
      </c>
      <c r="W112" s="98">
        <v>1800.6630756321704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809.79877662361605</v>
      </c>
      <c r="D116" s="101">
        <v>880.70305476766657</v>
      </c>
      <c r="E116" s="101">
        <v>1385.2500519890295</v>
      </c>
      <c r="F116" s="101">
        <v>616.26023388984095</v>
      </c>
      <c r="G116" s="101">
        <v>1039.3440382921185</v>
      </c>
      <c r="H116" s="101">
        <v>1777.7296903362428</v>
      </c>
      <c r="I116" s="101">
        <v>1585.0456358048991</v>
      </c>
      <c r="J116" s="101">
        <v>1177.5844770838939</v>
      </c>
      <c r="K116" s="101">
        <v>1606.9638071373597</v>
      </c>
      <c r="L116" s="101">
        <v>1253.5289382486833</v>
      </c>
      <c r="M116" s="101">
        <v>1293.7554266004468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1666.1096925699155</v>
      </c>
      <c r="T116" s="101">
        <v>1421.9298175592119</v>
      </c>
      <c r="U116" s="101">
        <v>0</v>
      </c>
      <c r="V116" s="101">
        <v>0</v>
      </c>
      <c r="W116" s="101">
        <v>1550.1286137751456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588.15363630556374</v>
      </c>
      <c r="D120" s="122">
        <v>650.7999036103472</v>
      </c>
      <c r="E120" s="122">
        <v>781.58883139805198</v>
      </c>
      <c r="F120" s="122">
        <v>518.5672588860333</v>
      </c>
      <c r="G120" s="122">
        <v>1127.0492135333327</v>
      </c>
      <c r="H120" s="122">
        <v>644.18998754540337</v>
      </c>
      <c r="I120" s="122">
        <v>929.7862484906716</v>
      </c>
      <c r="J120" s="122">
        <v>454.18264313142879</v>
      </c>
      <c r="K120" s="122">
        <v>651.83835115608053</v>
      </c>
      <c r="L120" s="122">
        <v>510.24790063782609</v>
      </c>
      <c r="M120" s="122">
        <v>519.43146964863615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642.6395737376256</v>
      </c>
      <c r="T120" s="122">
        <v>660.00325313409098</v>
      </c>
      <c r="U120" s="122">
        <v>0</v>
      </c>
      <c r="V120" s="122">
        <v>0</v>
      </c>
      <c r="W120" s="122">
        <v>651.54937875846019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593.54334524474427</v>
      </c>
      <c r="D121" s="98">
        <v>662.32035484550465</v>
      </c>
      <c r="E121" s="98">
        <v>783.54223023520206</v>
      </c>
      <c r="F121" s="98">
        <v>521.32778837916749</v>
      </c>
      <c r="G121" s="98">
        <v>1152.5163019478998</v>
      </c>
      <c r="H121" s="98">
        <v>627.25189433099888</v>
      </c>
      <c r="I121" s="98">
        <v>930.41211668507458</v>
      </c>
      <c r="J121" s="98">
        <v>455.13879254943703</v>
      </c>
      <c r="K121" s="98">
        <v>652.4971836179277</v>
      </c>
      <c r="L121" s="98">
        <v>517.16667613610423</v>
      </c>
      <c r="M121" s="98">
        <v>522.88272424945217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647.44476672473218</v>
      </c>
      <c r="T121" s="98">
        <v>660.00325313409098</v>
      </c>
      <c r="U121" s="98">
        <v>0</v>
      </c>
      <c r="V121" s="98">
        <v>0</v>
      </c>
      <c r="W121" s="98">
        <v>652.91510171812502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497.84314749539504</v>
      </c>
      <c r="D122" s="33">
        <v>416.37211684842453</v>
      </c>
      <c r="E122" s="33">
        <v>753.94072477992893</v>
      </c>
      <c r="F122" s="33">
        <v>377.7802547361905</v>
      </c>
      <c r="G122" s="33">
        <v>426.70428213273095</v>
      </c>
      <c r="H122" s="33">
        <v>834.4612346538795</v>
      </c>
      <c r="I122" s="33">
        <v>558.02054101524766</v>
      </c>
      <c r="J122" s="33">
        <v>342.95059416980143</v>
      </c>
      <c r="K122" s="33">
        <v>357.99907317225347</v>
      </c>
      <c r="L122" s="33">
        <v>367.32576677339387</v>
      </c>
      <c r="M122" s="33">
        <v>407.26569512211404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452.83445074691815</v>
      </c>
      <c r="T122" s="33">
        <v>0</v>
      </c>
      <c r="U122" s="33">
        <v>0</v>
      </c>
      <c r="V122" s="33">
        <v>0</v>
      </c>
      <c r="W122" s="33">
        <v>452.15382664738451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8983.7761399564442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9767.0168638420928</v>
      </c>
      <c r="J124" s="117">
        <f t="shared" si="42"/>
        <v>9945.9458040968166</v>
      </c>
      <c r="K124" s="117">
        <f t="shared" si="42"/>
        <v>10389.990084555768</v>
      </c>
      <c r="L124" s="117">
        <f t="shared" si="42"/>
        <v>10470.787732623541</v>
      </c>
      <c r="M124" s="117">
        <f t="shared" si="42"/>
        <v>10604.825179415513</v>
      </c>
      <c r="N124" s="117">
        <f t="shared" si="42"/>
        <v>9659.0006666972677</v>
      </c>
      <c r="O124" s="117">
        <f t="shared" si="42"/>
        <v>9310.8484706169747</v>
      </c>
      <c r="P124" s="117">
        <f t="shared" si="42"/>
        <v>8383.9538712180438</v>
      </c>
      <c r="Q124" s="117">
        <f t="shared" si="42"/>
        <v>8536.0645904769626</v>
      </c>
      <c r="R124" s="117">
        <f t="shared" ref="R124:V124" si="43">R125+R128+R130+R139</f>
        <v>8325.7370337144821</v>
      </c>
      <c r="S124" s="117">
        <f t="shared" si="43"/>
        <v>8452.6962610377595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7512.2048439246983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7430.9122690983077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7549.5474274543412</v>
      </c>
      <c r="J125" s="122">
        <f t="shared" si="45"/>
        <v>8533.3418870295609</v>
      </c>
      <c r="K125" s="122">
        <f t="shared" si="45"/>
        <v>8629.0714762955577</v>
      </c>
      <c r="L125" s="122">
        <f t="shared" si="45"/>
        <v>8883.5450951089497</v>
      </c>
      <c r="M125" s="122">
        <f t="shared" si="45"/>
        <v>8976.7748820185934</v>
      </c>
      <c r="N125" s="122">
        <f t="shared" si="45"/>
        <v>8103.2813093386058</v>
      </c>
      <c r="O125" s="122">
        <f t="shared" si="45"/>
        <v>7738.4993385481621</v>
      </c>
      <c r="P125" s="122">
        <f t="shared" si="45"/>
        <v>6851.4728107430037</v>
      </c>
      <c r="Q125" s="122">
        <f t="shared" si="45"/>
        <v>6734.6134142578585</v>
      </c>
      <c r="R125" s="122">
        <f t="shared" ref="R125:V125" si="46">SUM(R126:R127)</f>
        <v>6599.9701136773592</v>
      </c>
      <c r="S125" s="122">
        <f t="shared" si="46"/>
        <v>6528.6361523980395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5664.1707896971611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7426.3947459854517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7545.7174330404032</v>
      </c>
      <c r="J126" s="98">
        <v>8528.2861650078503</v>
      </c>
      <c r="K126" s="98">
        <v>8623.9218027773913</v>
      </c>
      <c r="L126" s="98">
        <v>8878.6763155687622</v>
      </c>
      <c r="M126" s="98">
        <v>8971.5115017376156</v>
      </c>
      <c r="N126" s="98">
        <v>8099.2297398195387</v>
      </c>
      <c r="O126" s="98">
        <v>7733.8536069764141</v>
      </c>
      <c r="P126" s="98">
        <v>6847.1692867119464</v>
      </c>
      <c r="Q126" s="98">
        <v>6730.7976056710249</v>
      </c>
      <c r="R126" s="98">
        <v>6596.2015777584265</v>
      </c>
      <c r="S126" s="98">
        <v>6524.8218432004815</v>
      </c>
      <c r="T126" s="98">
        <v>0</v>
      </c>
      <c r="U126" s="98">
        <v>0</v>
      </c>
      <c r="V126" s="98">
        <v>0</v>
      </c>
      <c r="W126" s="98">
        <v>5660.8219860014406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4.5175231128555451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3.8299944139382212</v>
      </c>
      <c r="J127" s="98">
        <v>5.055722021711313</v>
      </c>
      <c r="K127" s="98">
        <v>5.149673518166713</v>
      </c>
      <c r="L127" s="98">
        <v>4.8687795401866998</v>
      </c>
      <c r="M127" s="98">
        <v>5.2633802809778798</v>
      </c>
      <c r="N127" s="98">
        <v>4.0515695190666667</v>
      </c>
      <c r="O127" s="98">
        <v>4.6457315717476533</v>
      </c>
      <c r="P127" s="98">
        <v>4.3035240310571821</v>
      </c>
      <c r="Q127" s="98">
        <v>3.8158085868335898</v>
      </c>
      <c r="R127" s="98">
        <v>3.7685359189327268</v>
      </c>
      <c r="S127" s="98">
        <v>3.8143091975576264</v>
      </c>
      <c r="T127" s="98">
        <v>0</v>
      </c>
      <c r="U127" s="98">
        <v>0</v>
      </c>
      <c r="V127" s="98">
        <v>0</v>
      </c>
      <c r="W127" s="98">
        <v>3.3488036957204641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38.487741029510353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88.921346452923913</v>
      </c>
      <c r="J128" s="122">
        <f t="shared" si="48"/>
        <v>26.709401892669145</v>
      </c>
      <c r="K128" s="122">
        <f t="shared" si="48"/>
        <v>24.40025430685051</v>
      </c>
      <c r="L128" s="122">
        <f t="shared" si="48"/>
        <v>69.166647846313836</v>
      </c>
      <c r="M128" s="122">
        <f t="shared" si="48"/>
        <v>22.142756469671728</v>
      </c>
      <c r="N128" s="122">
        <f t="shared" si="48"/>
        <v>77.790523948848502</v>
      </c>
      <c r="O128" s="122">
        <f t="shared" si="48"/>
        <v>8.9997933872938543</v>
      </c>
      <c r="P128" s="122">
        <f t="shared" si="48"/>
        <v>0</v>
      </c>
      <c r="Q128" s="122">
        <f t="shared" si="48"/>
        <v>100.08588465325448</v>
      </c>
      <c r="R128" s="122">
        <f t="shared" si="48"/>
        <v>50.619631073620099</v>
      </c>
      <c r="S128" s="122">
        <f t="shared" si="48"/>
        <v>66.634905012571735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2.5393450375689182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38.487741029510353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88.921346452923913</v>
      </c>
      <c r="J129" s="98">
        <f>IF(RES_hhdet_in_fec!J129=0,0,RES_hhdet_in_fec!J129*1000*11630/RES_hhdet_in_new!J126)</f>
        <v>26.709401892669145</v>
      </c>
      <c r="K129" s="98">
        <f>IF(RES_hhdet_in_fec!K129=0,0,RES_hhdet_in_fec!K129*1000*11630/RES_hhdet_in_new!K126)</f>
        <v>24.40025430685051</v>
      </c>
      <c r="L129" s="98">
        <f>IF(RES_hhdet_in_fec!L129=0,0,RES_hhdet_in_fec!L129*1000*11630/RES_hhdet_in_new!L126)</f>
        <v>69.166647846313836</v>
      </c>
      <c r="M129" s="98">
        <f>IF(RES_hhdet_in_fec!M129=0,0,RES_hhdet_in_fec!M129*1000*11630/RES_hhdet_in_new!M126)</f>
        <v>22.142756469671728</v>
      </c>
      <c r="N129" s="98">
        <f>IF(RES_hhdet_in_fec!N129=0,0,RES_hhdet_in_fec!N129*1000*11630/RES_hhdet_in_new!N126)</f>
        <v>77.790523948848502</v>
      </c>
      <c r="O129" s="98">
        <f>IF(RES_hhdet_in_fec!O129=0,0,RES_hhdet_in_fec!O129*1000*11630/RES_hhdet_in_new!O126)</f>
        <v>8.9997933872938543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100.08588465325448</v>
      </c>
      <c r="R129" s="98">
        <f>IF(RES_hhdet_in_fec!R129=0,0,RES_hhdet_in_fec!R129*1000*11630/RES_hhdet_in_new!R126)</f>
        <v>50.619631073620099</v>
      </c>
      <c r="S129" s="98">
        <f>IF(RES_hhdet_in_fec!S129=0,0,RES_hhdet_in_fec!S129*1000*11630/RES_hhdet_in_new!S126)</f>
        <v>66.634905012571735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2.5393450375689182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926.28009521687261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1198.4620013772249</v>
      </c>
      <c r="J130" s="122">
        <v>931.75945980631093</v>
      </c>
      <c r="K130" s="122">
        <v>1084.6142510776081</v>
      </c>
      <c r="L130" s="122">
        <v>1007.8539857828609</v>
      </c>
      <c r="M130" s="122">
        <v>1085.7588930705401</v>
      </c>
      <c r="N130" s="122">
        <v>1012.9591281812062</v>
      </c>
      <c r="O130" s="122">
        <v>1073.820593611681</v>
      </c>
      <c r="P130" s="122">
        <v>1034.6710811960547</v>
      </c>
      <c r="Q130" s="122">
        <v>1134.1695810340657</v>
      </c>
      <c r="R130" s="122">
        <v>1102.8623106501364</v>
      </c>
      <c r="S130" s="122">
        <v>1214.2857567357516</v>
      </c>
      <c r="T130" s="122">
        <v>0</v>
      </c>
      <c r="U130" s="122">
        <v>0</v>
      </c>
      <c r="V130" s="122">
        <v>0</v>
      </c>
      <c r="W130" s="122">
        <v>1193.5618588856171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936.15159797038939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1192.1276761000115</v>
      </c>
      <c r="J131" s="98">
        <v>929.87017501493722</v>
      </c>
      <c r="K131" s="98">
        <v>1050.7156897041941</v>
      </c>
      <c r="L131" s="98">
        <v>1001.408407516211</v>
      </c>
      <c r="M131" s="98">
        <v>1083.4101572506002</v>
      </c>
      <c r="N131" s="98">
        <v>1009.3109592603064</v>
      </c>
      <c r="O131" s="98">
        <v>1067.8763145326293</v>
      </c>
      <c r="P131" s="98">
        <v>1034.6710811960547</v>
      </c>
      <c r="Q131" s="98">
        <v>1070.1037219119228</v>
      </c>
      <c r="R131" s="98">
        <v>1077.6660528879945</v>
      </c>
      <c r="S131" s="98">
        <v>1143.4027596712144</v>
      </c>
      <c r="T131" s="98">
        <v>0</v>
      </c>
      <c r="U131" s="98">
        <v>0</v>
      </c>
      <c r="V131" s="98">
        <v>0</v>
      </c>
      <c r="W131" s="98">
        <v>1162.0194151838509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809.79877662361616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1585.0456358048984</v>
      </c>
      <c r="J135" s="101">
        <v>1177.5844770838942</v>
      </c>
      <c r="K135" s="101">
        <v>1606.9638071373595</v>
      </c>
      <c r="L135" s="101">
        <v>1253.5289382486833</v>
      </c>
      <c r="M135" s="101">
        <v>1293.7554266004465</v>
      </c>
      <c r="N135" s="101">
        <v>1560.355064143389</v>
      </c>
      <c r="O135" s="101">
        <v>1425.0791546082316</v>
      </c>
      <c r="P135" s="101">
        <v>0</v>
      </c>
      <c r="Q135" s="101">
        <v>1482.5324968728978</v>
      </c>
      <c r="R135" s="101">
        <v>1314.54954018629</v>
      </c>
      <c r="S135" s="101">
        <v>1666.1096925699158</v>
      </c>
      <c r="T135" s="101">
        <v>0</v>
      </c>
      <c r="U135" s="101">
        <v>0</v>
      </c>
      <c r="V135" s="101">
        <v>0</v>
      </c>
      <c r="W135" s="101">
        <v>1550.1286137751456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588.09603461175334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930.08608855760133</v>
      </c>
      <c r="J139" s="122">
        <v>454.13505536827569</v>
      </c>
      <c r="K139" s="122">
        <v>651.90410287575116</v>
      </c>
      <c r="L139" s="122">
        <v>510.22200388541563</v>
      </c>
      <c r="M139" s="122">
        <v>520.14864785670818</v>
      </c>
      <c r="N139" s="122">
        <v>464.96970522860772</v>
      </c>
      <c r="O139" s="122">
        <v>489.52874506983807</v>
      </c>
      <c r="P139" s="122">
        <v>497.80997927898596</v>
      </c>
      <c r="Q139" s="122">
        <v>567.19571053178277</v>
      </c>
      <c r="R139" s="122">
        <v>572.28497831336665</v>
      </c>
      <c r="S139" s="122">
        <v>643.13944689139703</v>
      </c>
      <c r="T139" s="122">
        <v>0</v>
      </c>
      <c r="U139" s="122">
        <v>0</v>
      </c>
      <c r="V139" s="122">
        <v>0</v>
      </c>
      <c r="W139" s="122">
        <v>651.93285030435129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593.54334524474405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930.41211668507458</v>
      </c>
      <c r="J140" s="98">
        <v>455.13879254943703</v>
      </c>
      <c r="K140" s="98">
        <v>652.4971836179277</v>
      </c>
      <c r="L140" s="98">
        <v>517.16667613610423</v>
      </c>
      <c r="M140" s="98">
        <v>522.88272424945217</v>
      </c>
      <c r="N140" s="98">
        <v>461.93164613531781</v>
      </c>
      <c r="O140" s="98">
        <v>489.52874506983807</v>
      </c>
      <c r="P140" s="98">
        <v>497.80997927898596</v>
      </c>
      <c r="Q140" s="98">
        <v>567.64564214201368</v>
      </c>
      <c r="R140" s="98">
        <v>574.93607768561083</v>
      </c>
      <c r="S140" s="98">
        <v>647.44476672473206</v>
      </c>
      <c r="T140" s="98">
        <v>0</v>
      </c>
      <c r="U140" s="98">
        <v>0</v>
      </c>
      <c r="V140" s="98">
        <v>0</v>
      </c>
      <c r="W140" s="98">
        <v>652.91510171812502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497.84314749539516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558.02054101524777</v>
      </c>
      <c r="J141" s="33">
        <v>342.95059416980143</v>
      </c>
      <c r="K141" s="33">
        <v>357.99907317225342</v>
      </c>
      <c r="L141" s="33">
        <v>367.3257667733937</v>
      </c>
      <c r="M141" s="33">
        <v>407.2656951221141</v>
      </c>
      <c r="N141" s="33">
        <v>586.39129431711069</v>
      </c>
      <c r="O141" s="33">
        <v>0</v>
      </c>
      <c r="P141" s="33">
        <v>0</v>
      </c>
      <c r="Q141" s="33">
        <v>536.10631848365892</v>
      </c>
      <c r="R141" s="33">
        <v>445.42855220561501</v>
      </c>
      <c r="S141" s="33">
        <v>452.83445074691821</v>
      </c>
      <c r="T141" s="33">
        <v>0</v>
      </c>
      <c r="U141" s="33">
        <v>0</v>
      </c>
      <c r="V141" s="33">
        <v>0</v>
      </c>
      <c r="W141" s="33">
        <v>452.15382664738451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0</v>
      </c>
      <c r="V147" s="98">
        <f>IF(RES_hhdet_in_fec!V147=0,0,RES_hhdet_in_fec!V147*1000*11630/RES_hhdet_in_new!V145)</f>
        <v>0</v>
      </c>
      <c r="W147" s="98">
        <f>IF(RES_hhdet_in_fec!W147=0,0,RES_hhdet_in_fec!W147*1000*11630/RES_hhdet_in_new!W145)</f>
        <v>0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10153.934690344246</v>
      </c>
      <c r="E161" s="117">
        <f t="shared" si="54"/>
        <v>10844.78470069709</v>
      </c>
      <c r="F161" s="117">
        <f t="shared" si="54"/>
        <v>9238.5192953587793</v>
      </c>
      <c r="G161" s="117">
        <f t="shared" si="54"/>
        <v>12094.098179706147</v>
      </c>
      <c r="H161" s="117">
        <f t="shared" si="54"/>
        <v>8570.0324472201173</v>
      </c>
      <c r="I161" s="117">
        <f t="shared" si="54"/>
        <v>10250.841765740508</v>
      </c>
      <c r="J161" s="117">
        <f t="shared" si="54"/>
        <v>9839.1131903168807</v>
      </c>
      <c r="K161" s="117">
        <f t="shared" si="54"/>
        <v>12421.318676225286</v>
      </c>
      <c r="L161" s="117">
        <f t="shared" si="54"/>
        <v>11559.144342530557</v>
      </c>
      <c r="M161" s="117">
        <f t="shared" si="54"/>
        <v>11425.212184999018</v>
      </c>
      <c r="N161" s="117">
        <f t="shared" si="54"/>
        <v>10358.230473010204</v>
      </c>
      <c r="O161" s="117">
        <f t="shared" si="54"/>
        <v>10551.806685262767</v>
      </c>
      <c r="P161" s="117">
        <f t="shared" si="54"/>
        <v>9604.1438111164334</v>
      </c>
      <c r="Q161" s="117">
        <f t="shared" si="54"/>
        <v>9530.1625671990132</v>
      </c>
      <c r="R161" s="117">
        <f t="shared" ref="R161:V161" si="55">R162+R164+R166+R175</f>
        <v>7487.3804788914285</v>
      </c>
      <c r="S161" s="117">
        <f t="shared" si="55"/>
        <v>7552.2437592933411</v>
      </c>
      <c r="T161" s="117">
        <f t="shared" si="55"/>
        <v>8811.9802733355591</v>
      </c>
      <c r="U161" s="117">
        <f t="shared" si="55"/>
        <v>8663.0893138531592</v>
      </c>
      <c r="V161" s="117">
        <f t="shared" si="55"/>
        <v>8072.3300882932144</v>
      </c>
      <c r="W161" s="117">
        <f t="shared" ref="W161" si="56">W162+W164+W166+W175</f>
        <v>8438.6197015535599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8052.8998321979943</v>
      </c>
      <c r="E162" s="122">
        <f t="shared" si="57"/>
        <v>8323.5402605516774</v>
      </c>
      <c r="F162" s="122">
        <f t="shared" si="57"/>
        <v>7518.046842114155</v>
      </c>
      <c r="G162" s="122">
        <f t="shared" si="57"/>
        <v>8779.8373485279699</v>
      </c>
      <c r="H162" s="122">
        <f t="shared" si="57"/>
        <v>6455.7327761130346</v>
      </c>
      <c r="I162" s="122">
        <f t="shared" si="57"/>
        <v>7384.0332598051245</v>
      </c>
      <c r="J162" s="122">
        <f t="shared" si="57"/>
        <v>8118.2487581351943</v>
      </c>
      <c r="K162" s="122">
        <f t="shared" si="57"/>
        <v>10068.374538981087</v>
      </c>
      <c r="L162" s="122">
        <f t="shared" si="57"/>
        <v>9608.2278580514467</v>
      </c>
      <c r="M162" s="122">
        <f t="shared" si="57"/>
        <v>9414.8027601866561</v>
      </c>
      <c r="N162" s="122">
        <f t="shared" si="57"/>
        <v>8251.9561865436262</v>
      </c>
      <c r="O162" s="122">
        <f t="shared" si="57"/>
        <v>8655.7126823848994</v>
      </c>
      <c r="P162" s="122">
        <f t="shared" si="57"/>
        <v>7666.3552546022629</v>
      </c>
      <c r="Q162" s="122">
        <f t="shared" si="57"/>
        <v>7440.7613653578073</v>
      </c>
      <c r="R162" s="122">
        <f t="shared" si="57"/>
        <v>5516.1035392091617</v>
      </c>
      <c r="S162" s="122">
        <f t="shared" si="57"/>
        <v>5343.3872414374391</v>
      </c>
      <c r="T162" s="122">
        <f t="shared" si="57"/>
        <v>6800.9263489476098</v>
      </c>
      <c r="U162" s="122">
        <f t="shared" si="57"/>
        <v>6584.5392278341897</v>
      </c>
      <c r="V162" s="122">
        <f t="shared" si="57"/>
        <v>6233.6644590360784</v>
      </c>
      <c r="W162" s="122">
        <f t="shared" si="57"/>
        <v>6378.227494655298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8052.8998321979943</v>
      </c>
      <c r="E163" s="33">
        <v>8323.5402605516774</v>
      </c>
      <c r="F163" s="33">
        <v>7518.046842114155</v>
      </c>
      <c r="G163" s="33">
        <v>8779.8373485279699</v>
      </c>
      <c r="H163" s="33">
        <v>6455.7327761130346</v>
      </c>
      <c r="I163" s="33">
        <v>7384.0332598051245</v>
      </c>
      <c r="J163" s="33">
        <v>8118.2487581351943</v>
      </c>
      <c r="K163" s="33">
        <v>10068.374538981087</v>
      </c>
      <c r="L163" s="33">
        <v>9608.2278580514467</v>
      </c>
      <c r="M163" s="33">
        <v>9414.8027601866561</v>
      </c>
      <c r="N163" s="33">
        <v>8251.9561865436262</v>
      </c>
      <c r="O163" s="33">
        <v>8655.7126823848994</v>
      </c>
      <c r="P163" s="33">
        <v>7666.3552546022629</v>
      </c>
      <c r="Q163" s="33">
        <v>7440.7613653578073</v>
      </c>
      <c r="R163" s="33">
        <v>5516.1035392091617</v>
      </c>
      <c r="S163" s="33">
        <v>5343.3872414374391</v>
      </c>
      <c r="T163" s="33">
        <v>6800.9263489476098</v>
      </c>
      <c r="U163" s="33">
        <v>6584.5392278341897</v>
      </c>
      <c r="V163" s="33">
        <v>6233.6644590360784</v>
      </c>
      <c r="W163" s="33">
        <v>6378.227494655298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50.914225435225219</v>
      </c>
      <c r="E164" s="122">
        <f t="shared" si="58"/>
        <v>65.893478742512627</v>
      </c>
      <c r="F164" s="122">
        <f t="shared" si="58"/>
        <v>50.875695233754094</v>
      </c>
      <c r="G164" s="122">
        <f t="shared" si="58"/>
        <v>58.192881973148005</v>
      </c>
      <c r="H164" s="122">
        <f t="shared" si="58"/>
        <v>79.415708632098614</v>
      </c>
      <c r="I164" s="122">
        <f t="shared" si="58"/>
        <v>168.58957481671183</v>
      </c>
      <c r="J164" s="122">
        <f t="shared" si="58"/>
        <v>104.68181974823088</v>
      </c>
      <c r="K164" s="122">
        <f t="shared" si="58"/>
        <v>91.988756427384089</v>
      </c>
      <c r="L164" s="122">
        <f t="shared" si="58"/>
        <v>149.50545951635431</v>
      </c>
      <c r="M164" s="122">
        <f t="shared" si="58"/>
        <v>101.50940899054568</v>
      </c>
      <c r="N164" s="122">
        <f t="shared" si="58"/>
        <v>226.9345353628182</v>
      </c>
      <c r="O164" s="122">
        <f t="shared" si="58"/>
        <v>45.058528210996776</v>
      </c>
      <c r="P164" s="122">
        <f t="shared" si="58"/>
        <v>93.730750656484503</v>
      </c>
      <c r="Q164" s="122">
        <f t="shared" si="58"/>
        <v>173.32573560963846</v>
      </c>
      <c r="R164" s="122">
        <f t="shared" si="58"/>
        <v>170.62097207579941</v>
      </c>
      <c r="S164" s="122">
        <f t="shared" si="58"/>
        <v>178.16020172889463</v>
      </c>
      <c r="T164" s="122">
        <f t="shared" si="58"/>
        <v>176.1328984647437</v>
      </c>
      <c r="U164" s="122">
        <f t="shared" si="58"/>
        <v>168.16983781832434</v>
      </c>
      <c r="V164" s="122">
        <f t="shared" si="58"/>
        <v>41.780589833170552</v>
      </c>
      <c r="W164" s="122">
        <f t="shared" si="58"/>
        <v>12.569512778449232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50.914225435225219</v>
      </c>
      <c r="E165" s="98">
        <f>IF(RES_hhdet_in_fec!E165=0,0,RES_hhdet_in_fec!E165*1000*11630/RES_hhdet_in_new!E163)</f>
        <v>65.893478742512627</v>
      </c>
      <c r="F165" s="98">
        <f>IF(RES_hhdet_in_fec!F165=0,0,RES_hhdet_in_fec!F165*1000*11630/RES_hhdet_in_new!F163)</f>
        <v>50.875695233754094</v>
      </c>
      <c r="G165" s="98">
        <f>IF(RES_hhdet_in_fec!G165=0,0,RES_hhdet_in_fec!G165*1000*11630/RES_hhdet_in_new!G163)</f>
        <v>58.192881973148005</v>
      </c>
      <c r="H165" s="98">
        <f>IF(RES_hhdet_in_fec!H165=0,0,RES_hhdet_in_fec!H165*1000*11630/RES_hhdet_in_new!H163)</f>
        <v>79.415708632098614</v>
      </c>
      <c r="I165" s="98">
        <f>IF(RES_hhdet_in_fec!I165=0,0,RES_hhdet_in_fec!I165*1000*11630/RES_hhdet_in_new!I163)</f>
        <v>168.58957481671183</v>
      </c>
      <c r="J165" s="98">
        <f>IF(RES_hhdet_in_fec!J165=0,0,RES_hhdet_in_fec!J165*1000*11630/RES_hhdet_in_new!J163)</f>
        <v>104.68181974823088</v>
      </c>
      <c r="K165" s="98">
        <f>IF(RES_hhdet_in_fec!K165=0,0,RES_hhdet_in_fec!K165*1000*11630/RES_hhdet_in_new!K163)</f>
        <v>91.988756427384089</v>
      </c>
      <c r="L165" s="98">
        <f>IF(RES_hhdet_in_fec!L165=0,0,RES_hhdet_in_fec!L165*1000*11630/RES_hhdet_in_new!L163)</f>
        <v>149.50545951635431</v>
      </c>
      <c r="M165" s="98">
        <f>IF(RES_hhdet_in_fec!M165=0,0,RES_hhdet_in_fec!M165*1000*11630/RES_hhdet_in_new!M163)</f>
        <v>101.50940899054568</v>
      </c>
      <c r="N165" s="98">
        <f>IF(RES_hhdet_in_fec!N165=0,0,RES_hhdet_in_fec!N165*1000*11630/RES_hhdet_in_new!N163)</f>
        <v>226.9345353628182</v>
      </c>
      <c r="O165" s="98">
        <f>IF(RES_hhdet_in_fec!O165=0,0,RES_hhdet_in_fec!O165*1000*11630/RES_hhdet_in_new!O163)</f>
        <v>45.058528210996776</v>
      </c>
      <c r="P165" s="98">
        <f>IF(RES_hhdet_in_fec!P165=0,0,RES_hhdet_in_fec!P165*1000*11630/RES_hhdet_in_new!P163)</f>
        <v>93.730750656484503</v>
      </c>
      <c r="Q165" s="98">
        <f>IF(RES_hhdet_in_fec!Q165=0,0,RES_hhdet_in_fec!Q165*1000*11630/RES_hhdet_in_new!Q163)</f>
        <v>173.32573560963846</v>
      </c>
      <c r="R165" s="98">
        <f>IF(RES_hhdet_in_fec!R165=0,0,RES_hhdet_in_fec!R165*1000*11630/RES_hhdet_in_new!R163)</f>
        <v>170.62097207579941</v>
      </c>
      <c r="S165" s="98">
        <f>IF(RES_hhdet_in_fec!S165=0,0,RES_hhdet_in_fec!S165*1000*11630/RES_hhdet_in_new!S163)</f>
        <v>178.16020172889463</v>
      </c>
      <c r="T165" s="98">
        <f>IF(RES_hhdet_in_fec!T165=0,0,RES_hhdet_in_fec!T165*1000*11630/RES_hhdet_in_new!T163)</f>
        <v>176.1328984647437</v>
      </c>
      <c r="U165" s="98">
        <f>IF(RES_hhdet_in_fec!U165=0,0,RES_hhdet_in_fec!U165*1000*11630/RES_hhdet_in_new!U163)</f>
        <v>168.16983781832434</v>
      </c>
      <c r="V165" s="98">
        <f>IF(RES_hhdet_in_fec!V165=0,0,RES_hhdet_in_fec!V165*1000*11630/RES_hhdet_in_new!V163)</f>
        <v>41.780589833170552</v>
      </c>
      <c r="W165" s="98">
        <f>IF(RES_hhdet_in_fec!W165=0,0,RES_hhdet_in_fec!W165*1000*11630/RES_hhdet_in_new!W163)</f>
        <v>12.569512778449232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1399.0189694232827</v>
      </c>
      <c r="E166" s="122">
        <v>1673.7236533534838</v>
      </c>
      <c r="F166" s="122">
        <v>1151.3304099226666</v>
      </c>
      <c r="G166" s="122">
        <v>2127.1169725758036</v>
      </c>
      <c r="H166" s="122">
        <v>1390.8600006383424</v>
      </c>
      <c r="I166" s="122">
        <v>1768.1917152870026</v>
      </c>
      <c r="J166" s="122">
        <v>1162.0342983864859</v>
      </c>
      <c r="K166" s="122">
        <v>1609.1045934026756</v>
      </c>
      <c r="L166" s="122">
        <v>1291.1764905409407</v>
      </c>
      <c r="M166" s="122">
        <v>1388.7361690770394</v>
      </c>
      <c r="N166" s="122">
        <v>1414.4018332732301</v>
      </c>
      <c r="O166" s="122">
        <v>1361.5067295970334</v>
      </c>
      <c r="P166" s="122">
        <v>1346.2478265787006</v>
      </c>
      <c r="Q166" s="122">
        <v>1348.884353974141</v>
      </c>
      <c r="R166" s="122">
        <v>1228.3567853956918</v>
      </c>
      <c r="S166" s="122">
        <v>1387.5501708395373</v>
      </c>
      <c r="T166" s="122">
        <v>1177.038892739231</v>
      </c>
      <c r="U166" s="122">
        <v>1218.2221506112044</v>
      </c>
      <c r="V166" s="122">
        <v>1177.6262793209019</v>
      </c>
      <c r="W166" s="122">
        <v>1395.8753286093033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1399.0189694232827</v>
      </c>
      <c r="E167" s="98">
        <v>1673.7236533534838</v>
      </c>
      <c r="F167" s="98">
        <v>1151.3304099226666</v>
      </c>
      <c r="G167" s="98">
        <v>2127.1169725758036</v>
      </c>
      <c r="H167" s="98">
        <v>1242.1483894211353</v>
      </c>
      <c r="I167" s="98">
        <v>1953.8153171762522</v>
      </c>
      <c r="J167" s="98">
        <v>1138.67467795739</v>
      </c>
      <c r="K167" s="98">
        <v>1659.4015610340275</v>
      </c>
      <c r="L167" s="98">
        <v>1408.5320473201011</v>
      </c>
      <c r="M167" s="98">
        <v>1441.0085568636362</v>
      </c>
      <c r="N167" s="98">
        <v>1292.9894111334522</v>
      </c>
      <c r="O167" s="98">
        <v>1332.4959195013137</v>
      </c>
      <c r="P167" s="98">
        <v>1237.4304823784655</v>
      </c>
      <c r="Q167" s="98">
        <v>1254.178830004844</v>
      </c>
      <c r="R167" s="98">
        <v>1172.472848269827</v>
      </c>
      <c r="S167" s="98">
        <v>1207.6739958688961</v>
      </c>
      <c r="T167" s="98">
        <v>1177.038892739231</v>
      </c>
      <c r="U167" s="98">
        <v>1207.6606470101071</v>
      </c>
      <c r="V167" s="98">
        <v>1110.3180365770879</v>
      </c>
      <c r="W167" s="98">
        <v>1226.4449386041556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1777.7296903362428</v>
      </c>
      <c r="I171" s="101">
        <v>1585.0456358048987</v>
      </c>
      <c r="J171" s="101">
        <v>1177.5844770838942</v>
      </c>
      <c r="K171" s="101">
        <v>1606.9638071373595</v>
      </c>
      <c r="L171" s="101">
        <v>1253.5289382486833</v>
      </c>
      <c r="M171" s="101">
        <v>1293.7554266004463</v>
      </c>
      <c r="N171" s="101">
        <v>1560.3550641433887</v>
      </c>
      <c r="O171" s="101">
        <v>1425.0791546082316</v>
      </c>
      <c r="P171" s="101">
        <v>1465.0353462946634</v>
      </c>
      <c r="Q171" s="101">
        <v>1482.5324968728978</v>
      </c>
      <c r="R171" s="101">
        <v>1314.5495401862902</v>
      </c>
      <c r="S171" s="101">
        <v>1666.1096925699158</v>
      </c>
      <c r="T171" s="101">
        <v>0</v>
      </c>
      <c r="U171" s="101">
        <v>1360.8738107368313</v>
      </c>
      <c r="V171" s="101">
        <v>1436.2539599478664</v>
      </c>
      <c r="W171" s="101">
        <v>1550.1286137751454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651.10166328774312</v>
      </c>
      <c r="E175" s="122">
        <v>781.62730804941623</v>
      </c>
      <c r="F175" s="122">
        <v>518.26634808820347</v>
      </c>
      <c r="G175" s="122">
        <v>1128.9509766292256</v>
      </c>
      <c r="H175" s="122">
        <v>644.02396183664189</v>
      </c>
      <c r="I175" s="122">
        <v>930.02721583166908</v>
      </c>
      <c r="J175" s="122">
        <v>454.1483140469681</v>
      </c>
      <c r="K175" s="122">
        <v>651.85078741414009</v>
      </c>
      <c r="L175" s="122">
        <v>510.23453442181511</v>
      </c>
      <c r="M175" s="122">
        <v>520.16384674477797</v>
      </c>
      <c r="N175" s="122">
        <v>464.93791783053024</v>
      </c>
      <c r="O175" s="122">
        <v>489.52874506983807</v>
      </c>
      <c r="P175" s="122">
        <v>497.80997927898596</v>
      </c>
      <c r="Q175" s="122">
        <v>567.19111225742563</v>
      </c>
      <c r="R175" s="122">
        <v>572.29918221077526</v>
      </c>
      <c r="S175" s="122">
        <v>643.14614528747109</v>
      </c>
      <c r="T175" s="122">
        <v>657.8821331839755</v>
      </c>
      <c r="U175" s="122">
        <v>692.15809758943965</v>
      </c>
      <c r="V175" s="122">
        <v>619.25876010306411</v>
      </c>
      <c r="W175" s="122">
        <v>651.94736551050971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662.32035484550477</v>
      </c>
      <c r="E176" s="98">
        <v>783.54223023520217</v>
      </c>
      <c r="F176" s="98">
        <v>521.32778837916749</v>
      </c>
      <c r="G176" s="98">
        <v>1152.5163019478998</v>
      </c>
      <c r="H176" s="98">
        <v>627.25189433099899</v>
      </c>
      <c r="I176" s="98">
        <v>930.41211668507458</v>
      </c>
      <c r="J176" s="98">
        <v>455.13879254943691</v>
      </c>
      <c r="K176" s="98">
        <v>652.49718361792759</v>
      </c>
      <c r="L176" s="98">
        <v>517.16667613610423</v>
      </c>
      <c r="M176" s="98">
        <v>522.88272424945217</v>
      </c>
      <c r="N176" s="98">
        <v>461.93164613531775</v>
      </c>
      <c r="O176" s="98">
        <v>489.52874506983807</v>
      </c>
      <c r="P176" s="98">
        <v>497.80997927898596</v>
      </c>
      <c r="Q176" s="98">
        <v>567.64564214201368</v>
      </c>
      <c r="R176" s="98">
        <v>574.93607768561083</v>
      </c>
      <c r="S176" s="98">
        <v>647.44476672473206</v>
      </c>
      <c r="T176" s="98">
        <v>660.00325313409087</v>
      </c>
      <c r="U176" s="98">
        <v>694.39686404055885</v>
      </c>
      <c r="V176" s="98">
        <v>620.91801997198513</v>
      </c>
      <c r="W176" s="98">
        <v>652.91510171812513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416.37211684842453</v>
      </c>
      <c r="E177" s="33">
        <v>753.94072477992893</v>
      </c>
      <c r="F177" s="33">
        <v>377.7802547361905</v>
      </c>
      <c r="G177" s="33">
        <v>426.70428213273095</v>
      </c>
      <c r="H177" s="33">
        <v>834.46123465387939</v>
      </c>
      <c r="I177" s="33">
        <v>558.02054101524766</v>
      </c>
      <c r="J177" s="33">
        <v>342.95059416980143</v>
      </c>
      <c r="K177" s="33">
        <v>357.99907317225353</v>
      </c>
      <c r="L177" s="33">
        <v>367.32576677339381</v>
      </c>
      <c r="M177" s="33">
        <v>407.2656951221141</v>
      </c>
      <c r="N177" s="33">
        <v>586.39129431711069</v>
      </c>
      <c r="O177" s="33">
        <v>0</v>
      </c>
      <c r="P177" s="33">
        <v>0</v>
      </c>
      <c r="Q177" s="33">
        <v>536.10631848365892</v>
      </c>
      <c r="R177" s="33">
        <v>445.42855220561501</v>
      </c>
      <c r="S177" s="33">
        <v>452.83445074691821</v>
      </c>
      <c r="T177" s="33">
        <v>445.08747887814508</v>
      </c>
      <c r="U177" s="33">
        <v>444.70171751834408</v>
      </c>
      <c r="V177" s="33">
        <v>445.07461777139315</v>
      </c>
      <c r="W177" s="33">
        <v>452.15382664738451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6912.1012562484766</v>
      </c>
      <c r="E3" s="117">
        <f t="shared" si="0"/>
        <v>0</v>
      </c>
      <c r="F3" s="117">
        <f t="shared" si="0"/>
        <v>10343.472606356376</v>
      </c>
      <c r="G3" s="117">
        <f t="shared" si="0"/>
        <v>0</v>
      </c>
      <c r="H3" s="117">
        <f t="shared" si="0"/>
        <v>0</v>
      </c>
      <c r="I3" s="117">
        <f t="shared" si="0"/>
        <v>4503.323126747815</v>
      </c>
      <c r="J3" s="117">
        <f t="shared" si="0"/>
        <v>13545.735440479581</v>
      </c>
      <c r="K3" s="117">
        <f t="shared" si="0"/>
        <v>0</v>
      </c>
      <c r="L3" s="117">
        <f t="shared" si="0"/>
        <v>0</v>
      </c>
      <c r="M3" s="117">
        <f t="shared" si="0"/>
        <v>7626.8577252412178</v>
      </c>
      <c r="N3" s="117">
        <f t="shared" si="0"/>
        <v>7515.5142568440206</v>
      </c>
      <c r="O3" s="117">
        <f t="shared" si="0"/>
        <v>4576.447458584521</v>
      </c>
      <c r="P3" s="117">
        <f t="shared" si="0"/>
        <v>8271.2857757537458</v>
      </c>
      <c r="Q3" s="117">
        <f t="shared" si="0"/>
        <v>8702.652329986664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6771.138763274902</v>
      </c>
      <c r="V3" s="117">
        <f t="shared" si="1"/>
        <v>6618.4194892321602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5586.6981968785749</v>
      </c>
      <c r="E4" s="122">
        <f t="shared" si="3"/>
        <v>0</v>
      </c>
      <c r="F4" s="122">
        <f t="shared" si="3"/>
        <v>8992.9729447885165</v>
      </c>
      <c r="G4" s="122">
        <f t="shared" si="3"/>
        <v>0</v>
      </c>
      <c r="H4" s="122">
        <f t="shared" si="3"/>
        <v>0</v>
      </c>
      <c r="I4" s="122">
        <f t="shared" si="3"/>
        <v>3240.2439719751828</v>
      </c>
      <c r="J4" s="122">
        <f t="shared" si="3"/>
        <v>11580.662318498533</v>
      </c>
      <c r="K4" s="122">
        <f t="shared" si="3"/>
        <v>0</v>
      </c>
      <c r="L4" s="122">
        <f t="shared" si="3"/>
        <v>0</v>
      </c>
      <c r="M4" s="122">
        <f t="shared" si="3"/>
        <v>6429.5764819083579</v>
      </c>
      <c r="N4" s="122">
        <f t="shared" si="3"/>
        <v>6193.3957310602127</v>
      </c>
      <c r="O4" s="122">
        <f t="shared" si="3"/>
        <v>3789.0054598700676</v>
      </c>
      <c r="P4" s="122">
        <f t="shared" si="3"/>
        <v>6690.3282353655477</v>
      </c>
      <c r="Q4" s="122">
        <f t="shared" si="3"/>
        <v>6820.6191884496411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5203.6379016401943</v>
      </c>
      <c r="V4" s="122">
        <f t="shared" si="4"/>
        <v>5154.869251261076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5577.3047309221056</v>
      </c>
      <c r="E5" s="98">
        <v>0</v>
      </c>
      <c r="F5" s="98">
        <v>8977.0813226736991</v>
      </c>
      <c r="G5" s="98">
        <v>0</v>
      </c>
      <c r="H5" s="98">
        <v>0</v>
      </c>
      <c r="I5" s="98">
        <v>3235.7303139121973</v>
      </c>
      <c r="J5" s="98">
        <v>11561.986688797957</v>
      </c>
      <c r="K5" s="98">
        <v>0</v>
      </c>
      <c r="L5" s="98">
        <v>0</v>
      </c>
      <c r="M5" s="98">
        <v>6419.6323267400621</v>
      </c>
      <c r="N5" s="98">
        <v>6185.3660137313718</v>
      </c>
      <c r="O5" s="98">
        <v>3783.2372215624964</v>
      </c>
      <c r="P5" s="98">
        <v>6679.9376338890715</v>
      </c>
      <c r="Q5" s="98">
        <v>6811.2822303380372</v>
      </c>
      <c r="R5" s="98">
        <v>0</v>
      </c>
      <c r="S5" s="98">
        <v>0</v>
      </c>
      <c r="T5" s="98">
        <v>0</v>
      </c>
      <c r="U5" s="98">
        <v>5196.6802031086663</v>
      </c>
      <c r="V5" s="98">
        <v>5148.0835446298288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9.3934659564694432</v>
      </c>
      <c r="E6" s="98">
        <v>0</v>
      </c>
      <c r="F6" s="98">
        <v>15.891622114816926</v>
      </c>
      <c r="G6" s="98">
        <v>0</v>
      </c>
      <c r="H6" s="98">
        <v>0</v>
      </c>
      <c r="I6" s="98">
        <v>4.5136580629853462</v>
      </c>
      <c r="J6" s="98">
        <v>18.675629700575541</v>
      </c>
      <c r="K6" s="98">
        <v>0</v>
      </c>
      <c r="L6" s="98">
        <v>0</v>
      </c>
      <c r="M6" s="98">
        <v>9.9441551682961737</v>
      </c>
      <c r="N6" s="98">
        <v>8.0297173288406931</v>
      </c>
      <c r="O6" s="98">
        <v>5.7682383075710399</v>
      </c>
      <c r="P6" s="98">
        <v>10.390601476475865</v>
      </c>
      <c r="Q6" s="98">
        <v>9.3369581116040905</v>
      </c>
      <c r="R6" s="98">
        <v>0</v>
      </c>
      <c r="S6" s="98">
        <v>0</v>
      </c>
      <c r="T6" s="98">
        <v>0</v>
      </c>
      <c r="U6" s="98">
        <v>6.9576985315281954</v>
      </c>
      <c r="V6" s="98">
        <v>6.785706631247626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108.48669099145633</v>
      </c>
      <c r="E7" s="122">
        <f t="shared" si="6"/>
        <v>0</v>
      </c>
      <c r="F7" s="122">
        <f t="shared" si="6"/>
        <v>44.802515528470764</v>
      </c>
      <c r="G7" s="122">
        <f t="shared" si="6"/>
        <v>0</v>
      </c>
      <c r="H7" s="122">
        <f t="shared" si="6"/>
        <v>0</v>
      </c>
      <c r="I7" s="122">
        <f t="shared" si="6"/>
        <v>219.01801431365243</v>
      </c>
      <c r="J7" s="122">
        <f t="shared" si="6"/>
        <v>67.463095430896757</v>
      </c>
      <c r="K7" s="122">
        <f t="shared" si="6"/>
        <v>0</v>
      </c>
      <c r="L7" s="122">
        <f t="shared" si="6"/>
        <v>0</v>
      </c>
      <c r="M7" s="122">
        <f t="shared" si="6"/>
        <v>61.13391693290729</v>
      </c>
      <c r="N7" s="122">
        <f t="shared" si="6"/>
        <v>222.08797589509791</v>
      </c>
      <c r="O7" s="122">
        <f t="shared" si="6"/>
        <v>26.735527708150155</v>
      </c>
      <c r="P7" s="122">
        <f t="shared" si="6"/>
        <v>117.66363937645474</v>
      </c>
      <c r="Q7" s="122">
        <f t="shared" si="6"/>
        <v>322.51141542274553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113.44786466389459</v>
      </c>
      <c r="V7" s="122">
        <f t="shared" si="6"/>
        <v>28.781634430220276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108.48669099145633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44.802515528470764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219.01801431365243</v>
      </c>
      <c r="J8" s="98">
        <f>IF(RES_hhdet_in_tes!J8=0,0,RES_hhdet_in_tes!J8*1000*11630/RES_hhdet_in_new!J5)</f>
        <v>67.463095430896757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61.13391693290729</v>
      </c>
      <c r="N8" s="98">
        <f>IF(RES_hhdet_in_tes!N8=0,0,RES_hhdet_in_tes!N8*1000*11630/RES_hhdet_in_new!N5)</f>
        <v>222.08797589509791</v>
      </c>
      <c r="O8" s="98">
        <f>IF(RES_hhdet_in_tes!O8=0,0,RES_hhdet_in_tes!O8*1000*11630/RES_hhdet_in_new!O5)</f>
        <v>26.735527708150155</v>
      </c>
      <c r="P8" s="98">
        <f>IF(RES_hhdet_in_tes!P8=0,0,RES_hhdet_in_tes!P8*1000*11630/RES_hhdet_in_new!P5)</f>
        <v>117.66363937645474</v>
      </c>
      <c r="Q8" s="98">
        <f>IF(RES_hhdet_in_tes!Q8=0,0,RES_hhdet_in_tes!Q8*1000*11630/RES_hhdet_in_new!Q5)</f>
        <v>322.51141542274553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113.44786466389459</v>
      </c>
      <c r="V8" s="98">
        <f>IF(RES_hhdet_in_tes!V8=0,0,RES_hhdet_in_tes!V8*1000*11630/RES_hhdet_in_new!V5)</f>
        <v>28.781634430220276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805.46454185440075</v>
      </c>
      <c r="E9" s="122">
        <v>0</v>
      </c>
      <c r="F9" s="122">
        <v>867.60560841309973</v>
      </c>
      <c r="G9" s="122">
        <v>0</v>
      </c>
      <c r="H9" s="122">
        <v>0</v>
      </c>
      <c r="I9" s="122">
        <v>575.29769927629081</v>
      </c>
      <c r="J9" s="122">
        <v>1380.1145165483945</v>
      </c>
      <c r="K9" s="122">
        <v>0</v>
      </c>
      <c r="L9" s="122">
        <v>0</v>
      </c>
      <c r="M9" s="122">
        <v>834.57655600204987</v>
      </c>
      <c r="N9" s="122">
        <v>828.00308228498602</v>
      </c>
      <c r="O9" s="122">
        <v>561.09499944214974</v>
      </c>
      <c r="P9" s="122">
        <v>1105.6235071294857</v>
      </c>
      <c r="Q9" s="122">
        <v>1181.0394014817032</v>
      </c>
      <c r="R9" s="122">
        <v>0</v>
      </c>
      <c r="S9" s="122">
        <v>0</v>
      </c>
      <c r="T9" s="122">
        <v>0</v>
      </c>
      <c r="U9" s="122">
        <v>1035.3715379364978</v>
      </c>
      <c r="V9" s="122">
        <v>1051.5823862022896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809.20347952485031</v>
      </c>
      <c r="E10" s="98">
        <v>0</v>
      </c>
      <c r="F10" s="98">
        <v>879.41397372464633</v>
      </c>
      <c r="G10" s="98">
        <v>0</v>
      </c>
      <c r="H10" s="98">
        <v>0</v>
      </c>
      <c r="I10" s="98">
        <v>555.76873693640039</v>
      </c>
      <c r="J10" s="98">
        <v>1399.3721588106976</v>
      </c>
      <c r="K10" s="98">
        <v>0</v>
      </c>
      <c r="L10" s="98">
        <v>0</v>
      </c>
      <c r="M10" s="98">
        <v>834.92263596286239</v>
      </c>
      <c r="N10" s="98">
        <v>827.42804337686323</v>
      </c>
      <c r="O10" s="98">
        <v>554.59203359852438</v>
      </c>
      <c r="P10" s="98">
        <v>1110.3335513635511</v>
      </c>
      <c r="Q10" s="98">
        <v>1188.7216774212125</v>
      </c>
      <c r="R10" s="98">
        <v>0</v>
      </c>
      <c r="S10" s="98">
        <v>0</v>
      </c>
      <c r="T10" s="98">
        <v>0</v>
      </c>
      <c r="U10" s="98">
        <v>1026.6571207069999</v>
      </c>
      <c r="V10" s="98">
        <v>1054.3248766924182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718.06687380763969</v>
      </c>
      <c r="E11" s="98">
        <v>0</v>
      </c>
      <c r="F11" s="98">
        <v>599.64654942030677</v>
      </c>
      <c r="G11" s="98">
        <v>0</v>
      </c>
      <c r="H11" s="98">
        <v>0</v>
      </c>
      <c r="I11" s="98">
        <v>1045.6324134171409</v>
      </c>
      <c r="J11" s="98">
        <v>616.50927305272421</v>
      </c>
      <c r="K11" s="98">
        <v>0</v>
      </c>
      <c r="L11" s="98">
        <v>0</v>
      </c>
      <c r="M11" s="98">
        <v>831.32115286546275</v>
      </c>
      <c r="N11" s="98">
        <v>786.69413240403389</v>
      </c>
      <c r="O11" s="98">
        <v>872.55705766220353</v>
      </c>
      <c r="P11" s="98">
        <v>880.26309937562417</v>
      </c>
      <c r="Q11" s="98">
        <v>956.55515826863314</v>
      </c>
      <c r="R11" s="98">
        <v>0</v>
      </c>
      <c r="S11" s="98">
        <v>0</v>
      </c>
      <c r="T11" s="98">
        <v>0</v>
      </c>
      <c r="U11" s="98">
        <v>1070.1632989742748</v>
      </c>
      <c r="V11" s="98">
        <v>1004.1843610531239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921.62019909608227</v>
      </c>
      <c r="J15" s="101">
        <v>687.3476092415292</v>
      </c>
      <c r="K15" s="101">
        <v>0</v>
      </c>
      <c r="L15" s="101">
        <v>0</v>
      </c>
      <c r="M15" s="101">
        <v>769.00537773623421</v>
      </c>
      <c r="N15" s="101">
        <v>940.70696235126775</v>
      </c>
      <c r="O15" s="101">
        <v>877.45987458045715</v>
      </c>
      <c r="P15" s="101">
        <v>926.54618507302655</v>
      </c>
      <c r="Q15" s="101">
        <v>961.92389547611435</v>
      </c>
      <c r="R15" s="101">
        <v>0</v>
      </c>
      <c r="S15" s="101">
        <v>0</v>
      </c>
      <c r="T15" s="101">
        <v>0</v>
      </c>
      <c r="U15" s="101">
        <v>944.59514370912677</v>
      </c>
      <c r="V15" s="101">
        <v>1010.4396202294827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411.45182652404452</v>
      </c>
      <c r="E19" s="122">
        <v>0</v>
      </c>
      <c r="F19" s="122">
        <v>438.09153762629012</v>
      </c>
      <c r="G19" s="122">
        <v>0</v>
      </c>
      <c r="H19" s="122">
        <v>0</v>
      </c>
      <c r="I19" s="122">
        <v>468.76344118268906</v>
      </c>
      <c r="J19" s="122">
        <v>517.4955100017587</v>
      </c>
      <c r="K19" s="122">
        <v>0</v>
      </c>
      <c r="L19" s="122">
        <v>0</v>
      </c>
      <c r="M19" s="122">
        <v>301.57077039790283</v>
      </c>
      <c r="N19" s="122">
        <v>272.02746760372452</v>
      </c>
      <c r="O19" s="122">
        <v>199.61147156415325</v>
      </c>
      <c r="P19" s="122">
        <v>357.67039388225811</v>
      </c>
      <c r="Q19" s="122">
        <v>378.48232463257335</v>
      </c>
      <c r="R19" s="122">
        <v>0</v>
      </c>
      <c r="S19" s="122">
        <v>0</v>
      </c>
      <c r="T19" s="122">
        <v>0</v>
      </c>
      <c r="U19" s="122">
        <v>418.68145903431599</v>
      </c>
      <c r="V19" s="122">
        <v>383.18621733857475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440.82180745629461</v>
      </c>
      <c r="E20" s="98">
        <v>0</v>
      </c>
      <c r="F20" s="98">
        <v>470.53891986305229</v>
      </c>
      <c r="G20" s="98">
        <v>0</v>
      </c>
      <c r="H20" s="98">
        <v>0</v>
      </c>
      <c r="I20" s="98">
        <v>249.84677954349067</v>
      </c>
      <c r="J20" s="98">
        <v>522.73123728981852</v>
      </c>
      <c r="K20" s="98">
        <v>0</v>
      </c>
      <c r="L20" s="98">
        <v>0</v>
      </c>
      <c r="M20" s="98">
        <v>301.4646987121082</v>
      </c>
      <c r="N20" s="98">
        <v>271.96636853286265</v>
      </c>
      <c r="O20" s="98">
        <v>183.73222400663218</v>
      </c>
      <c r="P20" s="98">
        <v>374.51171976739033</v>
      </c>
      <c r="Q20" s="98">
        <v>416.17665560564507</v>
      </c>
      <c r="R20" s="98">
        <v>0</v>
      </c>
      <c r="S20" s="98">
        <v>0</v>
      </c>
      <c r="T20" s="98">
        <v>0</v>
      </c>
      <c r="U20" s="98">
        <v>419.64773162681166</v>
      </c>
      <c r="V20" s="98">
        <v>384.46504565826285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382.2330156177818</v>
      </c>
      <c r="E21" s="98">
        <v>0</v>
      </c>
      <c r="F21" s="98">
        <v>301.56311860378645</v>
      </c>
      <c r="G21" s="98">
        <v>0</v>
      </c>
      <c r="H21" s="98">
        <v>0</v>
      </c>
      <c r="I21" s="98">
        <v>540.01866830446738</v>
      </c>
      <c r="J21" s="98">
        <v>264.45089395141883</v>
      </c>
      <c r="K21" s="98">
        <v>0</v>
      </c>
      <c r="L21" s="98">
        <v>0</v>
      </c>
      <c r="M21" s="98">
        <v>304.59032087515976</v>
      </c>
      <c r="N21" s="98">
        <v>269.08502001229499</v>
      </c>
      <c r="O21" s="98">
        <v>285.16091778029784</v>
      </c>
      <c r="P21" s="98">
        <v>289.98491304353274</v>
      </c>
      <c r="Q21" s="98">
        <v>330.66567370647482</v>
      </c>
      <c r="R21" s="98">
        <v>0</v>
      </c>
      <c r="S21" s="98">
        <v>0</v>
      </c>
      <c r="T21" s="98">
        <v>0</v>
      </c>
      <c r="U21" s="98">
        <v>413.36695977558958</v>
      </c>
      <c r="V21" s="98">
        <v>371.8630291401405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309.83700697629274</v>
      </c>
      <c r="E22" s="33">
        <v>0</v>
      </c>
      <c r="F22" s="33">
        <v>282.18595490292967</v>
      </c>
      <c r="G22" s="33">
        <v>0</v>
      </c>
      <c r="H22" s="33">
        <v>0</v>
      </c>
      <c r="I22" s="33">
        <v>0</v>
      </c>
      <c r="J22" s="33">
        <v>258.28299431003745</v>
      </c>
      <c r="K22" s="33">
        <v>0</v>
      </c>
      <c r="L22" s="33">
        <v>0</v>
      </c>
      <c r="M22" s="33">
        <v>309.27015067267723</v>
      </c>
      <c r="N22" s="33">
        <v>447.30734953548921</v>
      </c>
      <c r="O22" s="33">
        <v>0</v>
      </c>
      <c r="P22" s="33">
        <v>0</v>
      </c>
      <c r="Q22" s="33">
        <v>418.90478051581567</v>
      </c>
      <c r="R22" s="33">
        <v>0</v>
      </c>
      <c r="S22" s="33">
        <v>0</v>
      </c>
      <c r="T22" s="33">
        <v>0</v>
      </c>
      <c r="U22" s="33">
        <v>0</v>
      </c>
      <c r="V22" s="33">
        <v>375.94381218182656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5958.9225240701871</v>
      </c>
      <c r="D24" s="117">
        <f t="shared" si="7"/>
        <v>6110.3411161513222</v>
      </c>
      <c r="E24" s="117">
        <f t="shared" si="7"/>
        <v>6757.8297004629521</v>
      </c>
      <c r="F24" s="117">
        <f t="shared" si="7"/>
        <v>6930.4671683553961</v>
      </c>
      <c r="G24" s="117">
        <f t="shared" si="7"/>
        <v>7230.2953396368321</v>
      </c>
      <c r="H24" s="117">
        <f t="shared" si="7"/>
        <v>6849.4651704447142</v>
      </c>
      <c r="I24" s="117">
        <f t="shared" si="7"/>
        <v>6957.79414926346</v>
      </c>
      <c r="J24" s="117">
        <f t="shared" si="7"/>
        <v>7406.1841669870782</v>
      </c>
      <c r="K24" s="117">
        <f t="shared" si="7"/>
        <v>7708.6301316695153</v>
      </c>
      <c r="L24" s="117">
        <f t="shared" si="7"/>
        <v>7816.0143645222752</v>
      </c>
      <c r="M24" s="117">
        <f t="shared" si="7"/>
        <v>7554.0634855920425</v>
      </c>
      <c r="N24" s="117">
        <f t="shared" si="7"/>
        <v>7893.247181473359</v>
      </c>
      <c r="O24" s="117">
        <f t="shared" si="7"/>
        <v>7346.4349566901983</v>
      </c>
      <c r="P24" s="117">
        <f t="shared" si="7"/>
        <v>7044.4499615989043</v>
      </c>
      <c r="Q24" s="117">
        <f t="shared" si="7"/>
        <v>7390.4864333252481</v>
      </c>
      <c r="R24" s="117">
        <f t="shared" ref="R24:V24" si="8">R25+R28+R30+R39</f>
        <v>7326.6426955794395</v>
      </c>
      <c r="S24" s="117">
        <f t="shared" si="8"/>
        <v>0</v>
      </c>
      <c r="T24" s="117">
        <f t="shared" si="8"/>
        <v>0</v>
      </c>
      <c r="U24" s="117">
        <f t="shared" si="8"/>
        <v>7277.6049277326038</v>
      </c>
      <c r="V24" s="117">
        <f t="shared" si="8"/>
        <v>6407.9432592093572</v>
      </c>
      <c r="W24" s="117">
        <f t="shared" ref="W24" si="9">W25+W28+W30+W39</f>
        <v>6713.3225622533446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4884.4121560259509</v>
      </c>
      <c r="D25" s="122">
        <f t="shared" si="10"/>
        <v>4901.10055166661</v>
      </c>
      <c r="E25" s="122">
        <f t="shared" si="10"/>
        <v>5281.701078368008</v>
      </c>
      <c r="F25" s="122">
        <f t="shared" si="10"/>
        <v>5990.604349679289</v>
      </c>
      <c r="G25" s="122">
        <f t="shared" si="10"/>
        <v>5394.1422051863519</v>
      </c>
      <c r="H25" s="122">
        <f t="shared" si="10"/>
        <v>5604.4069427943296</v>
      </c>
      <c r="I25" s="122">
        <f t="shared" si="10"/>
        <v>5235.6648700419582</v>
      </c>
      <c r="J25" s="122">
        <f t="shared" si="10"/>
        <v>6410.7949364249307</v>
      </c>
      <c r="K25" s="122">
        <f t="shared" si="10"/>
        <v>6327.9344860388701</v>
      </c>
      <c r="L25" s="122">
        <f t="shared" si="10"/>
        <v>6581.8398966158784</v>
      </c>
      <c r="M25" s="122">
        <f t="shared" si="10"/>
        <v>6385.5019844201261</v>
      </c>
      <c r="N25" s="122">
        <f t="shared" si="10"/>
        <v>6571.9869717639267</v>
      </c>
      <c r="O25" s="122">
        <f t="shared" si="10"/>
        <v>6159.8004568841106</v>
      </c>
      <c r="P25" s="122">
        <f t="shared" si="10"/>
        <v>5726.4487214971878</v>
      </c>
      <c r="Q25" s="122">
        <f t="shared" si="10"/>
        <v>5816.7101305690894</v>
      </c>
      <c r="R25" s="122">
        <f t="shared" ref="R25:V25" si="11">SUM(R26:R27)</f>
        <v>6055.7489048661446</v>
      </c>
      <c r="S25" s="122">
        <f t="shared" si="11"/>
        <v>0</v>
      </c>
      <c r="T25" s="122">
        <f t="shared" si="11"/>
        <v>0</v>
      </c>
      <c r="U25" s="122">
        <f t="shared" si="11"/>
        <v>5609.7218889039104</v>
      </c>
      <c r="V25" s="122">
        <f t="shared" si="11"/>
        <v>5030.8533258200332</v>
      </c>
      <c r="W25" s="122">
        <f t="shared" ref="W25" si="12">SUM(W26:W27)</f>
        <v>5210.2069545307868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4863.0813416817427</v>
      </c>
      <c r="D26" s="98">
        <v>4880.5506228317117</v>
      </c>
      <c r="E26" s="98">
        <v>5260.069517046195</v>
      </c>
      <c r="F26" s="98">
        <v>5964.2090899993318</v>
      </c>
      <c r="G26" s="98">
        <v>5371.82051882216</v>
      </c>
      <c r="H26" s="98">
        <v>5582.7251310318643</v>
      </c>
      <c r="I26" s="98">
        <v>5217.4696931697517</v>
      </c>
      <c r="J26" s="98">
        <v>6385.0112822935771</v>
      </c>
      <c r="K26" s="98">
        <v>6302.5287768935414</v>
      </c>
      <c r="L26" s="98">
        <v>6557.7930133118743</v>
      </c>
      <c r="M26" s="98">
        <v>6360.8691601731216</v>
      </c>
      <c r="N26" s="98">
        <v>6550.7269180606845</v>
      </c>
      <c r="O26" s="98">
        <v>6136.4102525322087</v>
      </c>
      <c r="P26" s="98">
        <v>5704.2663443746178</v>
      </c>
      <c r="Q26" s="98">
        <v>5796.844233825871</v>
      </c>
      <c r="R26" s="98">
        <v>6035.2661074971948</v>
      </c>
      <c r="S26" s="98">
        <v>0</v>
      </c>
      <c r="T26" s="98">
        <v>0</v>
      </c>
      <c r="U26" s="98">
        <v>5591.0077555868656</v>
      </c>
      <c r="V26" s="98">
        <v>5014.3298123785053</v>
      </c>
      <c r="W26" s="98">
        <v>5193.2615553752612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21.330814344208132</v>
      </c>
      <c r="D27" s="98">
        <v>20.549928834897884</v>
      </c>
      <c r="E27" s="98">
        <v>21.631561321813077</v>
      </c>
      <c r="F27" s="98">
        <v>26.395259679956958</v>
      </c>
      <c r="G27" s="98">
        <v>22.321686364192018</v>
      </c>
      <c r="H27" s="98">
        <v>21.681811762465678</v>
      </c>
      <c r="I27" s="98">
        <v>18.195176872206694</v>
      </c>
      <c r="J27" s="98">
        <v>25.783654131353511</v>
      </c>
      <c r="K27" s="98">
        <v>25.405709145328942</v>
      </c>
      <c r="L27" s="98">
        <v>24.046883304004318</v>
      </c>
      <c r="M27" s="98">
        <v>24.632824247004773</v>
      </c>
      <c r="N27" s="98">
        <v>21.260053703242125</v>
      </c>
      <c r="O27" s="98">
        <v>23.390204351902309</v>
      </c>
      <c r="P27" s="98">
        <v>22.182377122570138</v>
      </c>
      <c r="Q27" s="98">
        <v>19.865896743218535</v>
      </c>
      <c r="R27" s="98">
        <v>20.482797368949551</v>
      </c>
      <c r="S27" s="98">
        <v>0</v>
      </c>
      <c r="T27" s="98">
        <v>0</v>
      </c>
      <c r="U27" s="98">
        <v>18.71413331704494</v>
      </c>
      <c r="V27" s="98">
        <v>16.523513441527744</v>
      </c>
      <c r="W27" s="98">
        <v>16.945399155525429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88.146219142320277</v>
      </c>
      <c r="D28" s="122">
        <f t="shared" si="13"/>
        <v>112.75099130357886</v>
      </c>
      <c r="E28" s="122">
        <f t="shared" si="13"/>
        <v>153.10684894664965</v>
      </c>
      <c r="F28" s="122">
        <f t="shared" si="13"/>
        <v>38.653150652013991</v>
      </c>
      <c r="G28" s="122">
        <f t="shared" si="13"/>
        <v>65.074628772409525</v>
      </c>
      <c r="H28" s="122">
        <f t="shared" si="13"/>
        <v>97.956216618413237</v>
      </c>
      <c r="I28" s="122">
        <f t="shared" si="13"/>
        <v>201.43697642997154</v>
      </c>
      <c r="J28" s="122">
        <f t="shared" si="13"/>
        <v>71.138969220400739</v>
      </c>
      <c r="K28" s="122">
        <f t="shared" si="13"/>
        <v>60.824260245103332</v>
      </c>
      <c r="L28" s="122">
        <f t="shared" si="13"/>
        <v>185.30231770691691</v>
      </c>
      <c r="M28" s="122">
        <f t="shared" si="13"/>
        <v>53.421952474370109</v>
      </c>
      <c r="N28" s="122">
        <f t="shared" si="13"/>
        <v>192.52761152862402</v>
      </c>
      <c r="O28" s="122">
        <f t="shared" si="13"/>
        <v>27.356537162324244</v>
      </c>
      <c r="P28" s="122">
        <f t="shared" si="13"/>
        <v>124.61168483385772</v>
      </c>
      <c r="Q28" s="122">
        <f t="shared" si="13"/>
        <v>284.16936535550337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184.35278007882869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88.146219142320277</v>
      </c>
      <c r="D29" s="98">
        <f>IF(RES_hhdet_in_tes!D29=0,0,RES_hhdet_in_tes!D29*1000*11630/RES_hhdet_in_new!D26)</f>
        <v>112.75099130357886</v>
      </c>
      <c r="E29" s="98">
        <f>IF(RES_hhdet_in_tes!E29=0,0,RES_hhdet_in_tes!E29*1000*11630/RES_hhdet_in_new!E26)</f>
        <v>153.10684894664965</v>
      </c>
      <c r="F29" s="98">
        <f>IF(RES_hhdet_in_tes!F29=0,0,RES_hhdet_in_tes!F29*1000*11630/RES_hhdet_in_new!F26)</f>
        <v>38.653150652013991</v>
      </c>
      <c r="G29" s="98">
        <f>IF(RES_hhdet_in_tes!G29=0,0,RES_hhdet_in_tes!G29*1000*11630/RES_hhdet_in_new!G26)</f>
        <v>65.074628772409525</v>
      </c>
      <c r="H29" s="98">
        <f>IF(RES_hhdet_in_tes!H29=0,0,RES_hhdet_in_tes!H29*1000*11630/RES_hhdet_in_new!H26)</f>
        <v>97.956216618413237</v>
      </c>
      <c r="I29" s="98">
        <f>IF(RES_hhdet_in_tes!I29=0,0,RES_hhdet_in_tes!I29*1000*11630/RES_hhdet_in_new!I26)</f>
        <v>201.43697642997154</v>
      </c>
      <c r="J29" s="98">
        <f>IF(RES_hhdet_in_tes!J29=0,0,RES_hhdet_in_tes!J29*1000*11630/RES_hhdet_in_new!J26)</f>
        <v>71.138969220400739</v>
      </c>
      <c r="K29" s="98">
        <f>IF(RES_hhdet_in_tes!K29=0,0,RES_hhdet_in_tes!K29*1000*11630/RES_hhdet_in_new!K26)</f>
        <v>60.824260245103332</v>
      </c>
      <c r="L29" s="98">
        <f>IF(RES_hhdet_in_tes!L29=0,0,RES_hhdet_in_tes!L29*1000*11630/RES_hhdet_in_new!L26)</f>
        <v>185.30231770691691</v>
      </c>
      <c r="M29" s="98">
        <f>IF(RES_hhdet_in_tes!M29=0,0,RES_hhdet_in_tes!M29*1000*11630/RES_hhdet_in_new!M26)</f>
        <v>53.421952474370109</v>
      </c>
      <c r="N29" s="98">
        <f>IF(RES_hhdet_in_tes!N29=0,0,RES_hhdet_in_tes!N29*1000*11630/RES_hhdet_in_new!N26)</f>
        <v>192.52761152862402</v>
      </c>
      <c r="O29" s="98">
        <f>IF(RES_hhdet_in_tes!O29=0,0,RES_hhdet_in_tes!O29*1000*11630/RES_hhdet_in_new!O26)</f>
        <v>27.356537162324244</v>
      </c>
      <c r="P29" s="98">
        <f>IF(RES_hhdet_in_tes!P29=0,0,RES_hhdet_in_tes!P29*1000*11630/RES_hhdet_in_new!P26)</f>
        <v>124.61168483385772</v>
      </c>
      <c r="Q29" s="98">
        <f>IF(RES_hhdet_in_tes!Q29=0,0,RES_hhdet_in_tes!Q29*1000*11630/RES_hhdet_in_new!Q26)</f>
        <v>284.16936535550337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184.35278007882869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642.77171845811529</v>
      </c>
      <c r="D30" s="122">
        <v>718.06687380763981</v>
      </c>
      <c r="E30" s="122">
        <v>865.33292513228878</v>
      </c>
      <c r="F30" s="122">
        <v>599.64654942030666</v>
      </c>
      <c r="G30" s="122">
        <v>1117.0296420741793</v>
      </c>
      <c r="H30" s="122">
        <v>759.61394517880535</v>
      </c>
      <c r="I30" s="122">
        <v>980.6736344870626</v>
      </c>
      <c r="J30" s="122">
        <v>659.79936739032723</v>
      </c>
      <c r="K30" s="122">
        <v>940.35607213291428</v>
      </c>
      <c r="L30" s="122">
        <v>749.05581698500555</v>
      </c>
      <c r="M30" s="122">
        <v>810.54922782238668</v>
      </c>
      <c r="N30" s="122">
        <v>859.64757816851306</v>
      </c>
      <c r="O30" s="122">
        <v>874.11704486346605</v>
      </c>
      <c r="P30" s="122">
        <v>903.40464222432524</v>
      </c>
      <c r="Q30" s="122">
        <v>958.94126369418029</v>
      </c>
      <c r="R30" s="122">
        <v>934.85521167936668</v>
      </c>
      <c r="S30" s="122">
        <v>0</v>
      </c>
      <c r="T30" s="122">
        <v>0</v>
      </c>
      <c r="U30" s="122">
        <v>1070.1632989742748</v>
      </c>
      <c r="V30" s="122">
        <v>1005.2269042491836</v>
      </c>
      <c r="W30" s="122">
        <v>1109.9115119807016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642.77171845811529</v>
      </c>
      <c r="D31" s="98">
        <v>718.06687380763981</v>
      </c>
      <c r="E31" s="98">
        <v>865.33292513228878</v>
      </c>
      <c r="F31" s="98">
        <v>599.64654942030666</v>
      </c>
      <c r="G31" s="98">
        <v>1117.0296420741793</v>
      </c>
      <c r="H31" s="98">
        <v>658.19625498972596</v>
      </c>
      <c r="I31" s="98">
        <v>1045.6324134171409</v>
      </c>
      <c r="J31" s="98">
        <v>616.50927305272421</v>
      </c>
      <c r="K31" s="98">
        <v>911.01289973596056</v>
      </c>
      <c r="L31" s="98">
        <v>785.949544806571</v>
      </c>
      <c r="M31" s="98">
        <v>831.32115286546275</v>
      </c>
      <c r="N31" s="98">
        <v>786.69413240403378</v>
      </c>
      <c r="O31" s="98">
        <v>872.55705766220365</v>
      </c>
      <c r="P31" s="98">
        <v>880.26309937562417</v>
      </c>
      <c r="Q31" s="98">
        <v>956.55515826863302</v>
      </c>
      <c r="R31" s="98">
        <v>934.85521167936668</v>
      </c>
      <c r="S31" s="98">
        <v>0</v>
      </c>
      <c r="T31" s="98">
        <v>0</v>
      </c>
      <c r="U31" s="98">
        <v>1070.1632989742748</v>
      </c>
      <c r="V31" s="98">
        <v>1004.1843610531239</v>
      </c>
      <c r="W31" s="98">
        <v>1119.7484710418885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1030.0611190163497</v>
      </c>
      <c r="I35" s="101">
        <v>921.62019909608239</v>
      </c>
      <c r="J35" s="101">
        <v>687.34760924152909</v>
      </c>
      <c r="K35" s="101">
        <v>942.08214109744119</v>
      </c>
      <c r="L35" s="101">
        <v>738.51475189312976</v>
      </c>
      <c r="M35" s="101">
        <v>769.00537773623398</v>
      </c>
      <c r="N35" s="101">
        <v>940.70696235126786</v>
      </c>
      <c r="O35" s="101">
        <v>877.45987458045693</v>
      </c>
      <c r="P35" s="101">
        <v>926.54618507302678</v>
      </c>
      <c r="Q35" s="101">
        <v>961.92389547611424</v>
      </c>
      <c r="R35" s="101">
        <v>0</v>
      </c>
      <c r="S35" s="101">
        <v>0</v>
      </c>
      <c r="T35" s="101">
        <v>0</v>
      </c>
      <c r="U35" s="101">
        <v>0</v>
      </c>
      <c r="V35" s="101">
        <v>1010.4396202294828</v>
      </c>
      <c r="W35" s="101">
        <v>1102.041944731752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343.59243044380008</v>
      </c>
      <c r="D39" s="122">
        <v>378.42269937349289</v>
      </c>
      <c r="E39" s="122">
        <v>457.6888480160062</v>
      </c>
      <c r="F39" s="122">
        <v>301.56311860378639</v>
      </c>
      <c r="G39" s="122">
        <v>654.04886360389173</v>
      </c>
      <c r="H39" s="122">
        <v>387.48806585316646</v>
      </c>
      <c r="I39" s="122">
        <v>540.01866830446738</v>
      </c>
      <c r="J39" s="122">
        <v>264.45089395141878</v>
      </c>
      <c r="K39" s="122">
        <v>379.51531325262761</v>
      </c>
      <c r="L39" s="122">
        <v>299.81633321447384</v>
      </c>
      <c r="M39" s="122">
        <v>304.59032087515965</v>
      </c>
      <c r="N39" s="122">
        <v>269.08502001229499</v>
      </c>
      <c r="O39" s="122">
        <v>285.16091778029784</v>
      </c>
      <c r="P39" s="122">
        <v>289.98491304353286</v>
      </c>
      <c r="Q39" s="122">
        <v>330.66567370647476</v>
      </c>
      <c r="R39" s="122">
        <v>336.03857903392736</v>
      </c>
      <c r="S39" s="122">
        <v>0</v>
      </c>
      <c r="T39" s="122">
        <v>0</v>
      </c>
      <c r="U39" s="122">
        <v>413.36695977558958</v>
      </c>
      <c r="V39" s="122">
        <v>371.8630291401405</v>
      </c>
      <c r="W39" s="122">
        <v>393.20409574185538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342.13720872478547</v>
      </c>
      <c r="D40" s="98">
        <v>382.23301561778175</v>
      </c>
      <c r="E40" s="98">
        <v>452.71711667438728</v>
      </c>
      <c r="F40" s="98">
        <v>301.56311860378639</v>
      </c>
      <c r="G40" s="98">
        <v>667.43667238318278</v>
      </c>
      <c r="H40" s="98">
        <v>363.65881032978155</v>
      </c>
      <c r="I40" s="98">
        <v>540.01866830446738</v>
      </c>
      <c r="J40" s="98">
        <v>264.45089395141878</v>
      </c>
      <c r="K40" s="98">
        <v>379.51531325262761</v>
      </c>
      <c r="L40" s="98">
        <v>301.10026995074935</v>
      </c>
      <c r="M40" s="98">
        <v>304.59032087515965</v>
      </c>
      <c r="N40" s="98">
        <v>269.08502001229499</v>
      </c>
      <c r="O40" s="98">
        <v>285.16091778029784</v>
      </c>
      <c r="P40" s="98">
        <v>289.98491304353286</v>
      </c>
      <c r="Q40" s="98">
        <v>330.66567370647476</v>
      </c>
      <c r="R40" s="98">
        <v>336.03857903392736</v>
      </c>
      <c r="S40" s="98">
        <v>0</v>
      </c>
      <c r="T40" s="98">
        <v>0</v>
      </c>
      <c r="U40" s="98">
        <v>413.36695977558958</v>
      </c>
      <c r="V40" s="98">
        <v>371.8630291401405</v>
      </c>
      <c r="W40" s="98">
        <v>393.20409574185538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369.7864213860625</v>
      </c>
      <c r="D41" s="33">
        <v>309.83700697629274</v>
      </c>
      <c r="E41" s="33">
        <v>562.09520619000182</v>
      </c>
      <c r="F41" s="33">
        <v>0</v>
      </c>
      <c r="G41" s="33">
        <v>319.353644121618</v>
      </c>
      <c r="H41" s="33">
        <v>625.78062108701579</v>
      </c>
      <c r="I41" s="33">
        <v>0</v>
      </c>
      <c r="J41" s="33">
        <v>0</v>
      </c>
      <c r="K41" s="33">
        <v>0</v>
      </c>
      <c r="L41" s="33">
        <v>277.98940869779068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4806.3293578706525</v>
      </c>
      <c r="F43" s="117">
        <f t="shared" si="14"/>
        <v>8997.1249692923975</v>
      </c>
      <c r="G43" s="117">
        <f t="shared" si="14"/>
        <v>6449.4140183737309</v>
      </c>
      <c r="H43" s="117">
        <f t="shared" si="14"/>
        <v>6700.4844351736447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5915.5643483677723</v>
      </c>
      <c r="P43" s="117">
        <f t="shared" si="14"/>
        <v>7389.9703503025112</v>
      </c>
      <c r="Q43" s="117">
        <f t="shared" si="14"/>
        <v>8309.9749179953578</v>
      </c>
      <c r="R43" s="117">
        <f t="shared" ref="R43:V43" si="15">R44+R47+R49+R58</f>
        <v>0</v>
      </c>
      <c r="S43" s="117">
        <f t="shared" si="15"/>
        <v>6793.9340119725912</v>
      </c>
      <c r="T43" s="117">
        <f t="shared" si="15"/>
        <v>6873.9821836039073</v>
      </c>
      <c r="U43" s="117">
        <f t="shared" si="15"/>
        <v>7610.4866023733111</v>
      </c>
      <c r="V43" s="117">
        <f t="shared" si="15"/>
        <v>6357.8902658535353</v>
      </c>
      <c r="W43" s="117">
        <f t="shared" ref="W43" si="16">W44+W47+W49+W58</f>
        <v>6708.7170609887635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3406.0719380130845</v>
      </c>
      <c r="F44" s="122">
        <f t="shared" si="17"/>
        <v>8296.2650766089901</v>
      </c>
      <c r="G44" s="122">
        <f t="shared" si="17"/>
        <v>5122.3834792790985</v>
      </c>
      <c r="H44" s="122">
        <f t="shared" si="17"/>
        <v>5192.1101371819732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4726.1311027182483</v>
      </c>
      <c r="P44" s="122">
        <f t="shared" si="17"/>
        <v>6055.9683499374078</v>
      </c>
      <c r="Q44" s="122">
        <f t="shared" si="17"/>
        <v>6693.4556472647</v>
      </c>
      <c r="R44" s="122">
        <f t="shared" ref="R44:V44" si="18">SUM(R45:R46)</f>
        <v>0</v>
      </c>
      <c r="S44" s="122">
        <f t="shared" si="18"/>
        <v>5070.4789222033623</v>
      </c>
      <c r="T44" s="122">
        <f t="shared" si="18"/>
        <v>5326.2125480100622</v>
      </c>
      <c r="U44" s="122">
        <f t="shared" si="18"/>
        <v>6137.0355952652426</v>
      </c>
      <c r="V44" s="122">
        <f t="shared" si="18"/>
        <v>4946.4467717380039</v>
      </c>
      <c r="W44" s="122">
        <f t="shared" ref="W44" si="19">SUM(W45:W46)</f>
        <v>5204.4773521129291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3392.1221417447196</v>
      </c>
      <c r="F45" s="98">
        <v>8259.7108229329697</v>
      </c>
      <c r="G45" s="98">
        <v>5101.1863670947641</v>
      </c>
      <c r="H45" s="98">
        <v>5172.0233812069973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4708.184876527931</v>
      </c>
      <c r="P45" s="98">
        <v>6032.5095222565869</v>
      </c>
      <c r="Q45" s="98">
        <v>6670.5953885000326</v>
      </c>
      <c r="R45" s="98">
        <v>0</v>
      </c>
      <c r="S45" s="98">
        <v>5053.2214107385989</v>
      </c>
      <c r="T45" s="98">
        <v>5308.3600526162891</v>
      </c>
      <c r="U45" s="98">
        <v>6116.5623339207868</v>
      </c>
      <c r="V45" s="98">
        <v>4930.2004861822043</v>
      </c>
      <c r="W45" s="98">
        <v>5187.5505876106563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13.949796268364866</v>
      </c>
      <c r="F46" s="98">
        <v>36.554253676021141</v>
      </c>
      <c r="G46" s="98">
        <v>21.197112184334156</v>
      </c>
      <c r="H46" s="98">
        <v>20.086755974975716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17.946226190317162</v>
      </c>
      <c r="P46" s="98">
        <v>23.458827680821027</v>
      </c>
      <c r="Q46" s="98">
        <v>22.860258764667723</v>
      </c>
      <c r="R46" s="98">
        <v>0</v>
      </c>
      <c r="S46" s="98">
        <v>17.257511464763759</v>
      </c>
      <c r="T46" s="98">
        <v>17.852495393773012</v>
      </c>
      <c r="U46" s="98">
        <v>20.4732613444558</v>
      </c>
      <c r="V46" s="98">
        <v>16.246285555799208</v>
      </c>
      <c r="W46" s="98">
        <v>16.926764502272622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145.1476686761315</v>
      </c>
      <c r="F47" s="122">
        <f t="shared" si="20"/>
        <v>44.92545107633218</v>
      </c>
      <c r="G47" s="122">
        <f t="shared" si="20"/>
        <v>70.788465863342324</v>
      </c>
      <c r="H47" s="122">
        <f t="shared" si="20"/>
        <v>93.393688157226279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26.812453288769664</v>
      </c>
      <c r="P47" s="122">
        <f t="shared" si="20"/>
        <v>117.47090224854387</v>
      </c>
      <c r="Q47" s="122">
        <f t="shared" si="20"/>
        <v>322.6884864906483</v>
      </c>
      <c r="R47" s="122">
        <f t="shared" si="20"/>
        <v>0</v>
      </c>
      <c r="S47" s="122">
        <f t="shared" si="20"/>
        <v>223.28938448688868</v>
      </c>
      <c r="T47" s="122">
        <f t="shared" si="20"/>
        <v>185.77236858619929</v>
      </c>
      <c r="U47" s="122">
        <f t="shared" si="20"/>
        <v>115.86952083223153</v>
      </c>
      <c r="V47" s="122">
        <f t="shared" si="20"/>
        <v>29.102606857306672</v>
      </c>
      <c r="W47" s="122">
        <f t="shared" si="20"/>
        <v>9.0284575060798637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145.1476686761315</v>
      </c>
      <c r="F48" s="98">
        <f>IF(RES_hhdet_in_tes!F48=0,0,RES_hhdet_in_tes!F48*1000*11630/RES_hhdet_in_new!F45)</f>
        <v>44.92545107633218</v>
      </c>
      <c r="G48" s="98">
        <f>IF(RES_hhdet_in_tes!G48=0,0,RES_hhdet_in_tes!G48*1000*11630/RES_hhdet_in_new!G45)</f>
        <v>70.788465863342324</v>
      </c>
      <c r="H48" s="98">
        <f>IF(RES_hhdet_in_tes!H48=0,0,RES_hhdet_in_tes!H48*1000*11630/RES_hhdet_in_new!H45)</f>
        <v>93.393688157226279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26.812453288769664</v>
      </c>
      <c r="P48" s="98">
        <f>IF(RES_hhdet_in_tes!P48=0,0,RES_hhdet_in_tes!P48*1000*11630/RES_hhdet_in_new!P45)</f>
        <v>117.47090224854387</v>
      </c>
      <c r="Q48" s="98">
        <f>IF(RES_hhdet_in_tes!Q48=0,0,RES_hhdet_in_tes!Q48*1000*11630/RES_hhdet_in_new!Q45)</f>
        <v>322.6884864906483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223.28938448688868</v>
      </c>
      <c r="T48" s="98">
        <f>IF(RES_hhdet_in_tes!T48=0,0,RES_hhdet_in_tes!T48*1000*11630/RES_hhdet_in_new!T45)</f>
        <v>185.77236858619929</v>
      </c>
      <c r="U48" s="98">
        <f>IF(RES_hhdet_in_tes!U48=0,0,RES_hhdet_in_tes!U48*1000*11630/RES_hhdet_in_new!U45)</f>
        <v>115.86952083223153</v>
      </c>
      <c r="V48" s="98">
        <f>IF(RES_hhdet_in_tes!V48=0,0,RES_hhdet_in_tes!V48*1000*11630/RES_hhdet_in_new!V45)</f>
        <v>29.102606857306672</v>
      </c>
      <c r="W48" s="98">
        <f>IF(RES_hhdet_in_tes!W48=0,0,RES_hhdet_in_tes!W48*1000*11630/RES_hhdet_in_new!W45)</f>
        <v>9.0284575060798637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795.19541912710451</v>
      </c>
      <c r="F49" s="122">
        <v>354.80003893419973</v>
      </c>
      <c r="G49" s="122">
        <v>600.25014479562662</v>
      </c>
      <c r="H49" s="122">
        <v>1030.0611190163497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877.45987458045659</v>
      </c>
      <c r="P49" s="122">
        <v>926.54618507302655</v>
      </c>
      <c r="Q49" s="122">
        <v>961.92389547611424</v>
      </c>
      <c r="R49" s="122">
        <v>0</v>
      </c>
      <c r="S49" s="122">
        <v>1120.0149823286254</v>
      </c>
      <c r="T49" s="122">
        <v>971.90807998686023</v>
      </c>
      <c r="U49" s="122">
        <v>944.59514370912689</v>
      </c>
      <c r="V49" s="122">
        <v>1010.4396202294828</v>
      </c>
      <c r="W49" s="122">
        <v>1102.041944731752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795.19541912710451</v>
      </c>
      <c r="F54" s="101">
        <v>354.80003893419973</v>
      </c>
      <c r="G54" s="101">
        <v>600.25014479562662</v>
      </c>
      <c r="H54" s="101">
        <v>1030.0611190163497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877.45987458045659</v>
      </c>
      <c r="P54" s="101">
        <v>926.54618507302655</v>
      </c>
      <c r="Q54" s="101">
        <v>961.92389547611424</v>
      </c>
      <c r="R54" s="101">
        <v>0</v>
      </c>
      <c r="S54" s="101">
        <v>1120.0149823286254</v>
      </c>
      <c r="T54" s="101">
        <v>971.90807998686023</v>
      </c>
      <c r="U54" s="101">
        <v>944.59514370912689</v>
      </c>
      <c r="V54" s="101">
        <v>1010.4396202294828</v>
      </c>
      <c r="W54" s="101">
        <v>1102.041944731752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459.91433205433145</v>
      </c>
      <c r="F58" s="122">
        <v>301.13440267287496</v>
      </c>
      <c r="G58" s="122">
        <v>655.99192843566391</v>
      </c>
      <c r="H58" s="122">
        <v>384.91949081809508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285.16091778029784</v>
      </c>
      <c r="P58" s="122">
        <v>289.9849130435328</v>
      </c>
      <c r="Q58" s="122">
        <v>331.90688876389527</v>
      </c>
      <c r="R58" s="122">
        <v>0</v>
      </c>
      <c r="S58" s="122">
        <v>380.15072295371431</v>
      </c>
      <c r="T58" s="122">
        <v>390.0891870207858</v>
      </c>
      <c r="U58" s="122">
        <v>412.98634256671022</v>
      </c>
      <c r="V58" s="122">
        <v>371.90126702874204</v>
      </c>
      <c r="W58" s="122">
        <v>393.16930663800287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452.71711667438723</v>
      </c>
      <c r="F59" s="98">
        <v>301.56311860378645</v>
      </c>
      <c r="G59" s="98">
        <v>667.43667238318267</v>
      </c>
      <c r="H59" s="98">
        <v>363.6588103297816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285.16091778029784</v>
      </c>
      <c r="P59" s="98">
        <v>289.9849130435328</v>
      </c>
      <c r="Q59" s="98">
        <v>330.66567370647476</v>
      </c>
      <c r="R59" s="98">
        <v>0</v>
      </c>
      <c r="S59" s="98">
        <v>380.49205980885762</v>
      </c>
      <c r="T59" s="98">
        <v>390.33860124451923</v>
      </c>
      <c r="U59" s="98">
        <v>413.36695977558963</v>
      </c>
      <c r="V59" s="98">
        <v>371.86302914014055</v>
      </c>
      <c r="W59" s="98">
        <v>393.20409574185538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562.09520619000182</v>
      </c>
      <c r="F60" s="33">
        <v>282.18595490292972</v>
      </c>
      <c r="G60" s="33">
        <v>319.353644121618</v>
      </c>
      <c r="H60" s="33">
        <v>625.78062108701567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418.90478051581562</v>
      </c>
      <c r="R60" s="33">
        <v>0</v>
      </c>
      <c r="S60" s="33">
        <v>364.68816341572312</v>
      </c>
      <c r="T60" s="33">
        <v>364.81521234912208</v>
      </c>
      <c r="U60" s="33">
        <v>370.57289825725076</v>
      </c>
      <c r="V60" s="33">
        <v>375.94381218182656</v>
      </c>
      <c r="W60" s="33">
        <v>385.76792479338189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5682.1266899891252</v>
      </c>
      <c r="D62" s="117">
        <f t="shared" si="21"/>
        <v>6388.3965574601334</v>
      </c>
      <c r="E62" s="117">
        <f t="shared" si="21"/>
        <v>6850.3565908283117</v>
      </c>
      <c r="F62" s="117">
        <f t="shared" si="21"/>
        <v>6932.1911549789575</v>
      </c>
      <c r="G62" s="117">
        <f t="shared" si="21"/>
        <v>6459.8148310836514</v>
      </c>
      <c r="H62" s="117">
        <f t="shared" si="21"/>
        <v>7532.7463169395423</v>
      </c>
      <c r="I62" s="117">
        <f t="shared" si="21"/>
        <v>6646.1962797112328</v>
      </c>
      <c r="J62" s="117">
        <f t="shared" si="21"/>
        <v>7397.7352116782167</v>
      </c>
      <c r="K62" s="117">
        <f t="shared" si="21"/>
        <v>7394.3844417177934</v>
      </c>
      <c r="L62" s="117">
        <f t="shared" si="21"/>
        <v>7662.9159627421286</v>
      </c>
      <c r="M62" s="117">
        <f t="shared" si="21"/>
        <v>7647.6912641170766</v>
      </c>
      <c r="N62" s="117">
        <f t="shared" si="21"/>
        <v>8175.4000090865802</v>
      </c>
      <c r="O62" s="117">
        <f t="shared" si="21"/>
        <v>7544.0129719952693</v>
      </c>
      <c r="P62" s="117">
        <f t="shared" si="21"/>
        <v>6789.6540194183472</v>
      </c>
      <c r="Q62" s="117">
        <f t="shared" si="21"/>
        <v>7095.2775941595755</v>
      </c>
      <c r="R62" s="117">
        <f t="shared" ref="R62:V62" si="22">R63+R66+R68+R77</f>
        <v>6835.4655698897141</v>
      </c>
      <c r="S62" s="117">
        <f t="shared" si="22"/>
        <v>7162.5273922786228</v>
      </c>
      <c r="T62" s="117">
        <f t="shared" si="22"/>
        <v>7005.5230047215218</v>
      </c>
      <c r="U62" s="117">
        <f t="shared" si="22"/>
        <v>6533.4653198104252</v>
      </c>
      <c r="V62" s="117">
        <f t="shared" si="22"/>
        <v>6486.3397945913639</v>
      </c>
      <c r="W62" s="117">
        <f t="shared" ref="W62" si="23">W63+W66+W68+W77</f>
        <v>6931.4793671217822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4645.5111946172146</v>
      </c>
      <c r="D63" s="122">
        <f t="shared" si="24"/>
        <v>5149.7375570175618</v>
      </c>
      <c r="E63" s="122">
        <f t="shared" si="24"/>
        <v>5393.4566059276622</v>
      </c>
      <c r="F63" s="122">
        <f t="shared" si="24"/>
        <v>6003.9405511566056</v>
      </c>
      <c r="G63" s="122">
        <f t="shared" si="24"/>
        <v>5087.2556696420797</v>
      </c>
      <c r="H63" s="122">
        <f t="shared" si="24"/>
        <v>6103.548149296962</v>
      </c>
      <c r="I63" s="122">
        <f t="shared" si="24"/>
        <v>5054.2011970637577</v>
      </c>
      <c r="J63" s="122">
        <f t="shared" si="24"/>
        <v>6311.8952101815839</v>
      </c>
      <c r="K63" s="122">
        <f t="shared" si="24"/>
        <v>6154.0086720963054</v>
      </c>
      <c r="L63" s="122">
        <f t="shared" si="24"/>
        <v>6410.8716566241565</v>
      </c>
      <c r="M63" s="122">
        <f t="shared" si="24"/>
        <v>6450.7816035814121</v>
      </c>
      <c r="N63" s="122">
        <f t="shared" si="24"/>
        <v>6768.7117411395784</v>
      </c>
      <c r="O63" s="122">
        <f t="shared" si="24"/>
        <v>6325.3446219497937</v>
      </c>
      <c r="P63" s="122">
        <f t="shared" si="24"/>
        <v>5519.9190435295668</v>
      </c>
      <c r="Q63" s="122">
        <f t="shared" si="24"/>
        <v>5525.6834344255631</v>
      </c>
      <c r="R63" s="122">
        <f t="shared" ref="R63:V63" si="25">SUM(R64:R65)</f>
        <v>5413.0766299557235</v>
      </c>
      <c r="S63" s="122">
        <f t="shared" si="25"/>
        <v>5540.6111117429409</v>
      </c>
      <c r="T63" s="122">
        <f t="shared" si="25"/>
        <v>5426.2387030200634</v>
      </c>
      <c r="U63" s="122">
        <f t="shared" si="25"/>
        <v>5052.2178875580175</v>
      </c>
      <c r="V63" s="122">
        <f t="shared" si="25"/>
        <v>5072.6155365922032</v>
      </c>
      <c r="W63" s="122">
        <f t="shared" ref="W63" si="26">SUM(W64:W65)</f>
        <v>5371.1723413372893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4625.2236894557045</v>
      </c>
      <c r="D64" s="98">
        <v>5128.1451127900864</v>
      </c>
      <c r="E64" s="98">
        <v>5371.3673423406908</v>
      </c>
      <c r="F64" s="98">
        <v>5977.4865307105238</v>
      </c>
      <c r="G64" s="98">
        <v>5066.2039210613648</v>
      </c>
      <c r="H64" s="98">
        <v>6079.9353061528091</v>
      </c>
      <c r="I64" s="98">
        <v>5036.6366494827062</v>
      </c>
      <c r="J64" s="98">
        <v>6286.5093220621575</v>
      </c>
      <c r="K64" s="98">
        <v>6129.30124904285</v>
      </c>
      <c r="L64" s="98">
        <v>6387.4494091940642</v>
      </c>
      <c r="M64" s="98">
        <v>6425.8969555326712</v>
      </c>
      <c r="N64" s="98">
        <v>6746.8152925104705</v>
      </c>
      <c r="O64" s="98">
        <v>6301.3258076490374</v>
      </c>
      <c r="P64" s="98">
        <v>5498.5366943870749</v>
      </c>
      <c r="Q64" s="98">
        <v>5506.8114854922451</v>
      </c>
      <c r="R64" s="98">
        <v>5394.7675894892527</v>
      </c>
      <c r="S64" s="98">
        <v>5521.7534927192237</v>
      </c>
      <c r="T64" s="98">
        <v>5408.0509381537568</v>
      </c>
      <c r="U64" s="98">
        <v>5035.3635976365267</v>
      </c>
      <c r="V64" s="98">
        <v>5055.9548578615386</v>
      </c>
      <c r="W64" s="98">
        <v>5353.7034269445639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20.287505161510342</v>
      </c>
      <c r="D65" s="98">
        <v>21.592444227475731</v>
      </c>
      <c r="E65" s="98">
        <v>22.089263586971402</v>
      </c>
      <c r="F65" s="98">
        <v>26.454020446081806</v>
      </c>
      <c r="G65" s="98">
        <v>21.051748580715277</v>
      </c>
      <c r="H65" s="98">
        <v>23.612843144152627</v>
      </c>
      <c r="I65" s="98">
        <v>17.56454758105189</v>
      </c>
      <c r="J65" s="98">
        <v>25.385888119426436</v>
      </c>
      <c r="K65" s="98">
        <v>24.707423053455159</v>
      </c>
      <c r="L65" s="98">
        <v>23.422247430092259</v>
      </c>
      <c r="M65" s="98">
        <v>24.884648048741074</v>
      </c>
      <c r="N65" s="98">
        <v>21.896448629107557</v>
      </c>
      <c r="O65" s="98">
        <v>24.018814300756084</v>
      </c>
      <c r="P65" s="98">
        <v>21.38234914249195</v>
      </c>
      <c r="Q65" s="98">
        <v>18.871948933317668</v>
      </c>
      <c r="R65" s="98">
        <v>18.30904046647062</v>
      </c>
      <c r="S65" s="98">
        <v>18.857619023717607</v>
      </c>
      <c r="T65" s="98">
        <v>18.187764866306555</v>
      </c>
      <c r="U65" s="98">
        <v>16.854289921490871</v>
      </c>
      <c r="V65" s="98">
        <v>16.660678730664728</v>
      </c>
      <c r="W65" s="98">
        <v>17.468914392724937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79.963283344278665</v>
      </c>
      <c r="D66" s="122">
        <f t="shared" si="27"/>
        <v>108.66381221580571</v>
      </c>
      <c r="E66" s="122">
        <f t="shared" si="27"/>
        <v>145.14530028584093</v>
      </c>
      <c r="F66" s="122">
        <f t="shared" si="27"/>
        <v>44.933003832856748</v>
      </c>
      <c r="G66" s="122">
        <f t="shared" si="27"/>
        <v>70.774458034884532</v>
      </c>
      <c r="H66" s="122">
        <f t="shared" si="27"/>
        <v>93.37393325766196</v>
      </c>
      <c r="I66" s="122">
        <f t="shared" si="27"/>
        <v>219.0209290886402</v>
      </c>
      <c r="J66" s="122">
        <f t="shared" si="27"/>
        <v>67.578089515080805</v>
      </c>
      <c r="K66" s="122">
        <f t="shared" si="27"/>
        <v>63.42846539222051</v>
      </c>
      <c r="L66" s="122">
        <f t="shared" si="27"/>
        <v>184.6481213294486</v>
      </c>
      <c r="M66" s="122">
        <f t="shared" si="27"/>
        <v>60.975656697324922</v>
      </c>
      <c r="N66" s="122">
        <f t="shared" si="27"/>
        <v>222.10882733574792</v>
      </c>
      <c r="O66" s="122">
        <f t="shared" si="27"/>
        <v>26.789961133324447</v>
      </c>
      <c r="P66" s="122">
        <f t="shared" si="27"/>
        <v>117.68620604825276</v>
      </c>
      <c r="Q66" s="122">
        <f t="shared" si="27"/>
        <v>322.43354143995822</v>
      </c>
      <c r="R66" s="122">
        <f t="shared" si="27"/>
        <v>166.63784110746809</v>
      </c>
      <c r="S66" s="122">
        <f t="shared" si="27"/>
        <v>223.13713946586245</v>
      </c>
      <c r="T66" s="122">
        <f t="shared" si="27"/>
        <v>185.84152654354358</v>
      </c>
      <c r="U66" s="122">
        <f t="shared" si="27"/>
        <v>115.75427092291123</v>
      </c>
      <c r="V66" s="122">
        <f t="shared" si="27"/>
        <v>29.134490174464084</v>
      </c>
      <c r="W66" s="122">
        <f t="shared" si="27"/>
        <v>8.9018456540613844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79.963283344278665</v>
      </c>
      <c r="D67" s="98">
        <f>IF(RES_hhdet_in_tes!D67=0,0,RES_hhdet_in_tes!D67*1000*11630/RES_hhdet_in_new!D64)</f>
        <v>108.66381221580571</v>
      </c>
      <c r="E67" s="98">
        <f>IF(RES_hhdet_in_tes!E67=0,0,RES_hhdet_in_tes!E67*1000*11630/RES_hhdet_in_new!E64)</f>
        <v>145.14530028584093</v>
      </c>
      <c r="F67" s="98">
        <f>IF(RES_hhdet_in_tes!F67=0,0,RES_hhdet_in_tes!F67*1000*11630/RES_hhdet_in_new!F64)</f>
        <v>44.933003832856748</v>
      </c>
      <c r="G67" s="98">
        <f>IF(RES_hhdet_in_tes!G67=0,0,RES_hhdet_in_tes!G67*1000*11630/RES_hhdet_in_new!G64)</f>
        <v>70.774458034884532</v>
      </c>
      <c r="H67" s="98">
        <f>IF(RES_hhdet_in_tes!H67=0,0,RES_hhdet_in_tes!H67*1000*11630/RES_hhdet_in_new!H64)</f>
        <v>93.37393325766196</v>
      </c>
      <c r="I67" s="98">
        <f>IF(RES_hhdet_in_tes!I67=0,0,RES_hhdet_in_tes!I67*1000*11630/RES_hhdet_in_new!I64)</f>
        <v>219.0209290886402</v>
      </c>
      <c r="J67" s="98">
        <f>IF(RES_hhdet_in_tes!J67=0,0,RES_hhdet_in_tes!J67*1000*11630/RES_hhdet_in_new!J64)</f>
        <v>67.578089515080805</v>
      </c>
      <c r="K67" s="98">
        <f>IF(RES_hhdet_in_tes!K67=0,0,RES_hhdet_in_tes!K67*1000*11630/RES_hhdet_in_new!K64)</f>
        <v>63.42846539222051</v>
      </c>
      <c r="L67" s="98">
        <f>IF(RES_hhdet_in_tes!L67=0,0,RES_hhdet_in_tes!L67*1000*11630/RES_hhdet_in_new!L64)</f>
        <v>184.6481213294486</v>
      </c>
      <c r="M67" s="98">
        <f>IF(RES_hhdet_in_tes!M67=0,0,RES_hhdet_in_tes!M67*1000*11630/RES_hhdet_in_new!M64)</f>
        <v>60.975656697324922</v>
      </c>
      <c r="N67" s="98">
        <f>IF(RES_hhdet_in_tes!N67=0,0,RES_hhdet_in_tes!N67*1000*11630/RES_hhdet_in_new!N64)</f>
        <v>222.10882733574792</v>
      </c>
      <c r="O67" s="98">
        <f>IF(RES_hhdet_in_tes!O67=0,0,RES_hhdet_in_tes!O67*1000*11630/RES_hhdet_in_new!O64)</f>
        <v>26.789961133324447</v>
      </c>
      <c r="P67" s="98">
        <f>IF(RES_hhdet_in_tes!P67=0,0,RES_hhdet_in_tes!P67*1000*11630/RES_hhdet_in_new!P64)</f>
        <v>117.68620604825276</v>
      </c>
      <c r="Q67" s="98">
        <f>IF(RES_hhdet_in_tes!Q67=0,0,RES_hhdet_in_tes!Q67*1000*11630/RES_hhdet_in_new!Q64)</f>
        <v>322.43354143995822</v>
      </c>
      <c r="R67" s="98">
        <f>IF(RES_hhdet_in_tes!R67=0,0,RES_hhdet_in_tes!R67*1000*11630/RES_hhdet_in_new!R64)</f>
        <v>166.63784110746809</v>
      </c>
      <c r="S67" s="98">
        <f>IF(RES_hhdet_in_tes!S67=0,0,RES_hhdet_in_tes!S67*1000*11630/RES_hhdet_in_new!S64)</f>
        <v>223.13713946586245</v>
      </c>
      <c r="T67" s="98">
        <f>IF(RES_hhdet_in_tes!T67=0,0,RES_hhdet_in_tes!T67*1000*11630/RES_hhdet_in_new!T64)</f>
        <v>185.84152654354358</v>
      </c>
      <c r="U67" s="98">
        <f>IF(RES_hhdet_in_tes!U67=0,0,RES_hhdet_in_tes!U67*1000*11630/RES_hhdet_in_new!U64)</f>
        <v>115.75427092291123</v>
      </c>
      <c r="V67" s="98">
        <f>IF(RES_hhdet_in_tes!V67=0,0,RES_hhdet_in_tes!V67*1000*11630/RES_hhdet_in_new!V64)</f>
        <v>29.134490174464084</v>
      </c>
      <c r="W67" s="98">
        <f>IF(RES_hhdet_in_tes!W67=0,0,RES_hhdet_in_tes!W67*1000*11630/RES_hhdet_in_new!W64)</f>
        <v>8.9018456540613844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624.63118342443511</v>
      </c>
      <c r="D68" s="122">
        <v>737.25431812084412</v>
      </c>
      <c r="E68" s="122">
        <v>818.69714960666647</v>
      </c>
      <c r="F68" s="122">
        <v>578.68842314121594</v>
      </c>
      <c r="G68" s="122">
        <v>764.69623200074113</v>
      </c>
      <c r="H68" s="122">
        <v>905.99275633335606</v>
      </c>
      <c r="I68" s="122">
        <v>882.2374676338884</v>
      </c>
      <c r="J68" s="122">
        <v>752.64813143765548</v>
      </c>
      <c r="K68" s="122">
        <v>820.02944866216353</v>
      </c>
      <c r="L68" s="122">
        <v>778.27496189849683</v>
      </c>
      <c r="M68" s="122">
        <v>830.92302033385261</v>
      </c>
      <c r="N68" s="122">
        <v>893.49718158262078</v>
      </c>
      <c r="O68" s="122">
        <v>907.81026573570318</v>
      </c>
      <c r="P68" s="122">
        <v>872.65752552407457</v>
      </c>
      <c r="Q68" s="122">
        <v>918.0451172376595</v>
      </c>
      <c r="R68" s="122">
        <v>921.48582661958949</v>
      </c>
      <c r="S68" s="122">
        <v>1017.9155561761388</v>
      </c>
      <c r="T68" s="122">
        <v>1002.768667734422</v>
      </c>
      <c r="U68" s="122">
        <v>971.88992358183066</v>
      </c>
      <c r="V68" s="122">
        <v>1013.7609970633171</v>
      </c>
      <c r="W68" s="122">
        <v>1141.1841460761921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635.30833747618362</v>
      </c>
      <c r="D69" s="98">
        <v>749.89892437156038</v>
      </c>
      <c r="E69" s="98">
        <v>819.70132044411537</v>
      </c>
      <c r="F69" s="98">
        <v>590.37956441609538</v>
      </c>
      <c r="G69" s="98">
        <v>764.69623200074113</v>
      </c>
      <c r="H69" s="98">
        <v>893.80426626806866</v>
      </c>
      <c r="I69" s="98">
        <v>877.0587383369292</v>
      </c>
      <c r="J69" s="98">
        <v>752.65762914283573</v>
      </c>
      <c r="K69" s="98">
        <v>813.9000300261921</v>
      </c>
      <c r="L69" s="98">
        <v>780.30437918825362</v>
      </c>
      <c r="M69" s="98">
        <v>832.9284950776298</v>
      </c>
      <c r="N69" s="98">
        <v>892.17587746268737</v>
      </c>
      <c r="O69" s="98">
        <v>908.63204217810141</v>
      </c>
      <c r="P69" s="98">
        <v>868.31404306669731</v>
      </c>
      <c r="Q69" s="98">
        <v>916.42118625952071</v>
      </c>
      <c r="R69" s="98">
        <v>923.24673226925142</v>
      </c>
      <c r="S69" s="98">
        <v>1013.9024553157269</v>
      </c>
      <c r="T69" s="98">
        <v>1004.122053328625</v>
      </c>
      <c r="U69" s="98">
        <v>973.04642227245847</v>
      </c>
      <c r="V69" s="98">
        <v>1013.8945593423193</v>
      </c>
      <c r="W69" s="98">
        <v>1141.1841460761921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462.25230746861575</v>
      </c>
      <c r="D73" s="101">
        <v>504.09199763265923</v>
      </c>
      <c r="E73" s="101">
        <v>795.19541912710463</v>
      </c>
      <c r="F73" s="101">
        <v>354.80003893419979</v>
      </c>
      <c r="G73" s="101">
        <v>0</v>
      </c>
      <c r="H73" s="101">
        <v>1030.0611190163499</v>
      </c>
      <c r="I73" s="101">
        <v>921.62019909608205</v>
      </c>
      <c r="J73" s="101">
        <v>687.34760924152909</v>
      </c>
      <c r="K73" s="101">
        <v>942.08214109744108</v>
      </c>
      <c r="L73" s="101">
        <v>738.51475189312976</v>
      </c>
      <c r="M73" s="101">
        <v>769.0053777362341</v>
      </c>
      <c r="N73" s="101">
        <v>940.70696235126775</v>
      </c>
      <c r="O73" s="101">
        <v>877.45987458045704</v>
      </c>
      <c r="P73" s="101">
        <v>926.54618507302666</v>
      </c>
      <c r="Q73" s="101">
        <v>961.92389547611424</v>
      </c>
      <c r="R73" s="101">
        <v>868.38344195623756</v>
      </c>
      <c r="S73" s="101">
        <v>1120.0149823286256</v>
      </c>
      <c r="T73" s="101">
        <v>971.90807998686046</v>
      </c>
      <c r="U73" s="101">
        <v>944.59514370912666</v>
      </c>
      <c r="V73" s="101">
        <v>1010.4396202294828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332.02102860319707</v>
      </c>
      <c r="D77" s="122">
        <v>392.74087010592223</v>
      </c>
      <c r="E77" s="122">
        <v>493.05753500814251</v>
      </c>
      <c r="F77" s="122">
        <v>304.6291768482788</v>
      </c>
      <c r="G77" s="122">
        <v>537.08847140594582</v>
      </c>
      <c r="H77" s="122">
        <v>429.83147805156256</v>
      </c>
      <c r="I77" s="122">
        <v>490.73668592494613</v>
      </c>
      <c r="J77" s="122">
        <v>265.61378054389689</v>
      </c>
      <c r="K77" s="122">
        <v>356.91785556710386</v>
      </c>
      <c r="L77" s="122">
        <v>289.12122289002701</v>
      </c>
      <c r="M77" s="122">
        <v>305.01098350448689</v>
      </c>
      <c r="N77" s="122">
        <v>291.08225902863251</v>
      </c>
      <c r="O77" s="122">
        <v>284.06812317644801</v>
      </c>
      <c r="P77" s="122">
        <v>279.39124431645405</v>
      </c>
      <c r="Q77" s="122">
        <v>329.11550105639412</v>
      </c>
      <c r="R77" s="122">
        <v>334.26527220693202</v>
      </c>
      <c r="S77" s="122">
        <v>380.86358489368047</v>
      </c>
      <c r="T77" s="122">
        <v>390.67410742349296</v>
      </c>
      <c r="U77" s="122">
        <v>393.60323774766573</v>
      </c>
      <c r="V77" s="122">
        <v>370.82877076137976</v>
      </c>
      <c r="W77" s="122">
        <v>410.22103405423934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320.93329984474968</v>
      </c>
      <c r="D78" s="98">
        <v>405.98018664617888</v>
      </c>
      <c r="E78" s="98">
        <v>480.47784694998171</v>
      </c>
      <c r="F78" s="98">
        <v>309.16360485516418</v>
      </c>
      <c r="G78" s="98">
        <v>604.5393207925398</v>
      </c>
      <c r="H78" s="98">
        <v>429.81417620822884</v>
      </c>
      <c r="I78" s="98">
        <v>495.08521627241214</v>
      </c>
      <c r="J78" s="98">
        <v>265.73185479685827</v>
      </c>
      <c r="K78" s="98">
        <v>358.74566684414532</v>
      </c>
      <c r="L78" s="98">
        <v>289.7337806140211</v>
      </c>
      <c r="M78" s="98">
        <v>304.99590483237182</v>
      </c>
      <c r="N78" s="98">
        <v>290.46150862715422</v>
      </c>
      <c r="O78" s="98">
        <v>292.67247165980399</v>
      </c>
      <c r="P78" s="98">
        <v>279.72711378736102</v>
      </c>
      <c r="Q78" s="98">
        <v>328.14753354129545</v>
      </c>
      <c r="R78" s="98">
        <v>333.97882044030712</v>
      </c>
      <c r="S78" s="98">
        <v>381.22010048286711</v>
      </c>
      <c r="T78" s="98">
        <v>391.2901143901093</v>
      </c>
      <c r="U78" s="98">
        <v>393.8664180556521</v>
      </c>
      <c r="V78" s="98">
        <v>370.75541274624521</v>
      </c>
      <c r="W78" s="98">
        <v>410.66864798845842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369.78642138606256</v>
      </c>
      <c r="D79" s="33">
        <v>309.8370069762928</v>
      </c>
      <c r="E79" s="33">
        <v>562.0952061900017</v>
      </c>
      <c r="F79" s="33">
        <v>282.18595490292972</v>
      </c>
      <c r="G79" s="33">
        <v>319.35364412161795</v>
      </c>
      <c r="H79" s="33">
        <v>625.78062108701567</v>
      </c>
      <c r="I79" s="33">
        <v>419.33875712664292</v>
      </c>
      <c r="J79" s="33">
        <v>258.28299431003745</v>
      </c>
      <c r="K79" s="33">
        <v>270.24973018956717</v>
      </c>
      <c r="L79" s="33">
        <v>277.98940869779074</v>
      </c>
      <c r="M79" s="33">
        <v>309.27015067267718</v>
      </c>
      <c r="N79" s="33">
        <v>447.30734953548927</v>
      </c>
      <c r="O79" s="33">
        <v>30.338051607793457</v>
      </c>
      <c r="P79" s="33">
        <v>212.97858722929666</v>
      </c>
      <c r="Q79" s="33">
        <v>418.90478051581567</v>
      </c>
      <c r="R79" s="33">
        <v>352.79831741557086</v>
      </c>
      <c r="S79" s="33">
        <v>364.68816341572318</v>
      </c>
      <c r="T79" s="33">
        <v>364.81521234912219</v>
      </c>
      <c r="U79" s="33">
        <v>370.57289825725081</v>
      </c>
      <c r="V79" s="33">
        <v>375.9438121818265</v>
      </c>
      <c r="W79" s="33">
        <v>385.76792479338184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5620.5113085650291</v>
      </c>
      <c r="D81" s="117">
        <f t="shared" si="28"/>
        <v>5677.8578097569043</v>
      </c>
      <c r="E81" s="117">
        <f t="shared" si="28"/>
        <v>6493.5586951565374</v>
      </c>
      <c r="F81" s="117">
        <f t="shared" si="28"/>
        <v>7035.3667663072993</v>
      </c>
      <c r="G81" s="117">
        <f t="shared" si="28"/>
        <v>7239.8364109686763</v>
      </c>
      <c r="H81" s="117">
        <f t="shared" si="28"/>
        <v>6477.3285102395503</v>
      </c>
      <c r="I81" s="117">
        <f t="shared" si="28"/>
        <v>6710.7477127833699</v>
      </c>
      <c r="J81" s="117">
        <f t="shared" si="28"/>
        <v>7715.1587266429106</v>
      </c>
      <c r="K81" s="117">
        <f t="shared" si="28"/>
        <v>7617.5887623075851</v>
      </c>
      <c r="L81" s="117">
        <f t="shared" si="28"/>
        <v>8034.6546034007733</v>
      </c>
      <c r="M81" s="117">
        <f t="shared" si="28"/>
        <v>7349.1785011085403</v>
      </c>
      <c r="N81" s="117">
        <f t="shared" si="28"/>
        <v>7837.6296312052964</v>
      </c>
      <c r="O81" s="117">
        <f t="shared" si="28"/>
        <v>7234.4838760435032</v>
      </c>
      <c r="P81" s="117">
        <f t="shared" si="28"/>
        <v>7154.8631595459701</v>
      </c>
      <c r="Q81" s="117">
        <f t="shared" si="28"/>
        <v>7107.4140665002697</v>
      </c>
      <c r="R81" s="117">
        <f t="shared" ref="R81:V81" si="29">R82+R85+R87+R100</f>
        <v>6872.5202039250462</v>
      </c>
      <c r="S81" s="117">
        <f t="shared" si="29"/>
        <v>7138.0164909872001</v>
      </c>
      <c r="T81" s="117">
        <f t="shared" si="29"/>
        <v>6926.2093159237538</v>
      </c>
      <c r="U81" s="117">
        <f t="shared" si="29"/>
        <v>6820.6936312673261</v>
      </c>
      <c r="V81" s="117">
        <f t="shared" si="29"/>
        <v>6526.1261714054199</v>
      </c>
      <c r="W81" s="117">
        <f t="shared" ref="W81" si="30">W82+W85+W87+W100</f>
        <v>6662.9573379994854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4528.1366419823398</v>
      </c>
      <c r="D82" s="122">
        <f t="shared" si="31"/>
        <v>4522.6426485200773</v>
      </c>
      <c r="E82" s="122">
        <f t="shared" si="31"/>
        <v>5124.664938973222</v>
      </c>
      <c r="F82" s="122">
        <f t="shared" si="31"/>
        <v>6029.1271624715509</v>
      </c>
      <c r="G82" s="122">
        <f t="shared" si="31"/>
        <v>5552.6963454122861</v>
      </c>
      <c r="H82" s="122">
        <f t="shared" si="31"/>
        <v>5220.140120454741</v>
      </c>
      <c r="I82" s="122">
        <f t="shared" si="31"/>
        <v>5052.02922143665</v>
      </c>
      <c r="J82" s="122">
        <f t="shared" si="31"/>
        <v>6574.569718813048</v>
      </c>
      <c r="K82" s="122">
        <f t="shared" si="31"/>
        <v>6328.9018796724849</v>
      </c>
      <c r="L82" s="122">
        <f t="shared" si="31"/>
        <v>6723.4239494996827</v>
      </c>
      <c r="M82" s="122">
        <f t="shared" si="31"/>
        <v>6175.3020825167114</v>
      </c>
      <c r="N82" s="122">
        <f t="shared" si="31"/>
        <v>6483.9332269154529</v>
      </c>
      <c r="O82" s="122">
        <f t="shared" si="31"/>
        <v>6050.5976607785879</v>
      </c>
      <c r="P82" s="122">
        <f t="shared" si="31"/>
        <v>5830.145431836384</v>
      </c>
      <c r="Q82" s="122">
        <f t="shared" si="31"/>
        <v>5516.2336951707912</v>
      </c>
      <c r="R82" s="122">
        <f t="shared" ref="R82:V82" si="32">SUM(R83:R84)</f>
        <v>5448.4389139018485</v>
      </c>
      <c r="S82" s="122">
        <f t="shared" si="32"/>
        <v>5528.9909653829027</v>
      </c>
      <c r="T82" s="122">
        <f t="shared" si="32"/>
        <v>5362.3596197112693</v>
      </c>
      <c r="U82" s="122">
        <f t="shared" si="32"/>
        <v>5274.8038389571911</v>
      </c>
      <c r="V82" s="122">
        <f t="shared" si="32"/>
        <v>5100.5366202947562</v>
      </c>
      <c r="W82" s="122">
        <f t="shared" ref="W82" si="33">SUM(W83:W84)</f>
        <v>5146.0046913000351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4520.2058947080805</v>
      </c>
      <c r="D83" s="98">
        <v>4515.0382839643034</v>
      </c>
      <c r="E83" s="98">
        <v>5116.2488941788761</v>
      </c>
      <c r="F83" s="98">
        <v>6018.4729982550671</v>
      </c>
      <c r="G83" s="98">
        <v>5543.4823462576214</v>
      </c>
      <c r="H83" s="98">
        <v>5212.0432474805339</v>
      </c>
      <c r="I83" s="98">
        <v>5044.9917475220318</v>
      </c>
      <c r="J83" s="98">
        <v>6563.9671965969364</v>
      </c>
      <c r="K83" s="98">
        <v>6318.7134995460392</v>
      </c>
      <c r="L83" s="98">
        <v>6713.5766978357387</v>
      </c>
      <c r="M83" s="98">
        <v>6165.7511949438767</v>
      </c>
      <c r="N83" s="98">
        <v>6475.5268286725468</v>
      </c>
      <c r="O83" s="98">
        <v>6041.3864602194308</v>
      </c>
      <c r="P83" s="98">
        <v>5821.0907613327927</v>
      </c>
      <c r="Q83" s="98">
        <v>5508.6823510006243</v>
      </c>
      <c r="R83" s="98">
        <v>5441.0524641174461</v>
      </c>
      <c r="S83" s="98">
        <v>5521.4483346377219</v>
      </c>
      <c r="T83" s="98">
        <v>5355.1556703942642</v>
      </c>
      <c r="U83" s="98">
        <v>5267.7509856230181</v>
      </c>
      <c r="V83" s="98">
        <v>5093.8224354182357</v>
      </c>
      <c r="W83" s="98">
        <v>5139.2969653341643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7.930747274259625</v>
      </c>
      <c r="D84" s="98">
        <v>7.604364555774036</v>
      </c>
      <c r="E84" s="98">
        <v>8.4160447943461456</v>
      </c>
      <c r="F84" s="98">
        <v>10.654164216484194</v>
      </c>
      <c r="G84" s="98">
        <v>9.2139991546649416</v>
      </c>
      <c r="H84" s="98">
        <v>8.0968729742075709</v>
      </c>
      <c r="I84" s="98">
        <v>7.0374739146184782</v>
      </c>
      <c r="J84" s="98">
        <v>10.602522216111806</v>
      </c>
      <c r="K84" s="98">
        <v>10.188380126445354</v>
      </c>
      <c r="L84" s="98">
        <v>9.8472516639439664</v>
      </c>
      <c r="M84" s="98">
        <v>9.5508875728346823</v>
      </c>
      <c r="N84" s="98">
        <v>8.4063982429064623</v>
      </c>
      <c r="O84" s="98">
        <v>9.2112005591566515</v>
      </c>
      <c r="P84" s="98">
        <v>9.0546705035912538</v>
      </c>
      <c r="Q84" s="98">
        <v>7.5513441701670514</v>
      </c>
      <c r="R84" s="98">
        <v>7.3864497844028554</v>
      </c>
      <c r="S84" s="98">
        <v>7.5426307451811203</v>
      </c>
      <c r="T84" s="98">
        <v>7.2039493170047466</v>
      </c>
      <c r="U84" s="98">
        <v>7.0528533341729398</v>
      </c>
      <c r="V84" s="98">
        <v>6.7141848765200738</v>
      </c>
      <c r="W84" s="98">
        <v>6.7077259658704067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79.95715104135634</v>
      </c>
      <c r="D85" s="122">
        <f t="shared" si="34"/>
        <v>108.66357876183277</v>
      </c>
      <c r="E85" s="122">
        <f t="shared" si="34"/>
        <v>145.14080179057621</v>
      </c>
      <c r="F85" s="122">
        <f t="shared" si="34"/>
        <v>44.929355700394353</v>
      </c>
      <c r="G85" s="122">
        <f t="shared" si="34"/>
        <v>70.77943098538492</v>
      </c>
      <c r="H85" s="122">
        <f t="shared" si="34"/>
        <v>93.371423772927358</v>
      </c>
      <c r="I85" s="122">
        <f t="shared" si="34"/>
        <v>219.05832177463617</v>
      </c>
      <c r="J85" s="122">
        <f t="shared" si="34"/>
        <v>67.588557834398827</v>
      </c>
      <c r="K85" s="122">
        <f t="shared" si="34"/>
        <v>63.419774203549828</v>
      </c>
      <c r="L85" s="122">
        <f t="shared" si="34"/>
        <v>184.6437577150665</v>
      </c>
      <c r="M85" s="122">
        <f t="shared" si="34"/>
        <v>60.979476339089025</v>
      </c>
      <c r="N85" s="122">
        <f t="shared" si="34"/>
        <v>222.11728024350441</v>
      </c>
      <c r="O85" s="122">
        <f t="shared" si="34"/>
        <v>26.7936787990654</v>
      </c>
      <c r="P85" s="122">
        <f t="shared" si="34"/>
        <v>117.68642120008259</v>
      </c>
      <c r="Q85" s="122">
        <f t="shared" si="34"/>
        <v>322.43667304086887</v>
      </c>
      <c r="R85" s="122">
        <f t="shared" si="34"/>
        <v>166.6407959312468</v>
      </c>
      <c r="S85" s="122">
        <f t="shared" si="34"/>
        <v>223.13912384950584</v>
      </c>
      <c r="T85" s="122">
        <f t="shared" si="34"/>
        <v>185.84306551715514</v>
      </c>
      <c r="U85" s="122">
        <f t="shared" si="34"/>
        <v>115.75639679368317</v>
      </c>
      <c r="V85" s="122">
        <f t="shared" si="34"/>
        <v>29.133543943060342</v>
      </c>
      <c r="W85" s="122">
        <f t="shared" si="34"/>
        <v>8.9029989000075052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79.95715104135634</v>
      </c>
      <c r="D86" s="98">
        <f>IF(RES_hhdet_in_tes!D86=0,0,RES_hhdet_in_tes!D86*1000*11630/RES_hhdet_in_new!D83)</f>
        <v>108.66357876183277</v>
      </c>
      <c r="E86" s="98">
        <f>IF(RES_hhdet_in_tes!E86=0,0,RES_hhdet_in_tes!E86*1000*11630/RES_hhdet_in_new!E83)</f>
        <v>145.14080179057621</v>
      </c>
      <c r="F86" s="98">
        <f>IF(RES_hhdet_in_tes!F86=0,0,RES_hhdet_in_tes!F86*1000*11630/RES_hhdet_in_new!F83)</f>
        <v>44.929355700394353</v>
      </c>
      <c r="G86" s="98">
        <f>IF(RES_hhdet_in_tes!G86=0,0,RES_hhdet_in_tes!G86*1000*11630/RES_hhdet_in_new!G83)</f>
        <v>70.77943098538492</v>
      </c>
      <c r="H86" s="98">
        <f>IF(RES_hhdet_in_tes!H86=0,0,RES_hhdet_in_tes!H86*1000*11630/RES_hhdet_in_new!H83)</f>
        <v>93.371423772927358</v>
      </c>
      <c r="I86" s="98">
        <f>IF(RES_hhdet_in_tes!I86=0,0,RES_hhdet_in_tes!I86*1000*11630/RES_hhdet_in_new!I83)</f>
        <v>219.05832177463617</v>
      </c>
      <c r="J86" s="98">
        <f>IF(RES_hhdet_in_tes!J86=0,0,RES_hhdet_in_tes!J86*1000*11630/RES_hhdet_in_new!J83)</f>
        <v>67.588557834398827</v>
      </c>
      <c r="K86" s="98">
        <f>IF(RES_hhdet_in_tes!K86=0,0,RES_hhdet_in_tes!K86*1000*11630/RES_hhdet_in_new!K83)</f>
        <v>63.419774203549828</v>
      </c>
      <c r="L86" s="98">
        <f>IF(RES_hhdet_in_tes!L86=0,0,RES_hhdet_in_tes!L86*1000*11630/RES_hhdet_in_new!L83)</f>
        <v>184.6437577150665</v>
      </c>
      <c r="M86" s="98">
        <f>IF(RES_hhdet_in_tes!M86=0,0,RES_hhdet_in_tes!M86*1000*11630/RES_hhdet_in_new!M83)</f>
        <v>60.979476339089025</v>
      </c>
      <c r="N86" s="98">
        <f>IF(RES_hhdet_in_tes!N86=0,0,RES_hhdet_in_tes!N86*1000*11630/RES_hhdet_in_new!N83)</f>
        <v>222.11728024350441</v>
      </c>
      <c r="O86" s="98">
        <f>IF(RES_hhdet_in_tes!O86=0,0,RES_hhdet_in_tes!O86*1000*11630/RES_hhdet_in_new!O83)</f>
        <v>26.7936787990654</v>
      </c>
      <c r="P86" s="98">
        <f>IF(RES_hhdet_in_tes!P86=0,0,RES_hhdet_in_tes!P86*1000*11630/RES_hhdet_in_new!P83)</f>
        <v>117.68642120008259</v>
      </c>
      <c r="Q86" s="98">
        <f>IF(RES_hhdet_in_tes!Q86=0,0,RES_hhdet_in_tes!Q86*1000*11630/RES_hhdet_in_new!Q83)</f>
        <v>322.43667304086887</v>
      </c>
      <c r="R86" s="98">
        <f>IF(RES_hhdet_in_tes!R86=0,0,RES_hhdet_in_tes!R86*1000*11630/RES_hhdet_in_new!R83)</f>
        <v>166.6407959312468</v>
      </c>
      <c r="S86" s="98">
        <f>IF(RES_hhdet_in_tes!S86=0,0,RES_hhdet_in_tes!S86*1000*11630/RES_hhdet_in_new!S83)</f>
        <v>223.13912384950584</v>
      </c>
      <c r="T86" s="98">
        <f>IF(RES_hhdet_in_tes!T86=0,0,RES_hhdet_in_tes!T86*1000*11630/RES_hhdet_in_new!T83)</f>
        <v>185.84306551715514</v>
      </c>
      <c r="U86" s="98">
        <f>IF(RES_hhdet_in_tes!U86=0,0,RES_hhdet_in_tes!U86*1000*11630/RES_hhdet_in_new!U83)</f>
        <v>115.75639679368317</v>
      </c>
      <c r="V86" s="98">
        <f>IF(RES_hhdet_in_tes!V86=0,0,RES_hhdet_in_tes!V86*1000*11630/RES_hhdet_in_new!V83)</f>
        <v>29.133543943060342</v>
      </c>
      <c r="W86" s="98">
        <f>IF(RES_hhdet_in_tes!W86=0,0,RES_hhdet_in_tes!W86*1000*11630/RES_hhdet_in_new!W83)</f>
        <v>8.9029989000075052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669.30941712985918</v>
      </c>
      <c r="D87" s="122">
        <v>668.44016019700462</v>
      </c>
      <c r="E87" s="122">
        <v>767.61322729552307</v>
      </c>
      <c r="F87" s="122">
        <v>656.92508613457824</v>
      </c>
      <c r="G87" s="122">
        <v>963.68145396915179</v>
      </c>
      <c r="H87" s="122">
        <v>773.78259909826863</v>
      </c>
      <c r="I87" s="122">
        <v>908.01482361855392</v>
      </c>
      <c r="J87" s="122">
        <v>792.49607385532818</v>
      </c>
      <c r="K87" s="122">
        <v>850.20324056279856</v>
      </c>
      <c r="L87" s="122">
        <v>823.1615718055449</v>
      </c>
      <c r="M87" s="122">
        <v>809.86479287377449</v>
      </c>
      <c r="N87" s="122">
        <v>855.79088929736167</v>
      </c>
      <c r="O87" s="122">
        <v>871.61300919293683</v>
      </c>
      <c r="P87" s="122">
        <v>914.58607759325923</v>
      </c>
      <c r="Q87" s="122">
        <v>937.90888807805129</v>
      </c>
      <c r="R87" s="122">
        <v>920.76373047480297</v>
      </c>
      <c r="S87" s="122">
        <v>1006.5121636612878</v>
      </c>
      <c r="T87" s="122">
        <v>989.53454036859978</v>
      </c>
      <c r="U87" s="122">
        <v>1022.0462792934744</v>
      </c>
      <c r="V87" s="122">
        <v>1022.4107424213324</v>
      </c>
      <c r="W87" s="122">
        <v>1113.7647987294624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669.30941712985918</v>
      </c>
      <c r="D88" s="98">
        <v>651.52377417217531</v>
      </c>
      <c r="E88" s="98">
        <v>729.34140896038537</v>
      </c>
      <c r="F88" s="98">
        <v>668.15721675407269</v>
      </c>
      <c r="G88" s="98">
        <v>819.76566971756927</v>
      </c>
      <c r="H88" s="98">
        <v>777.10534148298245</v>
      </c>
      <c r="I88" s="98">
        <v>890.28175949680076</v>
      </c>
      <c r="J88" s="98">
        <v>845.31946250180579</v>
      </c>
      <c r="K88" s="98">
        <v>822.7608907386948</v>
      </c>
      <c r="L88" s="98">
        <v>843.79314284800603</v>
      </c>
      <c r="M88" s="98">
        <v>810.75952178817624</v>
      </c>
      <c r="N88" s="98">
        <v>854.88171041459259</v>
      </c>
      <c r="O88" s="98">
        <v>869.47463937986402</v>
      </c>
      <c r="P88" s="98">
        <v>924.35682885495726</v>
      </c>
      <c r="Q88" s="98">
        <v>905.50898085405834</v>
      </c>
      <c r="R88" s="98">
        <v>929.51930125621573</v>
      </c>
      <c r="S88" s="98">
        <v>983.22951283858492</v>
      </c>
      <c r="T88" s="98">
        <v>985.95594948782673</v>
      </c>
      <c r="U88" s="98">
        <v>1013.2618605344757</v>
      </c>
      <c r="V88" s="98">
        <v>1024.9857691041009</v>
      </c>
      <c r="W88" s="98">
        <v>1115.2537005916736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718.06687380763992</v>
      </c>
      <c r="E92" s="101">
        <v>865.33292513228866</v>
      </c>
      <c r="F92" s="101">
        <v>599.64654942030654</v>
      </c>
      <c r="G92" s="101">
        <v>1117.0296420741793</v>
      </c>
      <c r="H92" s="101">
        <v>658.19625498972584</v>
      </c>
      <c r="I92" s="101">
        <v>1045.6324134171407</v>
      </c>
      <c r="J92" s="101">
        <v>616.50927305272421</v>
      </c>
      <c r="K92" s="101">
        <v>911.01289973596033</v>
      </c>
      <c r="L92" s="101">
        <v>785.94954480657111</v>
      </c>
      <c r="M92" s="101">
        <v>831.32115286546275</v>
      </c>
      <c r="N92" s="101">
        <v>786.69413240403401</v>
      </c>
      <c r="O92" s="101">
        <v>872.55705766220376</v>
      </c>
      <c r="P92" s="101">
        <v>880.26309937562417</v>
      </c>
      <c r="Q92" s="101">
        <v>956.55515826863325</v>
      </c>
      <c r="R92" s="101">
        <v>934.85521167936668</v>
      </c>
      <c r="S92" s="101">
        <v>1003.2372339468346</v>
      </c>
      <c r="T92" s="101">
        <v>1013.3734726495692</v>
      </c>
      <c r="U92" s="101">
        <v>1070.163298974275</v>
      </c>
      <c r="V92" s="101">
        <v>1004.184361053124</v>
      </c>
      <c r="W92" s="101">
        <v>1119.7484710418887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1030.0611190163499</v>
      </c>
      <c r="I96" s="101">
        <v>921.62019909608239</v>
      </c>
      <c r="J96" s="101">
        <v>687.3476092415292</v>
      </c>
      <c r="K96" s="101">
        <v>942.08214109744097</v>
      </c>
      <c r="L96" s="101">
        <v>738.51475189312953</v>
      </c>
      <c r="M96" s="101">
        <v>769.00537773623398</v>
      </c>
      <c r="N96" s="101">
        <v>940.70696235126763</v>
      </c>
      <c r="O96" s="101">
        <v>877.45987458045693</v>
      </c>
      <c r="P96" s="101">
        <v>926.54618507302644</v>
      </c>
      <c r="Q96" s="101">
        <v>961.92389547611447</v>
      </c>
      <c r="R96" s="101">
        <v>868.38344195623745</v>
      </c>
      <c r="S96" s="101">
        <v>1120.0149823286256</v>
      </c>
      <c r="T96" s="101">
        <v>0</v>
      </c>
      <c r="U96" s="101">
        <v>944.59514370912666</v>
      </c>
      <c r="V96" s="101">
        <v>1010.4396202294831</v>
      </c>
      <c r="W96" s="101">
        <v>1102.0419447317518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343.1080984114746</v>
      </c>
      <c r="D100" s="122">
        <v>378.1114222779899</v>
      </c>
      <c r="E100" s="122">
        <v>456.13972709721679</v>
      </c>
      <c r="F100" s="122">
        <v>304.38516200077623</v>
      </c>
      <c r="G100" s="122">
        <v>652.67918060185309</v>
      </c>
      <c r="H100" s="122">
        <v>390.03436691361338</v>
      </c>
      <c r="I100" s="122">
        <v>531.64534595352927</v>
      </c>
      <c r="J100" s="122">
        <v>280.50437614013526</v>
      </c>
      <c r="K100" s="122">
        <v>375.06386786875208</v>
      </c>
      <c r="L100" s="122">
        <v>303.42532438047965</v>
      </c>
      <c r="M100" s="122">
        <v>303.03214937896524</v>
      </c>
      <c r="N100" s="122">
        <v>275.78823474897712</v>
      </c>
      <c r="O100" s="122">
        <v>285.47952727291278</v>
      </c>
      <c r="P100" s="122">
        <v>292.44522891624399</v>
      </c>
      <c r="Q100" s="122">
        <v>330.83481021055803</v>
      </c>
      <c r="R100" s="122">
        <v>336.67676361714803</v>
      </c>
      <c r="S100" s="122">
        <v>379.37423809350327</v>
      </c>
      <c r="T100" s="122">
        <v>388.47209032673027</v>
      </c>
      <c r="U100" s="122">
        <v>408.08711622297824</v>
      </c>
      <c r="V100" s="122">
        <v>374.04526474627079</v>
      </c>
      <c r="W100" s="122">
        <v>394.28484906998079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313.90150270686593</v>
      </c>
      <c r="D101" s="98">
        <v>363.66594911753594</v>
      </c>
      <c r="E101" s="98">
        <v>412.78997607582045</v>
      </c>
      <c r="F101" s="98">
        <v>323.29615596931205</v>
      </c>
      <c r="G101" s="98">
        <v>630.186814038335</v>
      </c>
      <c r="H101" s="98">
        <v>409.310965378655</v>
      </c>
      <c r="I101" s="98">
        <v>429.93888092112667</v>
      </c>
      <c r="J101" s="98">
        <v>322.11769833734098</v>
      </c>
      <c r="K101" s="98">
        <v>336.90713815155732</v>
      </c>
      <c r="L101" s="98">
        <v>316.63286914183658</v>
      </c>
      <c r="M101" s="98">
        <v>293.11866192222209</v>
      </c>
      <c r="N101" s="98">
        <v>284.70917213964339</v>
      </c>
      <c r="O101" s="98">
        <v>287.26132947282468</v>
      </c>
      <c r="P101" s="98">
        <v>308.07851717278351</v>
      </c>
      <c r="Q101" s="98">
        <v>317.95701379402857</v>
      </c>
      <c r="R101" s="98">
        <v>338.75393394840466</v>
      </c>
      <c r="S101" s="98">
        <v>372.13157774268109</v>
      </c>
      <c r="T101" s="98">
        <v>380.99980572256806</v>
      </c>
      <c r="U101" s="98">
        <v>388.32169411693701</v>
      </c>
      <c r="V101" s="98">
        <v>381.50517080627299</v>
      </c>
      <c r="W101" s="98">
        <v>399.49025244735873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342.13720872478552</v>
      </c>
      <c r="D102" s="98">
        <v>382.2330156177818</v>
      </c>
      <c r="E102" s="98">
        <v>452.71711667438728</v>
      </c>
      <c r="F102" s="98">
        <v>301.56311860378645</v>
      </c>
      <c r="G102" s="98">
        <v>667.43667238318278</v>
      </c>
      <c r="H102" s="98">
        <v>363.65881032978155</v>
      </c>
      <c r="I102" s="98">
        <v>540.01866830446727</v>
      </c>
      <c r="J102" s="98">
        <v>264.45089395141883</v>
      </c>
      <c r="K102" s="98">
        <v>379.51531325262761</v>
      </c>
      <c r="L102" s="98">
        <v>301.10026995074935</v>
      </c>
      <c r="M102" s="98">
        <v>304.5903208751597</v>
      </c>
      <c r="N102" s="98">
        <v>269.08502001229499</v>
      </c>
      <c r="O102" s="98">
        <v>285.16091778029795</v>
      </c>
      <c r="P102" s="98">
        <v>289.98491304353274</v>
      </c>
      <c r="Q102" s="98">
        <v>330.66567370647476</v>
      </c>
      <c r="R102" s="98">
        <v>336.03857903392742</v>
      </c>
      <c r="S102" s="98">
        <v>380.49205980885762</v>
      </c>
      <c r="T102" s="98">
        <v>390.33860124451923</v>
      </c>
      <c r="U102" s="98">
        <v>413.36695977558958</v>
      </c>
      <c r="V102" s="98">
        <v>371.8630291401405</v>
      </c>
      <c r="W102" s="98">
        <v>393.20409574185538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369.7864213860625</v>
      </c>
      <c r="D103" s="33">
        <v>309.83700697629274</v>
      </c>
      <c r="E103" s="33">
        <v>562.0952061900017</v>
      </c>
      <c r="F103" s="33">
        <v>282.18595490292967</v>
      </c>
      <c r="G103" s="33">
        <v>319.353644121618</v>
      </c>
      <c r="H103" s="33">
        <v>625.78062108701567</v>
      </c>
      <c r="I103" s="33">
        <v>419.33875712664297</v>
      </c>
      <c r="J103" s="33">
        <v>258.2829943100374</v>
      </c>
      <c r="K103" s="33">
        <v>270.24973018956712</v>
      </c>
      <c r="L103" s="33">
        <v>277.98940869779074</v>
      </c>
      <c r="M103" s="33">
        <v>309.27015067267723</v>
      </c>
      <c r="N103" s="33">
        <v>447.30734953548921</v>
      </c>
      <c r="O103" s="33">
        <v>0</v>
      </c>
      <c r="P103" s="33">
        <v>0</v>
      </c>
      <c r="Q103" s="33">
        <v>418.90478051581567</v>
      </c>
      <c r="R103" s="33">
        <v>352.79831741557086</v>
      </c>
      <c r="S103" s="33">
        <v>364.68816341572318</v>
      </c>
      <c r="T103" s="33">
        <v>364.81521234912208</v>
      </c>
      <c r="U103" s="33">
        <v>370.57289825725087</v>
      </c>
      <c r="V103" s="33">
        <v>375.94381218182662</v>
      </c>
      <c r="W103" s="33">
        <v>385.76792479338178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4022.3119566576124</v>
      </c>
      <c r="D105" s="117">
        <f t="shared" si="35"/>
        <v>7890.6948985648987</v>
      </c>
      <c r="E105" s="117">
        <f t="shared" si="35"/>
        <v>7088.679652349615</v>
      </c>
      <c r="F105" s="117">
        <f t="shared" si="35"/>
        <v>6472.540104017703</v>
      </c>
      <c r="G105" s="117">
        <f t="shared" si="35"/>
        <v>6458.4487542303941</v>
      </c>
      <c r="H105" s="117">
        <f t="shared" si="35"/>
        <v>6691.4964083605792</v>
      </c>
      <c r="I105" s="117">
        <f t="shared" si="35"/>
        <v>6801.9781882904899</v>
      </c>
      <c r="J105" s="117">
        <f t="shared" si="35"/>
        <v>6708.1711958623309</v>
      </c>
      <c r="K105" s="117">
        <f t="shared" si="35"/>
        <v>7418.5844317240762</v>
      </c>
      <c r="L105" s="117">
        <f t="shared" si="35"/>
        <v>9148.5714928274374</v>
      </c>
      <c r="M105" s="117">
        <f t="shared" si="35"/>
        <v>7498.3227340294643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7024.2189114778193</v>
      </c>
      <c r="T105" s="117">
        <f t="shared" si="36"/>
        <v>7712.6200884666687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9928.1540668532998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3154.1407609734752</v>
      </c>
      <c r="D106" s="122">
        <f t="shared" si="38"/>
        <v>6454.8241945113878</v>
      </c>
      <c r="E106" s="122">
        <f t="shared" si="38"/>
        <v>5622.0511716470755</v>
      </c>
      <c r="F106" s="122">
        <f t="shared" si="38"/>
        <v>5585.7714263833041</v>
      </c>
      <c r="G106" s="122">
        <f t="shared" si="38"/>
        <v>4982.4394610414347</v>
      </c>
      <c r="H106" s="122">
        <f t="shared" si="38"/>
        <v>5406.8625246191668</v>
      </c>
      <c r="I106" s="122">
        <f t="shared" si="38"/>
        <v>5138.5254568122764</v>
      </c>
      <c r="J106" s="122">
        <f t="shared" si="38"/>
        <v>5684.9076330746402</v>
      </c>
      <c r="K106" s="122">
        <f t="shared" si="38"/>
        <v>6140.8929369722537</v>
      </c>
      <c r="L106" s="122">
        <f t="shared" si="38"/>
        <v>7711.6351771996406</v>
      </c>
      <c r="M106" s="122">
        <f t="shared" si="38"/>
        <v>6316.6932891375154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5422.565587345669</v>
      </c>
      <c r="T106" s="122">
        <f t="shared" si="39"/>
        <v>6072.6364715623877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7893.862492059061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3151.3762001557025</v>
      </c>
      <c r="D107" s="98">
        <v>6449.3930627105219</v>
      </c>
      <c r="E107" s="98">
        <v>5617.430936063849</v>
      </c>
      <c r="F107" s="98">
        <v>5580.831710152811</v>
      </c>
      <c r="G107" s="98">
        <v>4978.3021634854149</v>
      </c>
      <c r="H107" s="98">
        <v>5402.6660225537025</v>
      </c>
      <c r="I107" s="98">
        <v>5134.9439807538338</v>
      </c>
      <c r="J107" s="98">
        <v>5680.3200325020434</v>
      </c>
      <c r="K107" s="98">
        <v>6135.9460952410864</v>
      </c>
      <c r="L107" s="98">
        <v>7705.9837365006724</v>
      </c>
      <c r="M107" s="98">
        <v>6311.8047252459055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5418.864339928582</v>
      </c>
      <c r="T107" s="98">
        <v>6068.5546518329475</v>
      </c>
      <c r="U107" s="98">
        <v>0</v>
      </c>
      <c r="V107" s="98">
        <v>0</v>
      </c>
      <c r="W107" s="98">
        <v>7888.7143818551331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2.7645608177728311</v>
      </c>
      <c r="D108" s="98">
        <v>5.4311318008658764</v>
      </c>
      <c r="E108" s="98">
        <v>4.6202355832267141</v>
      </c>
      <c r="F108" s="98">
        <v>4.9397162304931275</v>
      </c>
      <c r="G108" s="98">
        <v>4.1372975560198126</v>
      </c>
      <c r="H108" s="98">
        <v>4.1965020654644869</v>
      </c>
      <c r="I108" s="98">
        <v>3.5814760584426963</v>
      </c>
      <c r="J108" s="98">
        <v>4.5876005725966795</v>
      </c>
      <c r="K108" s="98">
        <v>4.9468417311677122</v>
      </c>
      <c r="L108" s="98">
        <v>5.651440698967793</v>
      </c>
      <c r="M108" s="98">
        <v>4.8885638916102163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3.7012474170866878</v>
      </c>
      <c r="T108" s="98">
        <v>4.0818197294402188</v>
      </c>
      <c r="U108" s="98">
        <v>0</v>
      </c>
      <c r="V108" s="98">
        <v>0</v>
      </c>
      <c r="W108" s="98">
        <v>5.1481102039278968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79.751341128765972</v>
      </c>
      <c r="D109" s="122">
        <f t="shared" si="41"/>
        <v>108.51361744739859</v>
      </c>
      <c r="E109" s="122">
        <f t="shared" si="41"/>
        <v>145.33492768032224</v>
      </c>
      <c r="F109" s="122">
        <f t="shared" si="41"/>
        <v>44.228124303746775</v>
      </c>
      <c r="G109" s="122">
        <f t="shared" si="41"/>
        <v>70.497514503443668</v>
      </c>
      <c r="H109" s="122">
        <f t="shared" si="41"/>
        <v>93.952556538641574</v>
      </c>
      <c r="I109" s="122">
        <f t="shared" si="41"/>
        <v>218.61836559605732</v>
      </c>
      <c r="J109" s="122">
        <f t="shared" si="41"/>
        <v>67.299081677254122</v>
      </c>
      <c r="K109" s="122">
        <f t="shared" si="41"/>
        <v>63.069451059519899</v>
      </c>
      <c r="L109" s="122">
        <f t="shared" si="41"/>
        <v>184.8133933857905</v>
      </c>
      <c r="M109" s="122">
        <f t="shared" si="41"/>
        <v>58.604679206958266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225.81278778735779</v>
      </c>
      <c r="T109" s="122">
        <f t="shared" si="41"/>
        <v>172.36495755549797</v>
      </c>
      <c r="U109" s="122">
        <f t="shared" si="41"/>
        <v>0</v>
      </c>
      <c r="V109" s="122">
        <f t="shared" si="41"/>
        <v>0</v>
      </c>
      <c r="W109" s="122">
        <f t="shared" si="41"/>
        <v>5.2512456923117563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79.751341128765972</v>
      </c>
      <c r="D110" s="98">
        <f>IF(RES_hhdet_in_tes!D110=0,0,RES_hhdet_in_tes!D110*1000*11630/RES_hhdet_in_new!D107)</f>
        <v>108.51361744739859</v>
      </c>
      <c r="E110" s="98">
        <f>IF(RES_hhdet_in_tes!E110=0,0,RES_hhdet_in_tes!E110*1000*11630/RES_hhdet_in_new!E107)</f>
        <v>145.33492768032224</v>
      </c>
      <c r="F110" s="98">
        <f>IF(RES_hhdet_in_tes!F110=0,0,RES_hhdet_in_tes!F110*1000*11630/RES_hhdet_in_new!F107)</f>
        <v>44.228124303746775</v>
      </c>
      <c r="G110" s="98">
        <f>IF(RES_hhdet_in_tes!G110=0,0,RES_hhdet_in_tes!G110*1000*11630/RES_hhdet_in_new!G107)</f>
        <v>70.497514503443668</v>
      </c>
      <c r="H110" s="98">
        <f>IF(RES_hhdet_in_tes!H110=0,0,RES_hhdet_in_tes!H110*1000*11630/RES_hhdet_in_new!H107)</f>
        <v>93.952556538641574</v>
      </c>
      <c r="I110" s="98">
        <f>IF(RES_hhdet_in_tes!I110=0,0,RES_hhdet_in_tes!I110*1000*11630/RES_hhdet_in_new!I107)</f>
        <v>218.61836559605732</v>
      </c>
      <c r="J110" s="98">
        <f>IF(RES_hhdet_in_tes!J110=0,0,RES_hhdet_in_tes!J110*1000*11630/RES_hhdet_in_new!J107)</f>
        <v>67.299081677254122</v>
      </c>
      <c r="K110" s="98">
        <f>IF(RES_hhdet_in_tes!K110=0,0,RES_hhdet_in_tes!K110*1000*11630/RES_hhdet_in_new!K107)</f>
        <v>63.069451059519899</v>
      </c>
      <c r="L110" s="98">
        <f>IF(RES_hhdet_in_tes!L110=0,0,RES_hhdet_in_tes!L110*1000*11630/RES_hhdet_in_new!L107)</f>
        <v>184.8133933857905</v>
      </c>
      <c r="M110" s="98">
        <f>IF(RES_hhdet_in_tes!M110=0,0,RES_hhdet_in_tes!M110*1000*11630/RES_hhdet_in_new!M107)</f>
        <v>58.604679206958266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225.81278778735779</v>
      </c>
      <c r="T110" s="98">
        <f>IF(RES_hhdet_in_tes!T110=0,0,RES_hhdet_in_tes!T110*1000*11630/RES_hhdet_in_new!T107)</f>
        <v>172.36495755549797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5.2512456923117563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444.72547863400251</v>
      </c>
      <c r="D111" s="122">
        <v>948.51516943232207</v>
      </c>
      <c r="E111" s="122">
        <v>861.35859287725668</v>
      </c>
      <c r="F111" s="122">
        <v>541.35007249034368</v>
      </c>
      <c r="G111" s="122">
        <v>750.2885458904575</v>
      </c>
      <c r="H111" s="122">
        <v>805.59566585741209</v>
      </c>
      <c r="I111" s="122">
        <v>905.01852095781931</v>
      </c>
      <c r="J111" s="122">
        <v>691.5661544855069</v>
      </c>
      <c r="K111" s="122">
        <v>835.35117245995116</v>
      </c>
      <c r="L111" s="122">
        <v>952.0897764915909</v>
      </c>
      <c r="M111" s="122">
        <v>818.29474839796512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995.73869619996253</v>
      </c>
      <c r="T111" s="122">
        <v>1077.2800581042634</v>
      </c>
      <c r="U111" s="122">
        <v>0</v>
      </c>
      <c r="V111" s="122">
        <v>0</v>
      </c>
      <c r="W111" s="122">
        <v>1635.886819557001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443.48829071626517</v>
      </c>
      <c r="D112" s="98">
        <v>950.94903127131238</v>
      </c>
      <c r="E112" s="98">
        <v>863.79618348910446</v>
      </c>
      <c r="F112" s="98">
        <v>554.12747204898369</v>
      </c>
      <c r="G112" s="98">
        <v>761.61219880327508</v>
      </c>
      <c r="H112" s="98">
        <v>800.59365018813196</v>
      </c>
      <c r="I112" s="98">
        <v>904.70581811617387</v>
      </c>
      <c r="J112" s="98">
        <v>691.6705435235674</v>
      </c>
      <c r="K112" s="98">
        <v>831.13157602544584</v>
      </c>
      <c r="L112" s="98">
        <v>957.58087996570566</v>
      </c>
      <c r="M112" s="98">
        <v>824.04517497516701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962.72780769703638</v>
      </c>
      <c r="T112" s="98">
        <v>1093.9177388596429</v>
      </c>
      <c r="U112" s="98">
        <v>0</v>
      </c>
      <c r="V112" s="98">
        <v>0</v>
      </c>
      <c r="W112" s="98">
        <v>1643.2501971407978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462.2523074686157</v>
      </c>
      <c r="D116" s="101">
        <v>504.09199763265906</v>
      </c>
      <c r="E116" s="101">
        <v>795.19541912710451</v>
      </c>
      <c r="F116" s="101">
        <v>354.80003893419973</v>
      </c>
      <c r="G116" s="101">
        <v>600.25014479562651</v>
      </c>
      <c r="H116" s="101">
        <v>1030.0611190163497</v>
      </c>
      <c r="I116" s="101">
        <v>921.62019909608239</v>
      </c>
      <c r="J116" s="101">
        <v>687.34760924152897</v>
      </c>
      <c r="K116" s="101">
        <v>942.08214109744119</v>
      </c>
      <c r="L116" s="101">
        <v>738.51475189312953</v>
      </c>
      <c r="M116" s="101">
        <v>769.00537773623398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1120.0149823286251</v>
      </c>
      <c r="T116" s="101">
        <v>971.90807998686012</v>
      </c>
      <c r="U116" s="101">
        <v>0</v>
      </c>
      <c r="V116" s="101">
        <v>0</v>
      </c>
      <c r="W116" s="101">
        <v>1102.0419447317518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343.69437592136842</v>
      </c>
      <c r="D120" s="122">
        <v>378.84191717379048</v>
      </c>
      <c r="E120" s="122">
        <v>459.93496014496088</v>
      </c>
      <c r="F120" s="122">
        <v>301.1904808403084</v>
      </c>
      <c r="G120" s="122">
        <v>655.22323279505758</v>
      </c>
      <c r="H120" s="122">
        <v>385.08566134535926</v>
      </c>
      <c r="I120" s="122">
        <v>539.8158449243366</v>
      </c>
      <c r="J120" s="122">
        <v>264.39832662492978</v>
      </c>
      <c r="K120" s="122">
        <v>379.27087123235231</v>
      </c>
      <c r="L120" s="122">
        <v>300.0331457504148</v>
      </c>
      <c r="M120" s="122">
        <v>304.73001728702582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380.10184014482957</v>
      </c>
      <c r="T120" s="122">
        <v>390.33860124451928</v>
      </c>
      <c r="U120" s="122">
        <v>0</v>
      </c>
      <c r="V120" s="122">
        <v>0</v>
      </c>
      <c r="W120" s="122">
        <v>393.15350954492703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342.13720872478552</v>
      </c>
      <c r="D121" s="98">
        <v>382.2330156177818</v>
      </c>
      <c r="E121" s="98">
        <v>452.71711667438734</v>
      </c>
      <c r="F121" s="98">
        <v>301.56311860378645</v>
      </c>
      <c r="G121" s="98">
        <v>667.43667238318267</v>
      </c>
      <c r="H121" s="98">
        <v>363.65881032978155</v>
      </c>
      <c r="I121" s="98">
        <v>540.0186683044675</v>
      </c>
      <c r="J121" s="98">
        <v>264.45089395141883</v>
      </c>
      <c r="K121" s="98">
        <v>379.51531325262755</v>
      </c>
      <c r="L121" s="98">
        <v>301.10026995074929</v>
      </c>
      <c r="M121" s="98">
        <v>304.5903208751597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380.49205980885756</v>
      </c>
      <c r="T121" s="98">
        <v>390.33860124451928</v>
      </c>
      <c r="U121" s="98">
        <v>0</v>
      </c>
      <c r="V121" s="98">
        <v>0</v>
      </c>
      <c r="W121" s="98">
        <v>393.20409574185538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369.7864213860625</v>
      </c>
      <c r="D122" s="33">
        <v>309.83700697629274</v>
      </c>
      <c r="E122" s="33">
        <v>562.09520619000182</v>
      </c>
      <c r="F122" s="33">
        <v>282.18595490292967</v>
      </c>
      <c r="G122" s="33">
        <v>319.353644121618</v>
      </c>
      <c r="H122" s="33">
        <v>625.78062108701567</v>
      </c>
      <c r="I122" s="33">
        <v>419.33875712664292</v>
      </c>
      <c r="J122" s="33">
        <v>258.2829943100374</v>
      </c>
      <c r="K122" s="33">
        <v>270.24973018956712</v>
      </c>
      <c r="L122" s="33">
        <v>277.98940869779079</v>
      </c>
      <c r="M122" s="33">
        <v>309.27015067267723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364.68816341572312</v>
      </c>
      <c r="T122" s="33">
        <v>0</v>
      </c>
      <c r="U122" s="33">
        <v>0</v>
      </c>
      <c r="V122" s="33">
        <v>0</v>
      </c>
      <c r="W122" s="33">
        <v>385.76792479338189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6262.6201602866386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7183.7473627815916</v>
      </c>
      <c r="J124" s="117">
        <f t="shared" si="42"/>
        <v>7326.7312086771635</v>
      </c>
      <c r="K124" s="117">
        <f t="shared" si="42"/>
        <v>7672.8991684027424</v>
      </c>
      <c r="L124" s="117">
        <f t="shared" si="42"/>
        <v>7924.3717262584469</v>
      </c>
      <c r="M124" s="117">
        <f t="shared" si="42"/>
        <v>8037.0966777972108</v>
      </c>
      <c r="N124" s="117">
        <f t="shared" si="42"/>
        <v>7565.2313397045773</v>
      </c>
      <c r="O124" s="117">
        <f t="shared" si="42"/>
        <v>7296.3731818851975</v>
      </c>
      <c r="P124" s="117">
        <f t="shared" si="42"/>
        <v>6703.1324117265231</v>
      </c>
      <c r="Q124" s="117">
        <f t="shared" si="42"/>
        <v>7153.8121804344919</v>
      </c>
      <c r="R124" s="117">
        <f t="shared" ref="R124:V124" si="43">R125+R128+R130+R139</f>
        <v>6992.72516962398</v>
      </c>
      <c r="S124" s="117">
        <f t="shared" si="43"/>
        <v>7218.5835100781078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6616.4908366742984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5154.1292552849563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5495.0873534605962</v>
      </c>
      <c r="J125" s="122">
        <f t="shared" si="45"/>
        <v>6264.9989372684204</v>
      </c>
      <c r="K125" s="122">
        <f t="shared" si="45"/>
        <v>6392.6835451754414</v>
      </c>
      <c r="L125" s="122">
        <f t="shared" si="45"/>
        <v>6643.6601872140818</v>
      </c>
      <c r="M125" s="122">
        <f t="shared" si="45"/>
        <v>6801.0073379813421</v>
      </c>
      <c r="N125" s="122">
        <f t="shared" si="45"/>
        <v>6245.9750094623942</v>
      </c>
      <c r="O125" s="122">
        <f t="shared" si="45"/>
        <v>6098.6743297157227</v>
      </c>
      <c r="P125" s="122">
        <f t="shared" si="45"/>
        <v>5537.6255744413593</v>
      </c>
      <c r="Q125" s="122">
        <f t="shared" si="45"/>
        <v>5571.0570687933123</v>
      </c>
      <c r="R125" s="122">
        <f t="shared" ref="R125:V125" si="46">SUM(R126:R127)</f>
        <v>5555.7731514845136</v>
      </c>
      <c r="S125" s="122">
        <f t="shared" si="46"/>
        <v>5588.2083696129284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5134.8931626885533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5149.6117321721003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5491.2573590466582</v>
      </c>
      <c r="J126" s="98">
        <v>6259.9432152467089</v>
      </c>
      <c r="K126" s="98">
        <v>6387.5338716572751</v>
      </c>
      <c r="L126" s="98">
        <v>6638.7914076738953</v>
      </c>
      <c r="M126" s="98">
        <v>6795.7439577003643</v>
      </c>
      <c r="N126" s="98">
        <v>6241.9234399433271</v>
      </c>
      <c r="O126" s="98">
        <v>6094.0285981439747</v>
      </c>
      <c r="P126" s="98">
        <v>5533.3220504103019</v>
      </c>
      <c r="Q126" s="98">
        <v>5567.2412602064787</v>
      </c>
      <c r="R126" s="98">
        <v>5552.0046155655809</v>
      </c>
      <c r="S126" s="98">
        <v>5584.3940604153704</v>
      </c>
      <c r="T126" s="98">
        <v>0</v>
      </c>
      <c r="U126" s="98">
        <v>0</v>
      </c>
      <c r="V126" s="98">
        <v>0</v>
      </c>
      <c r="W126" s="98">
        <v>5131.5443589928327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4.5175231128555451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3.8299944139382212</v>
      </c>
      <c r="J127" s="98">
        <v>5.055722021711313</v>
      </c>
      <c r="K127" s="98">
        <v>5.149673518166713</v>
      </c>
      <c r="L127" s="98">
        <v>4.8687795401866998</v>
      </c>
      <c r="M127" s="98">
        <v>5.2633802809778798</v>
      </c>
      <c r="N127" s="98">
        <v>4.0515695190666667</v>
      </c>
      <c r="O127" s="98">
        <v>4.6457315717476533</v>
      </c>
      <c r="P127" s="98">
        <v>4.3035240310571821</v>
      </c>
      <c r="Q127" s="98">
        <v>3.8158085868335898</v>
      </c>
      <c r="R127" s="98">
        <v>3.7685359189327268</v>
      </c>
      <c r="S127" s="98">
        <v>3.8143091975576264</v>
      </c>
      <c r="T127" s="98">
        <v>0</v>
      </c>
      <c r="U127" s="98">
        <v>0</v>
      </c>
      <c r="V127" s="98">
        <v>0</v>
      </c>
      <c r="W127" s="98">
        <v>3.3488036957204641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79.959566963445567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219.08186796214039</v>
      </c>
      <c r="J128" s="122">
        <f t="shared" si="48"/>
        <v>67.59349815247873</v>
      </c>
      <c r="K128" s="122">
        <f t="shared" si="48"/>
        <v>63.423223452550317</v>
      </c>
      <c r="L128" s="122">
        <f t="shared" si="48"/>
        <v>184.64986972846251</v>
      </c>
      <c r="M128" s="122">
        <f t="shared" si="48"/>
        <v>60.973762134060998</v>
      </c>
      <c r="N128" s="122">
        <f t="shared" si="48"/>
        <v>222.11291555386043</v>
      </c>
      <c r="O128" s="122">
        <f t="shared" si="48"/>
        <v>26.788802606141264</v>
      </c>
      <c r="P128" s="122">
        <f t="shared" si="48"/>
        <v>0</v>
      </c>
      <c r="Q128" s="122">
        <f t="shared" si="48"/>
        <v>322.40306178515294</v>
      </c>
      <c r="R128" s="122">
        <f t="shared" si="48"/>
        <v>166.65022989464524</v>
      </c>
      <c r="S128" s="122">
        <f t="shared" si="48"/>
        <v>223.13840646725308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8.9523818924108003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79.959566963445567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219.08186796214039</v>
      </c>
      <c r="J129" s="98">
        <f>IF(RES_hhdet_in_tes!J129=0,0,RES_hhdet_in_tes!J129*1000*11630/RES_hhdet_in_new!J126)</f>
        <v>67.59349815247873</v>
      </c>
      <c r="K129" s="98">
        <f>IF(RES_hhdet_in_tes!K129=0,0,RES_hhdet_in_tes!K129*1000*11630/RES_hhdet_in_new!K126)</f>
        <v>63.423223452550317</v>
      </c>
      <c r="L129" s="98">
        <f>IF(RES_hhdet_in_tes!L129=0,0,RES_hhdet_in_tes!L129*1000*11630/RES_hhdet_in_new!L126)</f>
        <v>184.64986972846251</v>
      </c>
      <c r="M129" s="98">
        <f>IF(RES_hhdet_in_tes!M129=0,0,RES_hhdet_in_tes!M129*1000*11630/RES_hhdet_in_new!M126)</f>
        <v>60.973762134060998</v>
      </c>
      <c r="N129" s="98">
        <f>IF(RES_hhdet_in_tes!N129=0,0,RES_hhdet_in_tes!N129*1000*11630/RES_hhdet_in_new!N126)</f>
        <v>222.11291555386043</v>
      </c>
      <c r="O129" s="98">
        <f>IF(RES_hhdet_in_tes!O129=0,0,RES_hhdet_in_tes!O129*1000*11630/RES_hhdet_in_new!O126)</f>
        <v>26.788802606141264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322.40306178515294</v>
      </c>
      <c r="R129" s="98">
        <f>IF(RES_hhdet_in_tes!R129=0,0,RES_hhdet_in_tes!R129*1000*11630/RES_hhdet_in_new!R126)</f>
        <v>166.65022989464524</v>
      </c>
      <c r="S129" s="98">
        <f>IF(RES_hhdet_in_tes!S129=0,0,RES_hhdet_in_tes!S129*1000*11630/RES_hhdet_in_new!S126)</f>
        <v>223.13840646725308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8.9523818924108003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684.82032012950299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929.66512809073959</v>
      </c>
      <c r="J130" s="122">
        <v>729.74306291853384</v>
      </c>
      <c r="K130" s="122">
        <v>837.49713313973723</v>
      </c>
      <c r="L130" s="122">
        <v>796.03251777677849</v>
      </c>
      <c r="M130" s="122">
        <v>870.41458961282638</v>
      </c>
      <c r="N130" s="122">
        <v>823.70798892809921</v>
      </c>
      <c r="O130" s="122">
        <v>885.74913178303609</v>
      </c>
      <c r="P130" s="122">
        <v>875.52192424163024</v>
      </c>
      <c r="Q130" s="122">
        <v>928.42758049996337</v>
      </c>
      <c r="R130" s="122">
        <v>933.92012697117229</v>
      </c>
      <c r="S130" s="122">
        <v>1027.0943002006372</v>
      </c>
      <c r="T130" s="122">
        <v>0</v>
      </c>
      <c r="U130" s="122">
        <v>0</v>
      </c>
      <c r="V130" s="122">
        <v>0</v>
      </c>
      <c r="W130" s="122">
        <v>1079.4775788133088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703.68240699768762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929.79694742437403</v>
      </c>
      <c r="J131" s="98">
        <v>730.06889259503475</v>
      </c>
      <c r="K131" s="98">
        <v>830.70995151037698</v>
      </c>
      <c r="L131" s="98">
        <v>797.54156563861716</v>
      </c>
      <c r="M131" s="98">
        <v>871.55972142999769</v>
      </c>
      <c r="N131" s="98">
        <v>822.92823885949599</v>
      </c>
      <c r="O131" s="98">
        <v>885.88940924141411</v>
      </c>
      <c r="P131" s="98">
        <v>875.52192424163024</v>
      </c>
      <c r="Q131" s="98">
        <v>922.26742366695032</v>
      </c>
      <c r="R131" s="98">
        <v>941.7206882621432</v>
      </c>
      <c r="S131" s="98">
        <v>1012.5167271325952</v>
      </c>
      <c r="T131" s="98">
        <v>0</v>
      </c>
      <c r="U131" s="98">
        <v>0</v>
      </c>
      <c r="V131" s="98">
        <v>0</v>
      </c>
      <c r="W131" s="98">
        <v>1077.4815002897542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462.25230746861575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921.62019909608205</v>
      </c>
      <c r="J135" s="101">
        <v>687.34760924152909</v>
      </c>
      <c r="K135" s="101">
        <v>942.08214109744119</v>
      </c>
      <c r="L135" s="101">
        <v>738.51475189312964</v>
      </c>
      <c r="M135" s="101">
        <v>769.00537773623421</v>
      </c>
      <c r="N135" s="101">
        <v>940.70696235126809</v>
      </c>
      <c r="O135" s="101">
        <v>877.45987458045704</v>
      </c>
      <c r="P135" s="101">
        <v>0</v>
      </c>
      <c r="Q135" s="101">
        <v>961.92389547611413</v>
      </c>
      <c r="R135" s="101">
        <v>868.38344195623745</v>
      </c>
      <c r="S135" s="101">
        <v>1120.0149823286254</v>
      </c>
      <c r="T135" s="101">
        <v>0</v>
      </c>
      <c r="U135" s="101">
        <v>0</v>
      </c>
      <c r="V135" s="101">
        <v>0</v>
      </c>
      <c r="W135" s="101">
        <v>1102.041944731752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343.71101790873377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539.91301326811447</v>
      </c>
      <c r="J139" s="122">
        <v>264.39571033773092</v>
      </c>
      <c r="K139" s="122">
        <v>379.29526663501315</v>
      </c>
      <c r="L139" s="122">
        <v>300.029151539125</v>
      </c>
      <c r="M139" s="122">
        <v>304.70098806898079</v>
      </c>
      <c r="N139" s="122">
        <v>273.43542576022367</v>
      </c>
      <c r="O139" s="122">
        <v>285.16091778029789</v>
      </c>
      <c r="P139" s="122">
        <v>289.9849130435328</v>
      </c>
      <c r="Q139" s="122">
        <v>331.92446935606267</v>
      </c>
      <c r="R139" s="122">
        <v>336.38166127364951</v>
      </c>
      <c r="S139" s="122">
        <v>380.14243379728947</v>
      </c>
      <c r="T139" s="122">
        <v>0</v>
      </c>
      <c r="U139" s="122">
        <v>0</v>
      </c>
      <c r="V139" s="122">
        <v>0</v>
      </c>
      <c r="W139" s="122">
        <v>393.1677132800254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342.13720872478547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540.01866830446738</v>
      </c>
      <c r="J140" s="98">
        <v>264.45089395141889</v>
      </c>
      <c r="K140" s="98">
        <v>379.51531325262755</v>
      </c>
      <c r="L140" s="98">
        <v>301.10026995074935</v>
      </c>
      <c r="M140" s="98">
        <v>304.5903208751597</v>
      </c>
      <c r="N140" s="98">
        <v>269.08502001229499</v>
      </c>
      <c r="O140" s="98">
        <v>285.16091778029789</v>
      </c>
      <c r="P140" s="98">
        <v>289.9849130435328</v>
      </c>
      <c r="Q140" s="98">
        <v>330.66567370647482</v>
      </c>
      <c r="R140" s="98">
        <v>336.03857903392736</v>
      </c>
      <c r="S140" s="98">
        <v>380.49205980885768</v>
      </c>
      <c r="T140" s="98">
        <v>0</v>
      </c>
      <c r="U140" s="98">
        <v>0</v>
      </c>
      <c r="V140" s="98">
        <v>0</v>
      </c>
      <c r="W140" s="98">
        <v>393.20409574185533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369.78642138606256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419.33875712664303</v>
      </c>
      <c r="J141" s="33">
        <v>258.28299431003745</v>
      </c>
      <c r="K141" s="33">
        <v>270.24973018956712</v>
      </c>
      <c r="L141" s="33">
        <v>277.98940869779062</v>
      </c>
      <c r="M141" s="33">
        <v>309.27015067267723</v>
      </c>
      <c r="N141" s="33">
        <v>447.30734953548927</v>
      </c>
      <c r="O141" s="33">
        <v>0</v>
      </c>
      <c r="P141" s="33">
        <v>0</v>
      </c>
      <c r="Q141" s="33">
        <v>418.90478051581562</v>
      </c>
      <c r="R141" s="33">
        <v>352.79831741557086</v>
      </c>
      <c r="S141" s="33">
        <v>364.68816341572318</v>
      </c>
      <c r="T141" s="33">
        <v>0</v>
      </c>
      <c r="U141" s="33">
        <v>0</v>
      </c>
      <c r="V141" s="33">
        <v>0</v>
      </c>
      <c r="W141" s="33">
        <v>385.76792479338184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0</v>
      </c>
      <c r="V147" s="98">
        <f>IF(RES_hhdet_in_tes!V147=0,0,RES_hhdet_in_tes!V147*1000*11630/RES_hhdet_in_new!V145)</f>
        <v>0</v>
      </c>
      <c r="W147" s="98">
        <f>IF(RES_hhdet_in_tes!W147=0,0,RES_hhdet_in_tes!W147*1000*11630/RES_hhdet_in_new!W145)</f>
        <v>0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6348.6563041416966</v>
      </c>
      <c r="E161" s="117">
        <f t="shared" si="54"/>
        <v>6833.4615192336933</v>
      </c>
      <c r="F161" s="117">
        <f t="shared" si="54"/>
        <v>5903.3880717152679</v>
      </c>
      <c r="G161" s="117">
        <f t="shared" si="54"/>
        <v>7667.8521682101591</v>
      </c>
      <c r="H161" s="117">
        <f t="shared" si="54"/>
        <v>5609.8806579270295</v>
      </c>
      <c r="I161" s="117">
        <f t="shared" si="54"/>
        <v>6871.2908761378749</v>
      </c>
      <c r="J161" s="117">
        <f t="shared" si="54"/>
        <v>6663.5119078784801</v>
      </c>
      <c r="K161" s="117">
        <f t="shared" si="54"/>
        <v>8417.4458455925524</v>
      </c>
      <c r="L161" s="117">
        <f t="shared" si="54"/>
        <v>8062.4226076131627</v>
      </c>
      <c r="M161" s="117">
        <f t="shared" si="54"/>
        <v>7962.6557403027919</v>
      </c>
      <c r="N161" s="117">
        <f t="shared" si="54"/>
        <v>7638.1418275890974</v>
      </c>
      <c r="O161" s="117">
        <f t="shared" si="54"/>
        <v>7579.5866863967767</v>
      </c>
      <c r="P161" s="117">
        <f t="shared" si="54"/>
        <v>7199.0445179304998</v>
      </c>
      <c r="Q161" s="117">
        <f t="shared" si="54"/>
        <v>7548.5143493187215</v>
      </c>
      <c r="R161" s="117">
        <f t="shared" ref="R161:V161" si="55">R162+R164+R166+R175</f>
        <v>6153.3815750282774</v>
      </c>
      <c r="S161" s="117">
        <f t="shared" si="55"/>
        <v>6373.1695269494739</v>
      </c>
      <c r="T161" s="117">
        <f t="shared" si="55"/>
        <v>7711.0967433997375</v>
      </c>
      <c r="U161" s="117">
        <f t="shared" si="55"/>
        <v>7731.556229826233</v>
      </c>
      <c r="V161" s="117">
        <f t="shared" si="55"/>
        <v>7002.5088187786669</v>
      </c>
      <c r="W161" s="117">
        <f t="shared" ref="W161" si="56">W162+W164+W166+W175</f>
        <v>7207.8494950136401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5142.6660638678668</v>
      </c>
      <c r="E162" s="122">
        <f t="shared" si="57"/>
        <v>5363.0700084847122</v>
      </c>
      <c r="F162" s="122">
        <f t="shared" si="57"/>
        <v>4887.181779643236</v>
      </c>
      <c r="G162" s="122">
        <f t="shared" si="57"/>
        <v>5758.9239482611511</v>
      </c>
      <c r="H162" s="122">
        <f t="shared" si="57"/>
        <v>4273.1127624492483</v>
      </c>
      <c r="I162" s="122">
        <f t="shared" si="57"/>
        <v>4932.8210453803395</v>
      </c>
      <c r="J162" s="122">
        <f t="shared" si="57"/>
        <v>5475.1598381813192</v>
      </c>
      <c r="K162" s="122">
        <f t="shared" si="57"/>
        <v>6858.2516032122085</v>
      </c>
      <c r="L162" s="122">
        <f t="shared" si="57"/>
        <v>6613.2303216690507</v>
      </c>
      <c r="M162" s="122">
        <f t="shared" si="57"/>
        <v>6569.2322300041888</v>
      </c>
      <c r="N162" s="122">
        <f t="shared" si="57"/>
        <v>5860.1603223824441</v>
      </c>
      <c r="O162" s="122">
        <f t="shared" si="57"/>
        <v>6286.2111178005762</v>
      </c>
      <c r="P162" s="122">
        <f t="shared" si="57"/>
        <v>5715.3362226501986</v>
      </c>
      <c r="Q162" s="122">
        <f t="shared" si="57"/>
        <v>5699.4673104753601</v>
      </c>
      <c r="R162" s="122">
        <f t="shared" si="57"/>
        <v>4346.5729983954288</v>
      </c>
      <c r="S162" s="122">
        <f t="shared" si="57"/>
        <v>4347.3693033966902</v>
      </c>
      <c r="T162" s="122">
        <f t="shared" si="57"/>
        <v>5709.5155057121474</v>
      </c>
      <c r="U162" s="122">
        <f t="shared" si="57"/>
        <v>5678.7627660612588</v>
      </c>
      <c r="V162" s="122">
        <f t="shared" si="57"/>
        <v>5479.6262970596172</v>
      </c>
      <c r="W162" s="122">
        <f t="shared" si="57"/>
        <v>5659.8877280813613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5142.6660638678668</v>
      </c>
      <c r="E163" s="33">
        <v>5363.0700084847122</v>
      </c>
      <c r="F163" s="33">
        <v>4887.181779643236</v>
      </c>
      <c r="G163" s="33">
        <v>5758.9239482611511</v>
      </c>
      <c r="H163" s="33">
        <v>4273.1127624492483</v>
      </c>
      <c r="I163" s="33">
        <v>4932.8210453803395</v>
      </c>
      <c r="J163" s="33">
        <v>5475.1598381813192</v>
      </c>
      <c r="K163" s="33">
        <v>6858.2516032122085</v>
      </c>
      <c r="L163" s="33">
        <v>6613.2303216690507</v>
      </c>
      <c r="M163" s="33">
        <v>6569.2322300041888</v>
      </c>
      <c r="N163" s="33">
        <v>5860.1603223824441</v>
      </c>
      <c r="O163" s="33">
        <v>6286.2111178005762</v>
      </c>
      <c r="P163" s="33">
        <v>5715.3362226501986</v>
      </c>
      <c r="Q163" s="33">
        <v>5699.4673104753601</v>
      </c>
      <c r="R163" s="33">
        <v>4346.5729983954288</v>
      </c>
      <c r="S163" s="33">
        <v>4347.3693033966902</v>
      </c>
      <c r="T163" s="33">
        <v>5709.5155057121474</v>
      </c>
      <c r="U163" s="33">
        <v>5678.7627660612588</v>
      </c>
      <c r="V163" s="33">
        <v>5479.6262970596172</v>
      </c>
      <c r="W163" s="33">
        <v>5659.8877280813613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108.99262492679289</v>
      </c>
      <c r="E164" s="122">
        <f t="shared" si="58"/>
        <v>145.26579738334414</v>
      </c>
      <c r="F164" s="122">
        <f t="shared" si="58"/>
        <v>115.40988109369104</v>
      </c>
      <c r="G164" s="122">
        <f t="shared" si="58"/>
        <v>135.76330251312527</v>
      </c>
      <c r="H164" s="122">
        <f t="shared" si="58"/>
        <v>190.44254204245814</v>
      </c>
      <c r="I164" s="122">
        <f t="shared" si="58"/>
        <v>415.36616845249949</v>
      </c>
      <c r="J164" s="122">
        <f t="shared" si="58"/>
        <v>264.91833917449998</v>
      </c>
      <c r="K164" s="122">
        <f t="shared" si="58"/>
        <v>239.10502655614587</v>
      </c>
      <c r="L164" s="122">
        <f t="shared" si="58"/>
        <v>399.12536580822587</v>
      </c>
      <c r="M164" s="122">
        <f t="shared" si="58"/>
        <v>279.52303800279321</v>
      </c>
      <c r="N164" s="122">
        <f t="shared" si="58"/>
        <v>647.95927229440281</v>
      </c>
      <c r="O164" s="122">
        <f t="shared" si="58"/>
        <v>134.12130323700595</v>
      </c>
      <c r="P164" s="122">
        <f t="shared" si="58"/>
        <v>291.33244964911921</v>
      </c>
      <c r="Q164" s="122">
        <f t="shared" si="58"/>
        <v>558.32796043427174</v>
      </c>
      <c r="R164" s="122">
        <f t="shared" si="58"/>
        <v>561.71930964739715</v>
      </c>
      <c r="S164" s="122">
        <f t="shared" si="58"/>
        <v>596.59998768167509</v>
      </c>
      <c r="T164" s="122">
        <f t="shared" si="58"/>
        <v>598.12106791532813</v>
      </c>
      <c r="U164" s="122">
        <f t="shared" si="58"/>
        <v>578.30273583181724</v>
      </c>
      <c r="V164" s="122">
        <f t="shared" si="58"/>
        <v>145.50486671055592</v>
      </c>
      <c r="W164" s="122">
        <f t="shared" si="58"/>
        <v>44.313426072238165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108.99262492679289</v>
      </c>
      <c r="E165" s="98">
        <f>IF(RES_hhdet_in_tes!E165=0,0,RES_hhdet_in_tes!E165*1000*11630/RES_hhdet_in_new!E163)</f>
        <v>145.26579738334414</v>
      </c>
      <c r="F165" s="98">
        <f>IF(RES_hhdet_in_tes!F165=0,0,RES_hhdet_in_tes!F165*1000*11630/RES_hhdet_in_new!F163)</f>
        <v>115.40988109369104</v>
      </c>
      <c r="G165" s="98">
        <f>IF(RES_hhdet_in_tes!G165=0,0,RES_hhdet_in_tes!G165*1000*11630/RES_hhdet_in_new!G163)</f>
        <v>135.76330251312527</v>
      </c>
      <c r="H165" s="98">
        <f>IF(RES_hhdet_in_tes!H165=0,0,RES_hhdet_in_tes!H165*1000*11630/RES_hhdet_in_new!H163)</f>
        <v>190.44254204245814</v>
      </c>
      <c r="I165" s="98">
        <f>IF(RES_hhdet_in_tes!I165=0,0,RES_hhdet_in_tes!I165*1000*11630/RES_hhdet_in_new!I163)</f>
        <v>415.36616845249949</v>
      </c>
      <c r="J165" s="98">
        <f>IF(RES_hhdet_in_tes!J165=0,0,RES_hhdet_in_tes!J165*1000*11630/RES_hhdet_in_new!J163)</f>
        <v>264.91833917449998</v>
      </c>
      <c r="K165" s="98">
        <f>IF(RES_hhdet_in_tes!K165=0,0,RES_hhdet_in_tes!K165*1000*11630/RES_hhdet_in_new!K163)</f>
        <v>239.10502655614587</v>
      </c>
      <c r="L165" s="98">
        <f>IF(RES_hhdet_in_tes!L165=0,0,RES_hhdet_in_tes!L165*1000*11630/RES_hhdet_in_new!L163)</f>
        <v>399.12536580822587</v>
      </c>
      <c r="M165" s="98">
        <f>IF(RES_hhdet_in_tes!M165=0,0,RES_hhdet_in_tes!M165*1000*11630/RES_hhdet_in_new!M163)</f>
        <v>279.52303800279321</v>
      </c>
      <c r="N165" s="98">
        <f>IF(RES_hhdet_in_tes!N165=0,0,RES_hhdet_in_tes!N165*1000*11630/RES_hhdet_in_new!N163)</f>
        <v>647.95927229440281</v>
      </c>
      <c r="O165" s="98">
        <f>IF(RES_hhdet_in_tes!O165=0,0,RES_hhdet_in_tes!O165*1000*11630/RES_hhdet_in_new!O163)</f>
        <v>134.12130323700595</v>
      </c>
      <c r="P165" s="98">
        <f>IF(RES_hhdet_in_tes!P165=0,0,RES_hhdet_in_tes!P165*1000*11630/RES_hhdet_in_new!P163)</f>
        <v>291.33244964911921</v>
      </c>
      <c r="Q165" s="98">
        <f>IF(RES_hhdet_in_tes!Q165=0,0,RES_hhdet_in_tes!Q165*1000*11630/RES_hhdet_in_new!Q163)</f>
        <v>558.32796043427174</v>
      </c>
      <c r="R165" s="98">
        <f>IF(RES_hhdet_in_tes!R165=0,0,RES_hhdet_in_tes!R165*1000*11630/RES_hhdet_in_new!R163)</f>
        <v>561.71930964739715</v>
      </c>
      <c r="S165" s="98">
        <f>IF(RES_hhdet_in_tes!S165=0,0,RES_hhdet_in_tes!S165*1000*11630/RES_hhdet_in_new!S163)</f>
        <v>596.59998768167509</v>
      </c>
      <c r="T165" s="98">
        <f>IF(RES_hhdet_in_tes!T165=0,0,RES_hhdet_in_tes!T165*1000*11630/RES_hhdet_in_new!T163)</f>
        <v>598.12106791532813</v>
      </c>
      <c r="U165" s="98">
        <f>IF(RES_hhdet_in_tes!U165=0,0,RES_hhdet_in_tes!U165*1000*11630/RES_hhdet_in_new!U163)</f>
        <v>578.30273583181724</v>
      </c>
      <c r="V165" s="98">
        <f>IF(RES_hhdet_in_tes!V165=0,0,RES_hhdet_in_tes!V165*1000*11630/RES_hhdet_in_new!V163)</f>
        <v>145.50486671055592</v>
      </c>
      <c r="W165" s="98">
        <f>IF(RES_hhdet_in_tes!W165=0,0,RES_hhdet_in_tes!W165*1000*11630/RES_hhdet_in_new!W163)</f>
        <v>44.313426072238165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718.06687380763958</v>
      </c>
      <c r="E166" s="122">
        <v>865.33292513228878</v>
      </c>
      <c r="F166" s="122">
        <v>599.64654942030666</v>
      </c>
      <c r="G166" s="122">
        <v>1117.0296420741795</v>
      </c>
      <c r="H166" s="122">
        <v>761.4497162102333</v>
      </c>
      <c r="I166" s="122">
        <v>983.2097277588922</v>
      </c>
      <c r="J166" s="122">
        <v>659.03729124729819</v>
      </c>
      <c r="K166" s="122">
        <v>940.81373045362307</v>
      </c>
      <c r="L166" s="122">
        <v>750.03583593705264</v>
      </c>
      <c r="M166" s="122">
        <v>809.20009943213074</v>
      </c>
      <c r="N166" s="122">
        <v>856.63232571340575</v>
      </c>
      <c r="O166" s="122">
        <v>874.09334757889599</v>
      </c>
      <c r="P166" s="122">
        <v>902.39093258764888</v>
      </c>
      <c r="Q166" s="122">
        <v>958.78174423618736</v>
      </c>
      <c r="R166" s="122">
        <v>908.70944385675682</v>
      </c>
      <c r="S166" s="122">
        <v>1049.0572581110955</v>
      </c>
      <c r="T166" s="122">
        <v>1013.3734726495694</v>
      </c>
      <c r="U166" s="122">
        <v>1061.5074596732773</v>
      </c>
      <c r="V166" s="122">
        <v>1005.4761195641637</v>
      </c>
      <c r="W166" s="122">
        <v>1110.4800899387078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718.06687380763958</v>
      </c>
      <c r="E167" s="98">
        <v>865.33292513228878</v>
      </c>
      <c r="F167" s="98">
        <v>599.64654942030666</v>
      </c>
      <c r="G167" s="98">
        <v>1117.0296420741795</v>
      </c>
      <c r="H167" s="98">
        <v>658.19625498972596</v>
      </c>
      <c r="I167" s="98">
        <v>1045.6324134171409</v>
      </c>
      <c r="J167" s="98">
        <v>616.50927305272421</v>
      </c>
      <c r="K167" s="98">
        <v>911.01289973596045</v>
      </c>
      <c r="L167" s="98">
        <v>785.94954480657088</v>
      </c>
      <c r="M167" s="98">
        <v>831.32115286546275</v>
      </c>
      <c r="N167" s="98">
        <v>786.69413240403389</v>
      </c>
      <c r="O167" s="98">
        <v>872.55705766220365</v>
      </c>
      <c r="P167" s="98">
        <v>880.26309937562439</v>
      </c>
      <c r="Q167" s="98">
        <v>956.55515826863302</v>
      </c>
      <c r="R167" s="98">
        <v>934.8552116793669</v>
      </c>
      <c r="S167" s="98">
        <v>1003.2372339468346</v>
      </c>
      <c r="T167" s="98">
        <v>1013.3734726495694</v>
      </c>
      <c r="U167" s="98">
        <v>1070.163298974275</v>
      </c>
      <c r="V167" s="98">
        <v>1004.1843610531239</v>
      </c>
      <c r="W167" s="98">
        <v>1119.7484710418887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1030.0611190163499</v>
      </c>
      <c r="I171" s="101">
        <v>921.62019909608216</v>
      </c>
      <c r="J171" s="101">
        <v>687.34760924152909</v>
      </c>
      <c r="K171" s="101">
        <v>942.08214109744119</v>
      </c>
      <c r="L171" s="101">
        <v>738.51475189312964</v>
      </c>
      <c r="M171" s="101">
        <v>769.00537773623387</v>
      </c>
      <c r="N171" s="101">
        <v>940.70696235126775</v>
      </c>
      <c r="O171" s="101">
        <v>877.45987458045704</v>
      </c>
      <c r="P171" s="101">
        <v>926.54618507302632</v>
      </c>
      <c r="Q171" s="101">
        <v>961.92389547611413</v>
      </c>
      <c r="R171" s="101">
        <v>868.38344195623745</v>
      </c>
      <c r="S171" s="101">
        <v>1120.0149823286254</v>
      </c>
      <c r="T171" s="101">
        <v>0</v>
      </c>
      <c r="U171" s="101">
        <v>944.59514370912666</v>
      </c>
      <c r="V171" s="101">
        <v>1010.4396202294828</v>
      </c>
      <c r="W171" s="101">
        <v>1102.0419447317518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378.93074153939801</v>
      </c>
      <c r="E175" s="122">
        <v>459.79278823334892</v>
      </c>
      <c r="F175" s="122">
        <v>301.14986155803354</v>
      </c>
      <c r="G175" s="122">
        <v>656.13527536170318</v>
      </c>
      <c r="H175" s="122">
        <v>384.87563722509043</v>
      </c>
      <c r="I175" s="122">
        <v>539.89393454614401</v>
      </c>
      <c r="J175" s="122">
        <v>264.39643927536196</v>
      </c>
      <c r="K175" s="122">
        <v>379.27548537057515</v>
      </c>
      <c r="L175" s="122">
        <v>300.03108419883307</v>
      </c>
      <c r="M175" s="122">
        <v>304.70037286367915</v>
      </c>
      <c r="N175" s="122">
        <v>273.38990719884555</v>
      </c>
      <c r="O175" s="122">
        <v>285.16091778029795</v>
      </c>
      <c r="P175" s="122">
        <v>289.9849130435328</v>
      </c>
      <c r="Q175" s="122">
        <v>331.93733417290247</v>
      </c>
      <c r="R175" s="122">
        <v>336.37982312869474</v>
      </c>
      <c r="S175" s="122">
        <v>380.1429777600132</v>
      </c>
      <c r="T175" s="122">
        <v>390.08669712269278</v>
      </c>
      <c r="U175" s="122">
        <v>412.98326825988016</v>
      </c>
      <c r="V175" s="122">
        <v>371.90153544432991</v>
      </c>
      <c r="W175" s="122">
        <v>393.16825092133251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382.2330156177818</v>
      </c>
      <c r="E176" s="98">
        <v>452.71711667438734</v>
      </c>
      <c r="F176" s="98">
        <v>301.56311860378645</v>
      </c>
      <c r="G176" s="98">
        <v>667.43667238318255</v>
      </c>
      <c r="H176" s="98">
        <v>363.6588103297816</v>
      </c>
      <c r="I176" s="98">
        <v>540.01866830446738</v>
      </c>
      <c r="J176" s="98">
        <v>264.45089395141883</v>
      </c>
      <c r="K176" s="98">
        <v>379.51531325262755</v>
      </c>
      <c r="L176" s="98">
        <v>301.10026995074929</v>
      </c>
      <c r="M176" s="98">
        <v>304.5903208751597</v>
      </c>
      <c r="N176" s="98">
        <v>269.08502001229499</v>
      </c>
      <c r="O176" s="98">
        <v>285.16091778029795</v>
      </c>
      <c r="P176" s="98">
        <v>289.9849130435328</v>
      </c>
      <c r="Q176" s="98">
        <v>330.66567370647482</v>
      </c>
      <c r="R176" s="98">
        <v>336.03857903392736</v>
      </c>
      <c r="S176" s="98">
        <v>380.4920598088575</v>
      </c>
      <c r="T176" s="98">
        <v>390.33860124451911</v>
      </c>
      <c r="U176" s="98">
        <v>413.36695977558958</v>
      </c>
      <c r="V176" s="98">
        <v>371.8630291401405</v>
      </c>
      <c r="W176" s="98">
        <v>393.20409574185538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309.8370069762928</v>
      </c>
      <c r="E177" s="33">
        <v>562.0952061900017</v>
      </c>
      <c r="F177" s="33">
        <v>282.18595490292967</v>
      </c>
      <c r="G177" s="33">
        <v>319.353644121618</v>
      </c>
      <c r="H177" s="33">
        <v>625.7806210870159</v>
      </c>
      <c r="I177" s="33">
        <v>419.33875712664292</v>
      </c>
      <c r="J177" s="33">
        <v>258.28299431003745</v>
      </c>
      <c r="K177" s="33">
        <v>270.24973018956712</v>
      </c>
      <c r="L177" s="33">
        <v>277.98940869779068</v>
      </c>
      <c r="M177" s="33">
        <v>309.27015067267723</v>
      </c>
      <c r="N177" s="33">
        <v>447.30734953548927</v>
      </c>
      <c r="O177" s="33">
        <v>0</v>
      </c>
      <c r="P177" s="33">
        <v>0</v>
      </c>
      <c r="Q177" s="33">
        <v>418.90478051581567</v>
      </c>
      <c r="R177" s="33">
        <v>352.79831741557086</v>
      </c>
      <c r="S177" s="33">
        <v>364.68816341572324</v>
      </c>
      <c r="T177" s="33">
        <v>364.81521234912213</v>
      </c>
      <c r="U177" s="33">
        <v>370.57289825725087</v>
      </c>
      <c r="V177" s="33">
        <v>375.9438121818265</v>
      </c>
      <c r="W177" s="33">
        <v>385.76792479338178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4214.5842823335479</v>
      </c>
      <c r="E3" s="117">
        <f t="shared" si="0"/>
        <v>0</v>
      </c>
      <c r="F3" s="117">
        <f t="shared" si="0"/>
        <v>6368.8147935208108</v>
      </c>
      <c r="G3" s="117">
        <f t="shared" si="0"/>
        <v>0</v>
      </c>
      <c r="H3" s="117">
        <f t="shared" si="0"/>
        <v>0</v>
      </c>
      <c r="I3" s="117">
        <f t="shared" si="0"/>
        <v>2440.5639668979888</v>
      </c>
      <c r="J3" s="117">
        <f t="shared" si="0"/>
        <v>7401.4337308291369</v>
      </c>
      <c r="K3" s="117">
        <f t="shared" si="0"/>
        <v>0</v>
      </c>
      <c r="L3" s="117">
        <f t="shared" si="0"/>
        <v>0</v>
      </c>
      <c r="M3" s="117">
        <f t="shared" si="0"/>
        <v>4113.0009341517653</v>
      </c>
      <c r="N3" s="117">
        <f t="shared" si="0"/>
        <v>4062.9051932333336</v>
      </c>
      <c r="O3" s="117">
        <f t="shared" si="0"/>
        <v>2506.3892325736224</v>
      </c>
      <c r="P3" s="117">
        <f t="shared" si="0"/>
        <v>4357.9822572554222</v>
      </c>
      <c r="Q3" s="117">
        <f t="shared" si="0"/>
        <v>4371.6142525471878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3102.7534410508179</v>
      </c>
      <c r="V3" s="117">
        <f t="shared" si="1"/>
        <v>3045.7619709532978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3542.2089131322882</v>
      </c>
      <c r="E4" s="122">
        <f t="shared" si="3"/>
        <v>0</v>
      </c>
      <c r="F4" s="122">
        <f t="shared" si="3"/>
        <v>5617.5202940519594</v>
      </c>
      <c r="G4" s="122">
        <f t="shared" si="3"/>
        <v>0</v>
      </c>
      <c r="H4" s="122">
        <f t="shared" si="3"/>
        <v>0</v>
      </c>
      <c r="I4" s="122">
        <f t="shared" si="3"/>
        <v>1940.4719033850265</v>
      </c>
      <c r="J4" s="122">
        <f t="shared" si="3"/>
        <v>6405.1116172774709</v>
      </c>
      <c r="K4" s="122">
        <f t="shared" si="3"/>
        <v>0</v>
      </c>
      <c r="L4" s="122">
        <f t="shared" si="3"/>
        <v>0</v>
      </c>
      <c r="M4" s="122">
        <f t="shared" si="3"/>
        <v>3514.9024178656505</v>
      </c>
      <c r="N4" s="122">
        <f t="shared" si="3"/>
        <v>3471.9635271901511</v>
      </c>
      <c r="O4" s="122">
        <f t="shared" si="3"/>
        <v>2106.6107374063258</v>
      </c>
      <c r="P4" s="122">
        <f t="shared" si="3"/>
        <v>3602.7023569988569</v>
      </c>
      <c r="Q4" s="122">
        <f t="shared" si="3"/>
        <v>3599.1036212435129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2454.8725106523966</v>
      </c>
      <c r="V4" s="122">
        <f t="shared" si="4"/>
        <v>2369.2954554979228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3542.2089131322882</v>
      </c>
      <c r="E5" s="98">
        <v>0</v>
      </c>
      <c r="F5" s="98">
        <v>5617.5202940519594</v>
      </c>
      <c r="G5" s="98">
        <v>0</v>
      </c>
      <c r="H5" s="98">
        <v>0</v>
      </c>
      <c r="I5" s="98">
        <v>1940.4719033850265</v>
      </c>
      <c r="J5" s="98">
        <v>6405.1116172774709</v>
      </c>
      <c r="K5" s="98">
        <v>0</v>
      </c>
      <c r="L5" s="98">
        <v>0</v>
      </c>
      <c r="M5" s="98">
        <v>3514.9024178656505</v>
      </c>
      <c r="N5" s="98">
        <v>3471.9635271901511</v>
      </c>
      <c r="O5" s="98">
        <v>2106.6107374063258</v>
      </c>
      <c r="P5" s="98">
        <v>3602.7023569988569</v>
      </c>
      <c r="Q5" s="98">
        <v>3599.1036212435129</v>
      </c>
      <c r="R5" s="98">
        <v>0</v>
      </c>
      <c r="S5" s="98">
        <v>0</v>
      </c>
      <c r="T5" s="98">
        <v>0</v>
      </c>
      <c r="U5" s="98">
        <v>2454.8725106523966</v>
      </c>
      <c r="V5" s="98">
        <v>2369.2954554979228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460.70961479044388</v>
      </c>
      <c r="E9" s="122">
        <v>0</v>
      </c>
      <c r="F9" s="122">
        <v>492.54290320378317</v>
      </c>
      <c r="G9" s="122">
        <v>0</v>
      </c>
      <c r="H9" s="122">
        <v>0</v>
      </c>
      <c r="I9" s="122">
        <v>302.97989109276551</v>
      </c>
      <c r="J9" s="122">
        <v>700.84408789807367</v>
      </c>
      <c r="K9" s="122">
        <v>0</v>
      </c>
      <c r="L9" s="122">
        <v>0</v>
      </c>
      <c r="M9" s="122">
        <v>423.75070469578691</v>
      </c>
      <c r="N9" s="122">
        <v>429.24740165959122</v>
      </c>
      <c r="O9" s="122">
        <v>288.19046964960904</v>
      </c>
      <c r="P9" s="122">
        <v>554.30799558487172</v>
      </c>
      <c r="Q9" s="122">
        <v>579.48756850198913</v>
      </c>
      <c r="R9" s="122">
        <v>0</v>
      </c>
      <c r="S9" s="122">
        <v>0</v>
      </c>
      <c r="T9" s="122">
        <v>0</v>
      </c>
      <c r="U9" s="122">
        <v>414.24492394869765</v>
      </c>
      <c r="V9" s="122">
        <v>460.00236433358867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466.82334594322464</v>
      </c>
      <c r="E10" s="98">
        <v>0</v>
      </c>
      <c r="F10" s="98">
        <v>502.72285891468067</v>
      </c>
      <c r="G10" s="98">
        <v>0</v>
      </c>
      <c r="H10" s="98">
        <v>0</v>
      </c>
      <c r="I10" s="98">
        <v>307.22011793327613</v>
      </c>
      <c r="J10" s="98">
        <v>716.77560427566129</v>
      </c>
      <c r="K10" s="98">
        <v>0</v>
      </c>
      <c r="L10" s="98">
        <v>0</v>
      </c>
      <c r="M10" s="98">
        <v>426.64455579244077</v>
      </c>
      <c r="N10" s="98">
        <v>434.76350526941042</v>
      </c>
      <c r="O10" s="98">
        <v>289.88460367983504</v>
      </c>
      <c r="P10" s="98">
        <v>563.75589235047528</v>
      </c>
      <c r="Q10" s="98">
        <v>593.76064478899843</v>
      </c>
      <c r="R10" s="98">
        <v>0</v>
      </c>
      <c r="S10" s="98">
        <v>0</v>
      </c>
      <c r="T10" s="98">
        <v>0</v>
      </c>
      <c r="U10" s="98">
        <v>472.55193795053032</v>
      </c>
      <c r="V10" s="98">
        <v>475.34862947914172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317.80114909419291</v>
      </c>
      <c r="E11" s="98">
        <v>0</v>
      </c>
      <c r="F11" s="98">
        <v>261.53621591803301</v>
      </c>
      <c r="G11" s="98">
        <v>0</v>
      </c>
      <c r="H11" s="98">
        <v>0</v>
      </c>
      <c r="I11" s="98">
        <v>443.82868744975752</v>
      </c>
      <c r="J11" s="98">
        <v>258.66133984480086</v>
      </c>
      <c r="K11" s="98">
        <v>0</v>
      </c>
      <c r="L11" s="98">
        <v>0</v>
      </c>
      <c r="M11" s="98">
        <v>327.33950377714359</v>
      </c>
      <c r="N11" s="98">
        <v>293.71547463307502</v>
      </c>
      <c r="O11" s="98">
        <v>302.6897730739185</v>
      </c>
      <c r="P11" s="98">
        <v>281.09470837709227</v>
      </c>
      <c r="Q11" s="98">
        <v>284.89926302390046</v>
      </c>
      <c r="R11" s="98">
        <v>0</v>
      </c>
      <c r="S11" s="98">
        <v>0</v>
      </c>
      <c r="T11" s="98">
        <v>0</v>
      </c>
      <c r="U11" s="98">
        <v>274.33219257481602</v>
      </c>
      <c r="V11" s="98">
        <v>252.21984518885134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211.66575441081525</v>
      </c>
      <c r="E19" s="122">
        <v>0</v>
      </c>
      <c r="F19" s="122">
        <v>258.7515962650686</v>
      </c>
      <c r="G19" s="122">
        <v>0</v>
      </c>
      <c r="H19" s="122">
        <v>0</v>
      </c>
      <c r="I19" s="122">
        <v>197.11217242019657</v>
      </c>
      <c r="J19" s="122">
        <v>295.47802565359206</v>
      </c>
      <c r="K19" s="122">
        <v>0</v>
      </c>
      <c r="L19" s="122">
        <v>0</v>
      </c>
      <c r="M19" s="122">
        <v>174.34781159032769</v>
      </c>
      <c r="N19" s="122">
        <v>161.69426438359133</v>
      </c>
      <c r="O19" s="122">
        <v>111.58802551768767</v>
      </c>
      <c r="P19" s="122">
        <v>200.97190467169389</v>
      </c>
      <c r="Q19" s="122">
        <v>193.02306280168591</v>
      </c>
      <c r="R19" s="122">
        <v>0</v>
      </c>
      <c r="S19" s="122">
        <v>0</v>
      </c>
      <c r="T19" s="122">
        <v>0</v>
      </c>
      <c r="U19" s="122">
        <v>233.63600644972328</v>
      </c>
      <c r="V19" s="122">
        <v>216.46415112178664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273.14509325041234</v>
      </c>
      <c r="E20" s="98">
        <v>0</v>
      </c>
      <c r="F20" s="98">
        <v>292.596217956092</v>
      </c>
      <c r="G20" s="98">
        <v>0</v>
      </c>
      <c r="H20" s="98">
        <v>0</v>
      </c>
      <c r="I20" s="98">
        <v>153.36202517289325</v>
      </c>
      <c r="J20" s="98">
        <v>299.48654381298513</v>
      </c>
      <c r="K20" s="98">
        <v>0</v>
      </c>
      <c r="L20" s="98">
        <v>0</v>
      </c>
      <c r="M20" s="98">
        <v>176.33214981753562</v>
      </c>
      <c r="N20" s="98">
        <v>164.88965238027515</v>
      </c>
      <c r="O20" s="98">
        <v>111.65979828569201</v>
      </c>
      <c r="P20" s="98">
        <v>222.84031480584019</v>
      </c>
      <c r="Q20" s="98">
        <v>246.40964758092582</v>
      </c>
      <c r="R20" s="98">
        <v>0</v>
      </c>
      <c r="S20" s="98">
        <v>0</v>
      </c>
      <c r="T20" s="98">
        <v>0</v>
      </c>
      <c r="U20" s="98">
        <v>247.43542732504511</v>
      </c>
      <c r="V20" s="98">
        <v>225.12166985724883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150.45269180670488</v>
      </c>
      <c r="E21" s="98">
        <v>0</v>
      </c>
      <c r="F21" s="98">
        <v>118.42482040821167</v>
      </c>
      <c r="G21" s="98">
        <v>0</v>
      </c>
      <c r="H21" s="98">
        <v>0</v>
      </c>
      <c r="I21" s="98">
        <v>211.35241642618161</v>
      </c>
      <c r="J21" s="98">
        <v>103.38932811553012</v>
      </c>
      <c r="K21" s="98">
        <v>0</v>
      </c>
      <c r="L21" s="98">
        <v>0</v>
      </c>
      <c r="M21" s="98">
        <v>118.7780396405056</v>
      </c>
      <c r="N21" s="98">
        <v>104.93239273609879</v>
      </c>
      <c r="O21" s="98">
        <v>111.20134973006441</v>
      </c>
      <c r="P21" s="98">
        <v>113.08251489301446</v>
      </c>
      <c r="Q21" s="98">
        <v>128.94638406897982</v>
      </c>
      <c r="R21" s="98">
        <v>0</v>
      </c>
      <c r="S21" s="98">
        <v>0</v>
      </c>
      <c r="T21" s="98">
        <v>0</v>
      </c>
      <c r="U21" s="98">
        <v>157.73919163545338</v>
      </c>
      <c r="V21" s="98">
        <v>141.04773741683613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2414.1486538280828</v>
      </c>
      <c r="D24" s="117">
        <f t="shared" si="7"/>
        <v>2445.8650415695329</v>
      </c>
      <c r="E24" s="117">
        <f t="shared" si="7"/>
        <v>2666.2512822632998</v>
      </c>
      <c r="F24" s="117">
        <f t="shared" si="7"/>
        <v>2753.1502140098237</v>
      </c>
      <c r="G24" s="117">
        <f t="shared" si="7"/>
        <v>2848.6310263492251</v>
      </c>
      <c r="H24" s="117">
        <f t="shared" si="7"/>
        <v>2506.7188321124331</v>
      </c>
      <c r="I24" s="117">
        <f t="shared" si="7"/>
        <v>2429.3347337621312</v>
      </c>
      <c r="J24" s="117">
        <f t="shared" si="7"/>
        <v>2630.2639545286656</v>
      </c>
      <c r="K24" s="117">
        <f t="shared" si="7"/>
        <v>2533.6095923021289</v>
      </c>
      <c r="L24" s="117">
        <f t="shared" si="7"/>
        <v>2609.0159833090065</v>
      </c>
      <c r="M24" s="117">
        <f t="shared" si="7"/>
        <v>2641.3260169463938</v>
      </c>
      <c r="N24" s="117">
        <f t="shared" si="7"/>
        <v>2561.0821358875228</v>
      </c>
      <c r="O24" s="117">
        <f t="shared" si="7"/>
        <v>2388.8474277188852</v>
      </c>
      <c r="P24" s="117">
        <f t="shared" si="7"/>
        <v>2096.0609114030703</v>
      </c>
      <c r="Q24" s="117">
        <f t="shared" si="7"/>
        <v>2095.0906183809993</v>
      </c>
      <c r="R24" s="117">
        <f t="shared" ref="R24:V24" si="8">R25+R28+R30+R39</f>
        <v>2248.0381892743349</v>
      </c>
      <c r="S24" s="117">
        <f t="shared" si="8"/>
        <v>0</v>
      </c>
      <c r="T24" s="117">
        <f t="shared" si="8"/>
        <v>0</v>
      </c>
      <c r="U24" s="117">
        <f t="shared" si="8"/>
        <v>2101.6238267411604</v>
      </c>
      <c r="V24" s="117">
        <f t="shared" si="8"/>
        <v>1840.0382917507247</v>
      </c>
      <c r="W24" s="117">
        <f t="shared" ref="W24" si="9">W25+W28+W30+W39</f>
        <v>1808.2662802171499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2000.1459277862814</v>
      </c>
      <c r="D25" s="122">
        <f t="shared" si="10"/>
        <v>1985.5297633953037</v>
      </c>
      <c r="E25" s="122">
        <f t="shared" si="10"/>
        <v>2116.1491938300314</v>
      </c>
      <c r="F25" s="122">
        <f t="shared" si="10"/>
        <v>2373.1891776835787</v>
      </c>
      <c r="G25" s="122">
        <f t="shared" si="10"/>
        <v>2113.6989779834394</v>
      </c>
      <c r="H25" s="122">
        <f t="shared" si="10"/>
        <v>2171.9736659042933</v>
      </c>
      <c r="I25" s="122">
        <f t="shared" si="10"/>
        <v>2006.6353233122554</v>
      </c>
      <c r="J25" s="122">
        <f t="shared" si="10"/>
        <v>2426.2841053623797</v>
      </c>
      <c r="K25" s="122">
        <f t="shared" si="10"/>
        <v>2364.4466843712307</v>
      </c>
      <c r="L25" s="122">
        <f t="shared" si="10"/>
        <v>2426.960346862048</v>
      </c>
      <c r="M25" s="122">
        <f t="shared" si="10"/>
        <v>2304.321641454459</v>
      </c>
      <c r="N25" s="122">
        <f t="shared" si="10"/>
        <v>2301.5626512392791</v>
      </c>
      <c r="O25" s="122">
        <f t="shared" si="10"/>
        <v>2071.2666872566037</v>
      </c>
      <c r="P25" s="122">
        <f t="shared" si="10"/>
        <v>1842.4310423215097</v>
      </c>
      <c r="Q25" s="122">
        <f t="shared" si="10"/>
        <v>1807.8668659654079</v>
      </c>
      <c r="R25" s="122">
        <f t="shared" ref="R25:V25" si="11">SUM(R26:R27)</f>
        <v>1851.0967776542973</v>
      </c>
      <c r="S25" s="122">
        <f t="shared" si="11"/>
        <v>0</v>
      </c>
      <c r="T25" s="122">
        <f t="shared" si="11"/>
        <v>0</v>
      </c>
      <c r="U25" s="122">
        <f t="shared" si="11"/>
        <v>1669.5524425308911</v>
      </c>
      <c r="V25" s="122">
        <f t="shared" si="11"/>
        <v>1488.807350009846</v>
      </c>
      <c r="W25" s="122">
        <f t="shared" ref="W25" si="12">SUM(W26:W27)</f>
        <v>1536.128204709385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2000.1459277862814</v>
      </c>
      <c r="D26" s="98">
        <v>1985.5297633953037</v>
      </c>
      <c r="E26" s="98">
        <v>2116.1491938300314</v>
      </c>
      <c r="F26" s="98">
        <v>2373.1891776835787</v>
      </c>
      <c r="G26" s="98">
        <v>2113.6989779834394</v>
      </c>
      <c r="H26" s="98">
        <v>2171.9736659042933</v>
      </c>
      <c r="I26" s="98">
        <v>2006.6353233122554</v>
      </c>
      <c r="J26" s="98">
        <v>2426.2841053623797</v>
      </c>
      <c r="K26" s="98">
        <v>2364.4466843712307</v>
      </c>
      <c r="L26" s="98">
        <v>2426.960346862048</v>
      </c>
      <c r="M26" s="98">
        <v>2304.321641454459</v>
      </c>
      <c r="N26" s="98">
        <v>2301.5626512392791</v>
      </c>
      <c r="O26" s="98">
        <v>2071.2666872566037</v>
      </c>
      <c r="P26" s="98">
        <v>1842.4310423215097</v>
      </c>
      <c r="Q26" s="98">
        <v>1807.8668659654079</v>
      </c>
      <c r="R26" s="98">
        <v>1851.0967776542973</v>
      </c>
      <c r="S26" s="98">
        <v>0</v>
      </c>
      <c r="T26" s="98">
        <v>0</v>
      </c>
      <c r="U26" s="98">
        <v>1669.5524425308911</v>
      </c>
      <c r="V26" s="98">
        <v>1488.807350009846</v>
      </c>
      <c r="W26" s="98">
        <v>1536.128204709385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286.26969901525763</v>
      </c>
      <c r="D30" s="122">
        <v>317.80114909419297</v>
      </c>
      <c r="E30" s="122">
        <v>380.20306509577745</v>
      </c>
      <c r="F30" s="122">
        <v>261.53621591803301</v>
      </c>
      <c r="G30" s="122">
        <v>483.19589149031953</v>
      </c>
      <c r="H30" s="122">
        <v>205.21194773884011</v>
      </c>
      <c r="I30" s="122">
        <v>211.34699402369404</v>
      </c>
      <c r="J30" s="122">
        <v>100.59052105075587</v>
      </c>
      <c r="K30" s="122">
        <v>20.94164770024943</v>
      </c>
      <c r="L30" s="122">
        <v>71.102697748718725</v>
      </c>
      <c r="M30" s="122">
        <v>218.22633585142907</v>
      </c>
      <c r="N30" s="122">
        <v>154.58709191214473</v>
      </c>
      <c r="O30" s="122">
        <v>206.37939073221716</v>
      </c>
      <c r="P30" s="122">
        <v>140.54735418854614</v>
      </c>
      <c r="Q30" s="122">
        <v>158.2773683466113</v>
      </c>
      <c r="R30" s="122">
        <v>266.33893221297387</v>
      </c>
      <c r="S30" s="122">
        <v>0</v>
      </c>
      <c r="T30" s="122">
        <v>0</v>
      </c>
      <c r="U30" s="122">
        <v>274.33219257481602</v>
      </c>
      <c r="V30" s="122">
        <v>210.18320432404278</v>
      </c>
      <c r="W30" s="122">
        <v>123.82188100147556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286.26969901525763</v>
      </c>
      <c r="D31" s="98">
        <v>317.80114909419297</v>
      </c>
      <c r="E31" s="98">
        <v>380.20306509577745</v>
      </c>
      <c r="F31" s="98">
        <v>261.53621591803301</v>
      </c>
      <c r="G31" s="98">
        <v>483.19589149031953</v>
      </c>
      <c r="H31" s="98">
        <v>282.16642814090517</v>
      </c>
      <c r="I31" s="98">
        <v>443.82868744975747</v>
      </c>
      <c r="J31" s="98">
        <v>258.66133984480081</v>
      </c>
      <c r="K31" s="98">
        <v>376.94965860448974</v>
      </c>
      <c r="L31" s="98">
        <v>319.96213986923425</v>
      </c>
      <c r="M31" s="98">
        <v>327.33950377714365</v>
      </c>
      <c r="N31" s="98">
        <v>293.71547463307496</v>
      </c>
      <c r="O31" s="98">
        <v>302.6897730739185</v>
      </c>
      <c r="P31" s="98">
        <v>281.09470837709227</v>
      </c>
      <c r="Q31" s="98">
        <v>284.89926302390035</v>
      </c>
      <c r="R31" s="98">
        <v>266.33893221297387</v>
      </c>
      <c r="S31" s="98">
        <v>0</v>
      </c>
      <c r="T31" s="98">
        <v>0</v>
      </c>
      <c r="U31" s="98">
        <v>274.33219257481602</v>
      </c>
      <c r="V31" s="98">
        <v>252.21984518885134</v>
      </c>
      <c r="W31" s="98">
        <v>278.59923225332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127.73302702654365</v>
      </c>
      <c r="D39" s="122">
        <v>142.53412908003619</v>
      </c>
      <c r="E39" s="122">
        <v>169.89902333749086</v>
      </c>
      <c r="F39" s="122">
        <v>118.42482040821167</v>
      </c>
      <c r="G39" s="122">
        <v>251.73615687546632</v>
      </c>
      <c r="H39" s="122">
        <v>129.53321846929975</v>
      </c>
      <c r="I39" s="122">
        <v>211.35241642618161</v>
      </c>
      <c r="J39" s="122">
        <v>103.38932811553012</v>
      </c>
      <c r="K39" s="122">
        <v>148.22126023064848</v>
      </c>
      <c r="L39" s="122">
        <v>110.95293869823983</v>
      </c>
      <c r="M39" s="122">
        <v>118.77803964050558</v>
      </c>
      <c r="N39" s="122">
        <v>104.93239273609881</v>
      </c>
      <c r="O39" s="122">
        <v>111.20134973006439</v>
      </c>
      <c r="P39" s="122">
        <v>113.08251489301446</v>
      </c>
      <c r="Q39" s="122">
        <v>128.94638406897982</v>
      </c>
      <c r="R39" s="122">
        <v>130.60247940706338</v>
      </c>
      <c r="S39" s="122">
        <v>0</v>
      </c>
      <c r="T39" s="122">
        <v>0</v>
      </c>
      <c r="U39" s="122">
        <v>157.73919163545338</v>
      </c>
      <c r="V39" s="122">
        <v>141.04773741683616</v>
      </c>
      <c r="W39" s="122">
        <v>148.31619450628926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134.82930630579608</v>
      </c>
      <c r="D40" s="98">
        <v>150.45269180670485</v>
      </c>
      <c r="E40" s="98">
        <v>177.98945302022852</v>
      </c>
      <c r="F40" s="98">
        <v>118.42482040821167</v>
      </c>
      <c r="G40" s="98">
        <v>261.80560315048496</v>
      </c>
      <c r="H40" s="98">
        <v>142.48654031622974</v>
      </c>
      <c r="I40" s="98">
        <v>211.35241642618161</v>
      </c>
      <c r="J40" s="98">
        <v>103.38932811553012</v>
      </c>
      <c r="K40" s="98">
        <v>148.22126023064848</v>
      </c>
      <c r="L40" s="98">
        <v>117.47958215107747</v>
      </c>
      <c r="M40" s="98">
        <v>118.77803964050558</v>
      </c>
      <c r="N40" s="98">
        <v>104.93239273609881</v>
      </c>
      <c r="O40" s="98">
        <v>111.20134973006439</v>
      </c>
      <c r="P40" s="98">
        <v>113.08251489301446</v>
      </c>
      <c r="Q40" s="98">
        <v>128.94638406897982</v>
      </c>
      <c r="R40" s="98">
        <v>130.60247940706338</v>
      </c>
      <c r="S40" s="98">
        <v>0</v>
      </c>
      <c r="T40" s="98">
        <v>0</v>
      </c>
      <c r="U40" s="98">
        <v>157.73919163545338</v>
      </c>
      <c r="V40" s="98">
        <v>141.04773741683616</v>
      </c>
      <c r="W40" s="98">
        <v>148.31619450628926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2136.7757951307844</v>
      </c>
      <c r="F43" s="117">
        <f t="shared" si="14"/>
        <v>4563.203346471626</v>
      </c>
      <c r="G43" s="117">
        <f t="shared" si="14"/>
        <v>3155.3150552063139</v>
      </c>
      <c r="H43" s="117">
        <f t="shared" si="14"/>
        <v>2965.6943248713646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2300.616756573545</v>
      </c>
      <c r="P43" s="117">
        <f t="shared" si="14"/>
        <v>3030.1429477046136</v>
      </c>
      <c r="Q43" s="117">
        <f t="shared" si="14"/>
        <v>3358.602438947788</v>
      </c>
      <c r="R43" s="117">
        <f t="shared" ref="R43:V43" si="15">R44+R47+R49+R58</f>
        <v>0</v>
      </c>
      <c r="S43" s="117">
        <f t="shared" si="15"/>
        <v>2434.2784070975667</v>
      </c>
      <c r="T43" s="117">
        <f t="shared" si="15"/>
        <v>2622.5366953528855</v>
      </c>
      <c r="U43" s="117">
        <f t="shared" si="15"/>
        <v>3114.8128197322903</v>
      </c>
      <c r="V43" s="117">
        <f t="shared" si="15"/>
        <v>2490.7264682205778</v>
      </c>
      <c r="W43" s="117">
        <f t="shared" ref="W43" si="16">W44+W47+W49+W58</f>
        <v>2480.1106103119555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1970.4982712036508</v>
      </c>
      <c r="F44" s="122">
        <f t="shared" si="17"/>
        <v>4447.3986518933925</v>
      </c>
      <c r="G44" s="122">
        <f t="shared" si="17"/>
        <v>2902.117450288456</v>
      </c>
      <c r="H44" s="122">
        <f t="shared" si="17"/>
        <v>2834.7648571955119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2189.4154068434805</v>
      </c>
      <c r="P44" s="122">
        <f t="shared" si="17"/>
        <v>2917.0604328115992</v>
      </c>
      <c r="Q44" s="122">
        <f t="shared" si="17"/>
        <v>3231.4698786956351</v>
      </c>
      <c r="R44" s="122">
        <f t="shared" ref="R44:V44" si="18">SUM(R45:R46)</f>
        <v>0</v>
      </c>
      <c r="S44" s="122">
        <f t="shared" si="18"/>
        <v>2290.3813885149248</v>
      </c>
      <c r="T44" s="122">
        <f t="shared" si="18"/>
        <v>2474.0754346020394</v>
      </c>
      <c r="U44" s="122">
        <f t="shared" si="18"/>
        <v>2958.4765856269478</v>
      </c>
      <c r="V44" s="122">
        <f t="shared" si="18"/>
        <v>2351.0003809909117</v>
      </c>
      <c r="W44" s="122">
        <f t="shared" ref="W44" si="19">SUM(W45:W46)</f>
        <v>2332.488292739029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1970.4982712036508</v>
      </c>
      <c r="F45" s="98">
        <v>4447.3986518933925</v>
      </c>
      <c r="G45" s="98">
        <v>2902.117450288456</v>
      </c>
      <c r="H45" s="98">
        <v>2834.7648571955119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2189.4154068434805</v>
      </c>
      <c r="P45" s="98">
        <v>2917.0604328115992</v>
      </c>
      <c r="Q45" s="98">
        <v>3231.4698786956351</v>
      </c>
      <c r="R45" s="98">
        <v>0</v>
      </c>
      <c r="S45" s="98">
        <v>2290.3813885149248</v>
      </c>
      <c r="T45" s="98">
        <v>2474.0754346020394</v>
      </c>
      <c r="U45" s="98">
        <v>2958.4765856269478</v>
      </c>
      <c r="V45" s="98">
        <v>2351.0003809909117</v>
      </c>
      <c r="W45" s="98">
        <v>2332.488292739029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166.27752392713381</v>
      </c>
      <c r="F58" s="122">
        <v>115.80469457823344</v>
      </c>
      <c r="G58" s="122">
        <v>253.19760491785792</v>
      </c>
      <c r="H58" s="122">
        <v>130.92946767585252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111.20134973006444</v>
      </c>
      <c r="P58" s="122">
        <v>113.08251489301448</v>
      </c>
      <c r="Q58" s="122">
        <v>127.13256025215274</v>
      </c>
      <c r="R58" s="122">
        <v>0</v>
      </c>
      <c r="S58" s="122">
        <v>143.89701858264178</v>
      </c>
      <c r="T58" s="122">
        <v>148.46126075084624</v>
      </c>
      <c r="U58" s="122">
        <v>156.33623410534264</v>
      </c>
      <c r="V58" s="122">
        <v>139.72608722966598</v>
      </c>
      <c r="W58" s="122">
        <v>147.62231757292653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177.98945302022852</v>
      </c>
      <c r="F59" s="98">
        <v>118.42482040821169</v>
      </c>
      <c r="G59" s="98">
        <v>261.80560315048496</v>
      </c>
      <c r="H59" s="98">
        <v>142.48654031622974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111.20134973006444</v>
      </c>
      <c r="P59" s="98">
        <v>113.08251489301448</v>
      </c>
      <c r="Q59" s="98">
        <v>128.94638406897982</v>
      </c>
      <c r="R59" s="98">
        <v>0</v>
      </c>
      <c r="S59" s="98">
        <v>147.07355320919015</v>
      </c>
      <c r="T59" s="98">
        <v>149.92633898194012</v>
      </c>
      <c r="U59" s="98">
        <v>157.73919163545341</v>
      </c>
      <c r="V59" s="98">
        <v>141.04773741683616</v>
      </c>
      <c r="W59" s="98">
        <v>148.31619450628929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2103.3159270597002</v>
      </c>
      <c r="D62" s="117">
        <f t="shared" si="21"/>
        <v>2340.0953037552613</v>
      </c>
      <c r="E62" s="117">
        <f t="shared" si="21"/>
        <v>2441.818325828227</v>
      </c>
      <c r="F62" s="117">
        <f t="shared" si="21"/>
        <v>2487.6614798511259</v>
      </c>
      <c r="G62" s="117">
        <f t="shared" si="21"/>
        <v>2269.1840519294806</v>
      </c>
      <c r="H62" s="117">
        <f t="shared" si="21"/>
        <v>2601.0166701047492</v>
      </c>
      <c r="I62" s="117">
        <f t="shared" si="21"/>
        <v>2197.9519049053106</v>
      </c>
      <c r="J62" s="117">
        <f t="shared" si="21"/>
        <v>2514.1032451981964</v>
      </c>
      <c r="K62" s="117">
        <f t="shared" si="21"/>
        <v>2461.4758146099871</v>
      </c>
      <c r="L62" s="117">
        <f t="shared" si="21"/>
        <v>2471.0253090705505</v>
      </c>
      <c r="M62" s="117">
        <f t="shared" si="21"/>
        <v>2465.9302505893961</v>
      </c>
      <c r="N62" s="117">
        <f t="shared" si="21"/>
        <v>2519.9101956583327</v>
      </c>
      <c r="O62" s="117">
        <f t="shared" si="21"/>
        <v>2307.63890425721</v>
      </c>
      <c r="P62" s="117">
        <f t="shared" si="21"/>
        <v>1966.0813096971181</v>
      </c>
      <c r="Q62" s="117">
        <f t="shared" si="21"/>
        <v>1952.3920989023752</v>
      </c>
      <c r="R62" s="117">
        <f t="shared" ref="R62:V62" si="22">R63+R66+R68+R77</f>
        <v>1892.9244759914488</v>
      </c>
      <c r="S62" s="117">
        <f t="shared" si="22"/>
        <v>1940.6524555148058</v>
      </c>
      <c r="T62" s="117">
        <f t="shared" si="22"/>
        <v>1887.4561988139953</v>
      </c>
      <c r="U62" s="117">
        <f t="shared" si="22"/>
        <v>1762.3466884824593</v>
      </c>
      <c r="V62" s="117">
        <f t="shared" si="22"/>
        <v>1756.7412319384823</v>
      </c>
      <c r="W62" s="117">
        <f t="shared" ref="W62" si="23">W63+W66+W68+W77</f>
        <v>1883.0403448620148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1779.1308216229427</v>
      </c>
      <c r="D63" s="122">
        <f t="shared" si="24"/>
        <v>1938.3769345392232</v>
      </c>
      <c r="E63" s="122">
        <f t="shared" si="24"/>
        <v>1995.689260354771</v>
      </c>
      <c r="F63" s="122">
        <f t="shared" si="24"/>
        <v>2184.1015310430062</v>
      </c>
      <c r="G63" s="122">
        <f t="shared" si="24"/>
        <v>1820.9840798372102</v>
      </c>
      <c r="H63" s="122">
        <f t="shared" si="24"/>
        <v>2150.4040515698816</v>
      </c>
      <c r="I63" s="122">
        <f t="shared" si="24"/>
        <v>1753.3251602651787</v>
      </c>
      <c r="J63" s="122">
        <f t="shared" si="24"/>
        <v>2154.0187851469482</v>
      </c>
      <c r="K63" s="122">
        <f t="shared" si="24"/>
        <v>2066.8882311193515</v>
      </c>
      <c r="L63" s="122">
        <f t="shared" si="24"/>
        <v>2119.4906703323918</v>
      </c>
      <c r="M63" s="122">
        <f t="shared" si="24"/>
        <v>2089.4836618455556</v>
      </c>
      <c r="N63" s="122">
        <f t="shared" si="24"/>
        <v>2138.7440259731375</v>
      </c>
      <c r="O63" s="122">
        <f t="shared" si="24"/>
        <v>1936.6712918799374</v>
      </c>
      <c r="P63" s="122">
        <f t="shared" si="24"/>
        <v>1634.5892869090371</v>
      </c>
      <c r="Q63" s="122">
        <f t="shared" si="24"/>
        <v>1592.7366045792048</v>
      </c>
      <c r="R63" s="122">
        <f t="shared" ref="R63:V63" si="25">SUM(R64:R65)</f>
        <v>1536.5581271019207</v>
      </c>
      <c r="S63" s="122">
        <f t="shared" si="25"/>
        <v>1554.327059774311</v>
      </c>
      <c r="T63" s="122">
        <f t="shared" si="25"/>
        <v>1508.1331455916115</v>
      </c>
      <c r="U63" s="122">
        <f t="shared" si="25"/>
        <v>1393.2720268571538</v>
      </c>
      <c r="V63" s="122">
        <f t="shared" si="25"/>
        <v>1389.4702359017481</v>
      </c>
      <c r="W63" s="122">
        <f t="shared" ref="W63" si="26">SUM(W64:W65)</f>
        <v>1464.200273673529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1779.1308216229427</v>
      </c>
      <c r="D64" s="98">
        <v>1938.3769345392232</v>
      </c>
      <c r="E64" s="98">
        <v>1995.689260354771</v>
      </c>
      <c r="F64" s="98">
        <v>2184.1015310430062</v>
      </c>
      <c r="G64" s="98">
        <v>1820.9840798372102</v>
      </c>
      <c r="H64" s="98">
        <v>2150.4040515698816</v>
      </c>
      <c r="I64" s="98">
        <v>1753.3251602651787</v>
      </c>
      <c r="J64" s="98">
        <v>2154.0187851469482</v>
      </c>
      <c r="K64" s="98">
        <v>2066.8882311193515</v>
      </c>
      <c r="L64" s="98">
        <v>2119.4906703323918</v>
      </c>
      <c r="M64" s="98">
        <v>2089.4836618455556</v>
      </c>
      <c r="N64" s="98">
        <v>2138.7440259731375</v>
      </c>
      <c r="O64" s="98">
        <v>1936.6712918799374</v>
      </c>
      <c r="P64" s="98">
        <v>1634.5892869090371</v>
      </c>
      <c r="Q64" s="98">
        <v>1592.7366045792048</v>
      </c>
      <c r="R64" s="98">
        <v>1536.5581271019207</v>
      </c>
      <c r="S64" s="98">
        <v>1554.327059774311</v>
      </c>
      <c r="T64" s="98">
        <v>1508.1331455916115</v>
      </c>
      <c r="U64" s="98">
        <v>1393.2720268571538</v>
      </c>
      <c r="V64" s="98">
        <v>1389.4702359017481</v>
      </c>
      <c r="W64" s="98">
        <v>1464.200273673529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236.54567381683719</v>
      </c>
      <c r="D68" s="122">
        <v>278.24648443219263</v>
      </c>
      <c r="E68" s="122">
        <v>303.00312704491546</v>
      </c>
      <c r="F68" s="122">
        <v>213.12265001558836</v>
      </c>
      <c r="G68" s="122">
        <v>286.14984778908507</v>
      </c>
      <c r="H68" s="122">
        <v>299.94417574527466</v>
      </c>
      <c r="I68" s="122">
        <v>281.26550630442586</v>
      </c>
      <c r="J68" s="122">
        <v>268.66597793908045</v>
      </c>
      <c r="K68" s="122">
        <v>271.93954903542328</v>
      </c>
      <c r="L68" s="122">
        <v>255.79159749724266</v>
      </c>
      <c r="M68" s="122">
        <v>270.56342922773433</v>
      </c>
      <c r="N68" s="122">
        <v>280.37231317186917</v>
      </c>
      <c r="O68" s="122">
        <v>272.34733127986993</v>
      </c>
      <c r="P68" s="122">
        <v>234.52781964806292</v>
      </c>
      <c r="Q68" s="122">
        <v>246.55096084148283</v>
      </c>
      <c r="R68" s="122">
        <v>242.28668565333976</v>
      </c>
      <c r="S68" s="122">
        <v>257.87326744044225</v>
      </c>
      <c r="T68" s="122">
        <v>248.79621492747603</v>
      </c>
      <c r="U68" s="122">
        <v>237.20840571987944</v>
      </c>
      <c r="V68" s="122">
        <v>244.47034104640497</v>
      </c>
      <c r="W68" s="122">
        <v>284.32641113631905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252.09963417498241</v>
      </c>
      <c r="D69" s="98">
        <v>293.33604619725241</v>
      </c>
      <c r="E69" s="98">
        <v>315.9497015152063</v>
      </c>
      <c r="F69" s="98">
        <v>224.25161956456253</v>
      </c>
      <c r="G69" s="98">
        <v>286.14984778908507</v>
      </c>
      <c r="H69" s="98">
        <v>329.41072569526619</v>
      </c>
      <c r="I69" s="98">
        <v>318.25120698191677</v>
      </c>
      <c r="J69" s="98">
        <v>268.70505435324384</v>
      </c>
      <c r="K69" s="98">
        <v>285.59620262050743</v>
      </c>
      <c r="L69" s="98">
        <v>268.84756200209233</v>
      </c>
      <c r="M69" s="98">
        <v>279.32681396174644</v>
      </c>
      <c r="N69" s="98">
        <v>288.21935432473322</v>
      </c>
      <c r="O69" s="98">
        <v>279.72149063916686</v>
      </c>
      <c r="P69" s="98">
        <v>253.43100779441073</v>
      </c>
      <c r="Q69" s="98">
        <v>255.67568488973561</v>
      </c>
      <c r="R69" s="98">
        <v>250.32105164856964</v>
      </c>
      <c r="S69" s="98">
        <v>268.00918563744403</v>
      </c>
      <c r="T69" s="98">
        <v>259.70712874186603</v>
      </c>
      <c r="U69" s="98">
        <v>247.25908983971286</v>
      </c>
      <c r="V69" s="98">
        <v>254.30120864506009</v>
      </c>
      <c r="W69" s="98">
        <v>284.32641113631905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87.639431619920217</v>
      </c>
      <c r="D77" s="122">
        <v>123.4718847838454</v>
      </c>
      <c r="E77" s="122">
        <v>143.12593842854045</v>
      </c>
      <c r="F77" s="122">
        <v>90.437298792531209</v>
      </c>
      <c r="G77" s="122">
        <v>162.05012430318533</v>
      </c>
      <c r="H77" s="122">
        <v>150.66844278959312</v>
      </c>
      <c r="I77" s="122">
        <v>163.36123833570608</v>
      </c>
      <c r="J77" s="122">
        <v>91.418482112168022</v>
      </c>
      <c r="K77" s="122">
        <v>122.6480344552123</v>
      </c>
      <c r="L77" s="122">
        <v>95.743041240916313</v>
      </c>
      <c r="M77" s="122">
        <v>105.88315951610598</v>
      </c>
      <c r="N77" s="122">
        <v>100.79385651332598</v>
      </c>
      <c r="O77" s="122">
        <v>98.620281097402753</v>
      </c>
      <c r="P77" s="122">
        <v>96.964203140018114</v>
      </c>
      <c r="Q77" s="122">
        <v>113.10453348168744</v>
      </c>
      <c r="R77" s="122">
        <v>114.07966323618831</v>
      </c>
      <c r="S77" s="122">
        <v>128.45212830005255</v>
      </c>
      <c r="T77" s="122">
        <v>130.52683829490783</v>
      </c>
      <c r="U77" s="122">
        <v>131.8662559054261</v>
      </c>
      <c r="V77" s="122">
        <v>122.80065499032932</v>
      </c>
      <c r="W77" s="122">
        <v>134.51366005216664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113.36992651860034</v>
      </c>
      <c r="D78" s="98">
        <v>143.18970377039147</v>
      </c>
      <c r="E78" s="98">
        <v>169.20560808772925</v>
      </c>
      <c r="F78" s="98">
        <v>108.70924840433356</v>
      </c>
      <c r="G78" s="98">
        <v>212.25072226806461</v>
      </c>
      <c r="H78" s="98">
        <v>150.68174645477939</v>
      </c>
      <c r="I78" s="98">
        <v>173.31084492036271</v>
      </c>
      <c r="J78" s="98">
        <v>92.890925672505276</v>
      </c>
      <c r="K78" s="98">
        <v>125.23465392468461</v>
      </c>
      <c r="L78" s="98">
        <v>101.01155708370725</v>
      </c>
      <c r="M78" s="98">
        <v>106.25801623851238</v>
      </c>
      <c r="N78" s="98">
        <v>101.19435445315234</v>
      </c>
      <c r="O78" s="98">
        <v>101.96463543759761</v>
      </c>
      <c r="P78" s="98">
        <v>97.454581285298715</v>
      </c>
      <c r="Q78" s="98">
        <v>114.32384958356293</v>
      </c>
      <c r="R78" s="98">
        <v>115.84290941090502</v>
      </c>
      <c r="S78" s="98">
        <v>131.28328705938267</v>
      </c>
      <c r="T78" s="98">
        <v>133.63623030445882</v>
      </c>
      <c r="U78" s="98">
        <v>133.37316386293392</v>
      </c>
      <c r="V78" s="98">
        <v>124.56181615537841</v>
      </c>
      <c r="W78" s="98">
        <v>136.97593132981291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124.59651320552044</v>
      </c>
      <c r="D81" s="117">
        <f t="shared" si="28"/>
        <v>217.46173798056805</v>
      </c>
      <c r="E81" s="117">
        <f t="shared" si="28"/>
        <v>259.95052507827791</v>
      </c>
      <c r="F81" s="117">
        <f t="shared" si="28"/>
        <v>141.69504597997573</v>
      </c>
      <c r="G81" s="117">
        <f t="shared" si="28"/>
        <v>454.69455193054466</v>
      </c>
      <c r="H81" s="117">
        <f t="shared" si="28"/>
        <v>146.91146698113747</v>
      </c>
      <c r="I81" s="117">
        <f t="shared" si="28"/>
        <v>237.35173799582915</v>
      </c>
      <c r="J81" s="117">
        <f t="shared" si="28"/>
        <v>103.18881334479286</v>
      </c>
      <c r="K81" s="117">
        <f t="shared" si="28"/>
        <v>136.72929012803436</v>
      </c>
      <c r="L81" s="117">
        <f t="shared" si="28"/>
        <v>106.21642538770504</v>
      </c>
      <c r="M81" s="117">
        <f t="shared" si="28"/>
        <v>219.05311304895238</v>
      </c>
      <c r="N81" s="117">
        <f t="shared" si="28"/>
        <v>152.29175514431466</v>
      </c>
      <c r="O81" s="117">
        <f t="shared" si="28"/>
        <v>190.54130416184211</v>
      </c>
      <c r="P81" s="117">
        <f t="shared" si="28"/>
        <v>162.9591812806589</v>
      </c>
      <c r="Q81" s="117">
        <f t="shared" si="28"/>
        <v>218.50533120641856</v>
      </c>
      <c r="R81" s="117">
        <f t="shared" ref="R81:V81" si="29">R82+R85+R87+R100</f>
        <v>180.00949881765041</v>
      </c>
      <c r="S81" s="117">
        <f t="shared" si="29"/>
        <v>189.00124327324346</v>
      </c>
      <c r="T81" s="117">
        <f t="shared" si="29"/>
        <v>156.95706433728273</v>
      </c>
      <c r="U81" s="117">
        <f t="shared" si="29"/>
        <v>171.79331013628396</v>
      </c>
      <c r="V81" s="117">
        <f t="shared" si="29"/>
        <v>134.94579331219191</v>
      </c>
      <c r="W81" s="117">
        <f t="shared" ref="W81" si="30">W82+W85+W87+W100</f>
        <v>162.92422504646953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80.79044929771392</v>
      </c>
      <c r="E87" s="122">
        <v>106.99978239388483</v>
      </c>
      <c r="F87" s="122">
        <v>42.878124724845804</v>
      </c>
      <c r="G87" s="122">
        <v>233.93186574103089</v>
      </c>
      <c r="H87" s="122">
        <v>43.445697173705888</v>
      </c>
      <c r="I87" s="122">
        <v>42.059566696181776</v>
      </c>
      <c r="J87" s="122">
        <v>29.318498998578185</v>
      </c>
      <c r="K87" s="122">
        <v>3.5753244916989697</v>
      </c>
      <c r="L87" s="122">
        <v>17.099182754911777</v>
      </c>
      <c r="M87" s="122">
        <v>119.79539895799653</v>
      </c>
      <c r="N87" s="122">
        <v>71.290313386775168</v>
      </c>
      <c r="O87" s="122">
        <v>96.207983562280759</v>
      </c>
      <c r="P87" s="122">
        <v>65.253299165168542</v>
      </c>
      <c r="Q87" s="122">
        <v>101.34978255156909</v>
      </c>
      <c r="R87" s="122">
        <v>67.992326924610225</v>
      </c>
      <c r="S87" s="122">
        <v>58.972257892758954</v>
      </c>
      <c r="T87" s="122">
        <v>34.898479484305653</v>
      </c>
      <c r="U87" s="122">
        <v>46.509664000984465</v>
      </c>
      <c r="V87" s="122">
        <v>26.414671422769246</v>
      </c>
      <c r="W87" s="122">
        <v>41.413366013525085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317.80114909419302</v>
      </c>
      <c r="E92" s="101">
        <v>380.20306509577739</v>
      </c>
      <c r="F92" s="101">
        <v>261.53621591803295</v>
      </c>
      <c r="G92" s="101">
        <v>483.19589149031964</v>
      </c>
      <c r="H92" s="101">
        <v>282.16642814090517</v>
      </c>
      <c r="I92" s="101">
        <v>443.82868744975752</v>
      </c>
      <c r="J92" s="101">
        <v>258.66133984480081</v>
      </c>
      <c r="K92" s="101">
        <v>376.94965860448974</v>
      </c>
      <c r="L92" s="101">
        <v>319.96213986923431</v>
      </c>
      <c r="M92" s="101">
        <v>327.33950377714359</v>
      </c>
      <c r="N92" s="101">
        <v>293.71547463307508</v>
      </c>
      <c r="O92" s="101">
        <v>302.6897730739185</v>
      </c>
      <c r="P92" s="101">
        <v>281.09470837709227</v>
      </c>
      <c r="Q92" s="101">
        <v>284.89926302390046</v>
      </c>
      <c r="R92" s="101">
        <v>266.33893221297393</v>
      </c>
      <c r="S92" s="101">
        <v>274.33522490157856</v>
      </c>
      <c r="T92" s="101">
        <v>267.3761548746437</v>
      </c>
      <c r="U92" s="101">
        <v>274.33219257481608</v>
      </c>
      <c r="V92" s="101">
        <v>252.21984518885137</v>
      </c>
      <c r="W92" s="101">
        <v>278.59923225332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124.59651320552044</v>
      </c>
      <c r="D100" s="122">
        <v>136.67128868285414</v>
      </c>
      <c r="E100" s="122">
        <v>152.95074268439308</v>
      </c>
      <c r="F100" s="122">
        <v>98.816921255129927</v>
      </c>
      <c r="G100" s="122">
        <v>220.76268618951377</v>
      </c>
      <c r="H100" s="122">
        <v>103.46576980743158</v>
      </c>
      <c r="I100" s="122">
        <v>195.29217129964738</v>
      </c>
      <c r="J100" s="122">
        <v>73.87031434621467</v>
      </c>
      <c r="K100" s="122">
        <v>133.15396563633539</v>
      </c>
      <c r="L100" s="122">
        <v>89.117242632793264</v>
      </c>
      <c r="M100" s="122">
        <v>99.257714090955858</v>
      </c>
      <c r="N100" s="122">
        <v>81.00144175753951</v>
      </c>
      <c r="O100" s="122">
        <v>94.333320599561333</v>
      </c>
      <c r="P100" s="122">
        <v>97.705882115490354</v>
      </c>
      <c r="Q100" s="122">
        <v>117.15554865484947</v>
      </c>
      <c r="R100" s="122">
        <v>112.01717189304017</v>
      </c>
      <c r="S100" s="122">
        <v>130.0289853804845</v>
      </c>
      <c r="T100" s="122">
        <v>122.05858485297708</v>
      </c>
      <c r="U100" s="122">
        <v>125.28364613529949</v>
      </c>
      <c r="V100" s="122">
        <v>108.53112188942266</v>
      </c>
      <c r="W100" s="122">
        <v>121.51085903294444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134.82930630579611</v>
      </c>
      <c r="D102" s="98">
        <v>150.45269180670485</v>
      </c>
      <c r="E102" s="98">
        <v>177.98945302022852</v>
      </c>
      <c r="F102" s="98">
        <v>118.42482040821169</v>
      </c>
      <c r="G102" s="98">
        <v>261.80560315048496</v>
      </c>
      <c r="H102" s="98">
        <v>142.48654031622974</v>
      </c>
      <c r="I102" s="98">
        <v>211.35241642618161</v>
      </c>
      <c r="J102" s="98">
        <v>103.38932811553011</v>
      </c>
      <c r="K102" s="98">
        <v>148.22126023064851</v>
      </c>
      <c r="L102" s="98">
        <v>117.47958215107748</v>
      </c>
      <c r="M102" s="98">
        <v>118.7780396405056</v>
      </c>
      <c r="N102" s="98">
        <v>104.93239273609879</v>
      </c>
      <c r="O102" s="98">
        <v>111.20134973006444</v>
      </c>
      <c r="P102" s="98">
        <v>113.08251489301448</v>
      </c>
      <c r="Q102" s="98">
        <v>128.94638406897982</v>
      </c>
      <c r="R102" s="98">
        <v>130.60247940706341</v>
      </c>
      <c r="S102" s="98">
        <v>147.07355320919018</v>
      </c>
      <c r="T102" s="98">
        <v>149.92633898194015</v>
      </c>
      <c r="U102" s="98">
        <v>157.73919163545338</v>
      </c>
      <c r="V102" s="98">
        <v>141.04773741683618</v>
      </c>
      <c r="W102" s="98">
        <v>148.31619450628929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127.23589757154112</v>
      </c>
      <c r="D105" s="117">
        <f t="shared" si="35"/>
        <v>143.40534349767617</v>
      </c>
      <c r="E105" s="117">
        <f t="shared" si="35"/>
        <v>166.24395612041647</v>
      </c>
      <c r="F105" s="117">
        <f t="shared" si="35"/>
        <v>116.14742001574609</v>
      </c>
      <c r="G105" s="117">
        <f t="shared" si="35"/>
        <v>252.61944163643287</v>
      </c>
      <c r="H105" s="117">
        <f t="shared" si="35"/>
        <v>130.83913920046163</v>
      </c>
      <c r="I105" s="117">
        <f t="shared" si="35"/>
        <v>210.9972022809275</v>
      </c>
      <c r="J105" s="117">
        <f t="shared" si="35"/>
        <v>102.50816906909095</v>
      </c>
      <c r="K105" s="117">
        <f t="shared" si="35"/>
        <v>147.88966904445016</v>
      </c>
      <c r="L105" s="117">
        <f t="shared" si="35"/>
        <v>112.05506318631797</v>
      </c>
      <c r="M105" s="117">
        <f t="shared" si="35"/>
        <v>115.23242651690839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143.44210745093855</v>
      </c>
      <c r="T105" s="117">
        <f t="shared" si="36"/>
        <v>149.92633898194015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147.3072408021649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127.23589757154112</v>
      </c>
      <c r="D120" s="122">
        <v>143.40534349767617</v>
      </c>
      <c r="E120" s="122">
        <v>166.24395612041647</v>
      </c>
      <c r="F120" s="122">
        <v>116.14742001574609</v>
      </c>
      <c r="G120" s="122">
        <v>252.61944163643287</v>
      </c>
      <c r="H120" s="122">
        <v>130.83913920046163</v>
      </c>
      <c r="I120" s="122">
        <v>210.9972022809275</v>
      </c>
      <c r="J120" s="122">
        <v>102.50816906909095</v>
      </c>
      <c r="K120" s="122">
        <v>147.88966904445016</v>
      </c>
      <c r="L120" s="122">
        <v>112.05506318631797</v>
      </c>
      <c r="M120" s="122">
        <v>115.23242651690839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143.44210745093855</v>
      </c>
      <c r="T120" s="122">
        <v>149.92633898194015</v>
      </c>
      <c r="U120" s="122">
        <v>0</v>
      </c>
      <c r="V120" s="122">
        <v>0</v>
      </c>
      <c r="W120" s="122">
        <v>147.3072408021649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134.82930630579611</v>
      </c>
      <c r="D121" s="98">
        <v>150.45269180670485</v>
      </c>
      <c r="E121" s="98">
        <v>177.9894530202285</v>
      </c>
      <c r="F121" s="98">
        <v>118.4248204082117</v>
      </c>
      <c r="G121" s="98">
        <v>261.80560315048496</v>
      </c>
      <c r="H121" s="98">
        <v>142.48654031622974</v>
      </c>
      <c r="I121" s="98">
        <v>211.35241642618161</v>
      </c>
      <c r="J121" s="98">
        <v>103.38932811553013</v>
      </c>
      <c r="K121" s="98">
        <v>148.22126023064848</v>
      </c>
      <c r="L121" s="98">
        <v>117.47958215107748</v>
      </c>
      <c r="M121" s="98">
        <v>118.77803964050557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147.07355320919018</v>
      </c>
      <c r="T121" s="98">
        <v>149.92633898194015</v>
      </c>
      <c r="U121" s="98">
        <v>0</v>
      </c>
      <c r="V121" s="98">
        <v>0</v>
      </c>
      <c r="W121" s="98">
        <v>148.31619450628932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127.15474417164073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211.16737778120034</v>
      </c>
      <c r="J124" s="117">
        <f t="shared" si="42"/>
        <v>102.46431359293594</v>
      </c>
      <c r="K124" s="117">
        <f t="shared" si="42"/>
        <v>147.92276196561409</v>
      </c>
      <c r="L124" s="117">
        <f t="shared" si="42"/>
        <v>112.03475938767455</v>
      </c>
      <c r="M124" s="117">
        <f t="shared" si="42"/>
        <v>115.96921263112226</v>
      </c>
      <c r="N124" s="117">
        <f t="shared" si="42"/>
        <v>102.37099380407764</v>
      </c>
      <c r="O124" s="117">
        <f t="shared" si="42"/>
        <v>111.20134973006442</v>
      </c>
      <c r="P124" s="117">
        <f t="shared" si="42"/>
        <v>113.08251489301446</v>
      </c>
      <c r="Q124" s="117">
        <f t="shared" si="42"/>
        <v>127.10686921932448</v>
      </c>
      <c r="R124" s="117">
        <f t="shared" ref="R124:V124" si="43">R125+R128+R130+R139</f>
        <v>127.92896564879854</v>
      </c>
      <c r="S124" s="117">
        <f t="shared" si="43"/>
        <v>143.81987838517534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147.59053766988993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127.15474417164073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211.16737778120034</v>
      </c>
      <c r="J139" s="122">
        <v>102.46431359293594</v>
      </c>
      <c r="K139" s="122">
        <v>147.92276196561409</v>
      </c>
      <c r="L139" s="122">
        <v>112.03475938767455</v>
      </c>
      <c r="M139" s="122">
        <v>115.96921263112226</v>
      </c>
      <c r="N139" s="122">
        <v>102.37099380407764</v>
      </c>
      <c r="O139" s="122">
        <v>111.20134973006442</v>
      </c>
      <c r="P139" s="122">
        <v>113.08251489301446</v>
      </c>
      <c r="Q139" s="122">
        <v>127.10686921932448</v>
      </c>
      <c r="R139" s="122">
        <v>127.92896564879854</v>
      </c>
      <c r="S139" s="122">
        <v>143.81987838517534</v>
      </c>
      <c r="T139" s="122">
        <v>0</v>
      </c>
      <c r="U139" s="122">
        <v>0</v>
      </c>
      <c r="V139" s="122">
        <v>0</v>
      </c>
      <c r="W139" s="122">
        <v>147.59053766988993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134.82930630579608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211.35241642618161</v>
      </c>
      <c r="J140" s="98">
        <v>103.38932811553015</v>
      </c>
      <c r="K140" s="98">
        <v>148.22126023064848</v>
      </c>
      <c r="L140" s="98">
        <v>117.47958215107748</v>
      </c>
      <c r="M140" s="98">
        <v>118.7780396405056</v>
      </c>
      <c r="N140" s="98">
        <v>104.93239273609882</v>
      </c>
      <c r="O140" s="98">
        <v>111.20134973006442</v>
      </c>
      <c r="P140" s="98">
        <v>113.08251489301446</v>
      </c>
      <c r="Q140" s="98">
        <v>128.94638406897985</v>
      </c>
      <c r="R140" s="98">
        <v>130.60247940706338</v>
      </c>
      <c r="S140" s="98">
        <v>147.07355320919018</v>
      </c>
      <c r="T140" s="98">
        <v>0</v>
      </c>
      <c r="U140" s="98">
        <v>0</v>
      </c>
      <c r="V140" s="98">
        <v>0</v>
      </c>
      <c r="W140" s="98">
        <v>148.31619450628929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461.39108653778487</v>
      </c>
      <c r="E161" s="117">
        <f t="shared" si="54"/>
        <v>546.67837560256794</v>
      </c>
      <c r="F161" s="117">
        <f t="shared" si="54"/>
        <v>377.43538849763354</v>
      </c>
      <c r="G161" s="117">
        <f t="shared" si="54"/>
        <v>736.50131272033423</v>
      </c>
      <c r="H161" s="117">
        <f t="shared" si="54"/>
        <v>334.77229354815188</v>
      </c>
      <c r="I161" s="117">
        <f t="shared" si="54"/>
        <v>431.55741064135714</v>
      </c>
      <c r="J161" s="117">
        <f t="shared" si="54"/>
        <v>205.84972236678783</v>
      </c>
      <c r="K161" s="117">
        <f t="shared" si="54"/>
        <v>163.28500559898222</v>
      </c>
      <c r="L161" s="117">
        <f t="shared" si="54"/>
        <v>189.75780805182916</v>
      </c>
      <c r="M161" s="117">
        <f t="shared" si="54"/>
        <v>327.12430542234665</v>
      </c>
      <c r="N161" s="117">
        <f t="shared" si="54"/>
        <v>262.73522688999731</v>
      </c>
      <c r="O161" s="117">
        <f t="shared" si="54"/>
        <v>319.04376178421433</v>
      </c>
      <c r="P161" s="117">
        <f t="shared" si="54"/>
        <v>259.78651163049562</v>
      </c>
      <c r="Q161" s="117">
        <f t="shared" si="54"/>
        <v>293.83055248949989</v>
      </c>
      <c r="R161" s="117">
        <f t="shared" ref="R161:V161" si="55">R162+R164+R166+R175</f>
        <v>289.52142019248589</v>
      </c>
      <c r="S161" s="117">
        <f t="shared" si="55"/>
        <v>310.5193965222756</v>
      </c>
      <c r="T161" s="117">
        <f t="shared" si="55"/>
        <v>415.82278977360841</v>
      </c>
      <c r="U161" s="117">
        <f t="shared" si="55"/>
        <v>411.74644525355995</v>
      </c>
      <c r="V161" s="117">
        <f t="shared" si="55"/>
        <v>339.85134199887216</v>
      </c>
      <c r="W161" s="117">
        <f t="shared" ref="W161" si="56">W162+W164+W166+W175</f>
        <v>280.3693000873219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317.80114909419291</v>
      </c>
      <c r="E166" s="122">
        <v>380.20306509577739</v>
      </c>
      <c r="F166" s="122">
        <v>261.53621591803295</v>
      </c>
      <c r="G166" s="122">
        <v>483.19589149031958</v>
      </c>
      <c r="H166" s="122">
        <v>203.81898754030547</v>
      </c>
      <c r="I166" s="122">
        <v>220.42344632517677</v>
      </c>
      <c r="J166" s="122">
        <v>103.37318996740422</v>
      </c>
      <c r="K166" s="122">
        <v>15.389077370595935</v>
      </c>
      <c r="L166" s="122">
        <v>77.713224363257069</v>
      </c>
      <c r="M166" s="122">
        <v>211.13947836017326</v>
      </c>
      <c r="N166" s="122">
        <v>160.33743301225837</v>
      </c>
      <c r="O166" s="122">
        <v>207.84241205414986</v>
      </c>
      <c r="P166" s="122">
        <v>146.70399673748119</v>
      </c>
      <c r="Q166" s="122">
        <v>166.74248300277918</v>
      </c>
      <c r="R166" s="122">
        <v>161.57813055585785</v>
      </c>
      <c r="S166" s="122">
        <v>166.694455934172</v>
      </c>
      <c r="T166" s="122">
        <v>267.37615487464376</v>
      </c>
      <c r="U166" s="122">
        <v>255.42154306337088</v>
      </c>
      <c r="V166" s="122">
        <v>200.13453225614279</v>
      </c>
      <c r="W166" s="122">
        <v>132.76803903395506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317.80114909419291</v>
      </c>
      <c r="E167" s="98">
        <v>380.20306509577739</v>
      </c>
      <c r="F167" s="98">
        <v>261.53621591803295</v>
      </c>
      <c r="G167" s="98">
        <v>483.19589149031958</v>
      </c>
      <c r="H167" s="98">
        <v>282.16642814090517</v>
      </c>
      <c r="I167" s="98">
        <v>443.82868744975758</v>
      </c>
      <c r="J167" s="98">
        <v>258.66133984480086</v>
      </c>
      <c r="K167" s="98">
        <v>376.94965860448968</v>
      </c>
      <c r="L167" s="98">
        <v>319.96213986923419</v>
      </c>
      <c r="M167" s="98">
        <v>327.33950377714359</v>
      </c>
      <c r="N167" s="98">
        <v>293.71547463307508</v>
      </c>
      <c r="O167" s="98">
        <v>302.68977307391845</v>
      </c>
      <c r="P167" s="98">
        <v>281.09470837709227</v>
      </c>
      <c r="Q167" s="98">
        <v>284.8992630239004</v>
      </c>
      <c r="R167" s="98">
        <v>266.33893221297393</v>
      </c>
      <c r="S167" s="98">
        <v>274.3352249015785</v>
      </c>
      <c r="T167" s="98">
        <v>267.37615487464376</v>
      </c>
      <c r="U167" s="98">
        <v>274.33219257481602</v>
      </c>
      <c r="V167" s="98">
        <v>252.21984518885134</v>
      </c>
      <c r="W167" s="98">
        <v>278.59923225332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143.58993744359199</v>
      </c>
      <c r="E175" s="122">
        <v>166.47531050679058</v>
      </c>
      <c r="F175" s="122">
        <v>115.89917257960056</v>
      </c>
      <c r="G175" s="122">
        <v>253.3054212300147</v>
      </c>
      <c r="H175" s="122">
        <v>130.95330600784638</v>
      </c>
      <c r="I175" s="122">
        <v>211.13396431618037</v>
      </c>
      <c r="J175" s="122">
        <v>102.4765323993836</v>
      </c>
      <c r="K175" s="122">
        <v>147.89592822838628</v>
      </c>
      <c r="L175" s="122">
        <v>112.04458368857209</v>
      </c>
      <c r="M175" s="122">
        <v>115.98482706217342</v>
      </c>
      <c r="N175" s="122">
        <v>102.39779387773893</v>
      </c>
      <c r="O175" s="122">
        <v>111.20134973006444</v>
      </c>
      <c r="P175" s="122">
        <v>113.08251489301446</v>
      </c>
      <c r="Q175" s="122">
        <v>127.08806948672071</v>
      </c>
      <c r="R175" s="122">
        <v>127.94328963662804</v>
      </c>
      <c r="S175" s="122">
        <v>143.8249405881036</v>
      </c>
      <c r="T175" s="122">
        <v>148.44663489896467</v>
      </c>
      <c r="U175" s="122">
        <v>156.32490219018905</v>
      </c>
      <c r="V175" s="122">
        <v>139.71680974272937</v>
      </c>
      <c r="W175" s="122">
        <v>147.60126105336681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150.45269180670485</v>
      </c>
      <c r="E176" s="98">
        <v>177.98945302022852</v>
      </c>
      <c r="F176" s="98">
        <v>118.4248204082117</v>
      </c>
      <c r="G176" s="98">
        <v>261.80560315048501</v>
      </c>
      <c r="H176" s="98">
        <v>142.48654031622974</v>
      </c>
      <c r="I176" s="98">
        <v>211.35241642618161</v>
      </c>
      <c r="J176" s="98">
        <v>103.38932811553012</v>
      </c>
      <c r="K176" s="98">
        <v>148.22126023064845</v>
      </c>
      <c r="L176" s="98">
        <v>117.47958215107747</v>
      </c>
      <c r="M176" s="98">
        <v>118.77803964050558</v>
      </c>
      <c r="N176" s="98">
        <v>104.93239273609881</v>
      </c>
      <c r="O176" s="98">
        <v>111.20134973006444</v>
      </c>
      <c r="P176" s="98">
        <v>113.08251489301446</v>
      </c>
      <c r="Q176" s="98">
        <v>128.94638406897982</v>
      </c>
      <c r="R176" s="98">
        <v>130.60247940706338</v>
      </c>
      <c r="S176" s="98">
        <v>147.07355320919012</v>
      </c>
      <c r="T176" s="98">
        <v>149.92633898194015</v>
      </c>
      <c r="U176" s="98">
        <v>157.73919163545335</v>
      </c>
      <c r="V176" s="98">
        <v>141.04773741683616</v>
      </c>
      <c r="W176" s="98">
        <v>148.31619450628932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264.57416873973682</v>
      </c>
      <c r="E3" s="118">
        <f t="shared" si="0"/>
        <v>0</v>
      </c>
      <c r="F3" s="118">
        <f t="shared" si="0"/>
        <v>351.87582077346076</v>
      </c>
      <c r="G3" s="118">
        <f t="shared" si="0"/>
        <v>0</v>
      </c>
      <c r="H3" s="118">
        <f t="shared" si="0"/>
        <v>0</v>
      </c>
      <c r="I3" s="118">
        <f t="shared" si="0"/>
        <v>122.36917666820311</v>
      </c>
      <c r="J3" s="118">
        <f t="shared" si="0"/>
        <v>350.62916213869812</v>
      </c>
      <c r="K3" s="118">
        <f t="shared" si="0"/>
        <v>0</v>
      </c>
      <c r="L3" s="118">
        <f t="shared" si="0"/>
        <v>0</v>
      </c>
      <c r="M3" s="118">
        <f t="shared" si="0"/>
        <v>168.92062781351345</v>
      </c>
      <c r="N3" s="118">
        <f t="shared" si="0"/>
        <v>159.41056029985327</v>
      </c>
      <c r="O3" s="118">
        <f t="shared" si="0"/>
        <v>95.530915554459682</v>
      </c>
      <c r="P3" s="118">
        <f t="shared" si="0"/>
        <v>164.01180919990171</v>
      </c>
      <c r="Q3" s="118">
        <f t="shared" si="0"/>
        <v>160.50792033719816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105.887677801141</v>
      </c>
      <c r="V3" s="118">
        <f t="shared" si="1"/>
        <v>101.65593798652652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218.82453968721501</v>
      </c>
      <c r="E4" s="123">
        <f t="shared" si="3"/>
        <v>0</v>
      </c>
      <c r="F4" s="123">
        <f t="shared" si="3"/>
        <v>309.07700709605928</v>
      </c>
      <c r="G4" s="123">
        <f t="shared" si="3"/>
        <v>0</v>
      </c>
      <c r="H4" s="123">
        <f t="shared" si="3"/>
        <v>0</v>
      </c>
      <c r="I4" s="123">
        <f t="shared" si="3"/>
        <v>91.947078648871098</v>
      </c>
      <c r="J4" s="123">
        <f t="shared" si="3"/>
        <v>302.76301239296026</v>
      </c>
      <c r="K4" s="123">
        <f t="shared" si="3"/>
        <v>0</v>
      </c>
      <c r="L4" s="123">
        <f t="shared" si="3"/>
        <v>0</v>
      </c>
      <c r="M4" s="123">
        <f t="shared" si="3"/>
        <v>143.91790765087725</v>
      </c>
      <c r="N4" s="123">
        <f t="shared" si="3"/>
        <v>134.9939905951293</v>
      </c>
      <c r="O4" s="123">
        <f t="shared" si="3"/>
        <v>79.7146290750199</v>
      </c>
      <c r="P4" s="123">
        <f t="shared" si="3"/>
        <v>134.61199128519425</v>
      </c>
      <c r="Q4" s="123">
        <f t="shared" si="3"/>
        <v>129.92323960532261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81.938201416782832</v>
      </c>
      <c r="V4" s="123">
        <f t="shared" si="4"/>
        <v>78.525827579709414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218.61590615079356</v>
      </c>
      <c r="E5" s="99">
        <v>0</v>
      </c>
      <c r="F5" s="99">
        <v>308.76113290760293</v>
      </c>
      <c r="G5" s="99">
        <v>0</v>
      </c>
      <c r="H5" s="99">
        <v>0</v>
      </c>
      <c r="I5" s="99">
        <v>91.870646855366573</v>
      </c>
      <c r="J5" s="99">
        <v>302.46841649310136</v>
      </c>
      <c r="K5" s="99">
        <v>0</v>
      </c>
      <c r="L5" s="99">
        <v>0</v>
      </c>
      <c r="M5" s="99">
        <v>143.77898291423105</v>
      </c>
      <c r="N5" s="99">
        <v>134.88355811311467</v>
      </c>
      <c r="O5" s="99">
        <v>79.637250419124612</v>
      </c>
      <c r="P5" s="99">
        <v>134.47724277643255</v>
      </c>
      <c r="Q5" s="99">
        <v>129.80682081517409</v>
      </c>
      <c r="R5" s="99">
        <v>0</v>
      </c>
      <c r="S5" s="99">
        <v>0</v>
      </c>
      <c r="T5" s="99">
        <v>0</v>
      </c>
      <c r="U5" s="99">
        <v>81.857325424510904</v>
      </c>
      <c r="V5" s="99">
        <v>78.447776123819679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0.20863353642144714</v>
      </c>
      <c r="E6" s="99">
        <v>0</v>
      </c>
      <c r="F6" s="99">
        <v>0.3158741884563489</v>
      </c>
      <c r="G6" s="99">
        <v>0</v>
      </c>
      <c r="H6" s="99">
        <v>0</v>
      </c>
      <c r="I6" s="99">
        <v>7.6431793504518619E-2</v>
      </c>
      <c r="J6" s="99">
        <v>0.29459589985891638</v>
      </c>
      <c r="K6" s="99">
        <v>0</v>
      </c>
      <c r="L6" s="99">
        <v>0</v>
      </c>
      <c r="M6" s="99">
        <v>0.13892473664621577</v>
      </c>
      <c r="N6" s="99">
        <v>0.11043248201463822</v>
      </c>
      <c r="O6" s="99">
        <v>7.73786558952861E-2</v>
      </c>
      <c r="P6" s="99">
        <v>0.13474850876169214</v>
      </c>
      <c r="Q6" s="99">
        <v>0.11641879014852037</v>
      </c>
      <c r="R6" s="99">
        <v>0</v>
      </c>
      <c r="S6" s="99">
        <v>0</v>
      </c>
      <c r="T6" s="99">
        <v>0</v>
      </c>
      <c r="U6" s="99">
        <v>8.0875992271923242E-2</v>
      </c>
      <c r="V6" s="99">
        <v>7.805145588973518E-2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1.1255809797682481</v>
      </c>
      <c r="E7" s="123">
        <f t="shared" si="6"/>
        <v>0</v>
      </c>
      <c r="F7" s="123">
        <f t="shared" si="6"/>
        <v>0.39256870216369244</v>
      </c>
      <c r="G7" s="123">
        <f t="shared" si="6"/>
        <v>0</v>
      </c>
      <c r="H7" s="123">
        <f t="shared" si="6"/>
        <v>0</v>
      </c>
      <c r="I7" s="123">
        <f t="shared" si="6"/>
        <v>1.5053061197742765</v>
      </c>
      <c r="J7" s="123">
        <f t="shared" si="6"/>
        <v>0.42051060030882587</v>
      </c>
      <c r="K7" s="123">
        <f t="shared" si="6"/>
        <v>0</v>
      </c>
      <c r="L7" s="123">
        <f t="shared" si="6"/>
        <v>0</v>
      </c>
      <c r="M7" s="123">
        <f t="shared" si="6"/>
        <v>0.31015772589254653</v>
      </c>
      <c r="N7" s="123">
        <f t="shared" si="6"/>
        <v>1.069730813768615</v>
      </c>
      <c r="O7" s="123">
        <f t="shared" si="6"/>
        <v>0.12048860740839869</v>
      </c>
      <c r="P7" s="123">
        <f t="shared" si="6"/>
        <v>0.49092911738726869</v>
      </c>
      <c r="Q7" s="123">
        <f t="shared" si="6"/>
        <v>1.2483502058203129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0.38348042421805412</v>
      </c>
      <c r="V7" s="123">
        <f t="shared" si="6"/>
        <v>9.5060135428615661E-2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1.1255809797682481</v>
      </c>
      <c r="E8" s="99">
        <f>RES_hhdet_in_fech!E8/RES_summary!E$21</f>
        <v>0</v>
      </c>
      <c r="F8" s="99">
        <f>RES_hhdet_in_fech!F8/RES_summary!F$21</f>
        <v>0.39256870216369244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1.5053061197742765</v>
      </c>
      <c r="J8" s="99">
        <f>RES_hhdet_in_fech!J8/RES_summary!J$21</f>
        <v>0.42051060030882587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0.31015772589254653</v>
      </c>
      <c r="N8" s="99">
        <f>RES_hhdet_in_fech!N8/RES_summary!N$21</f>
        <v>1.069730813768615</v>
      </c>
      <c r="O8" s="99">
        <f>RES_hhdet_in_fech!O8/RES_summary!O$21</f>
        <v>0.12048860740839869</v>
      </c>
      <c r="P8" s="99">
        <f>RES_hhdet_in_fech!P8/RES_summary!P$21</f>
        <v>0.49092911738726869</v>
      </c>
      <c r="Q8" s="99">
        <f>RES_hhdet_in_fech!Q8/RES_summary!Q$21</f>
        <v>1.2483502058203129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0.38348042421805412</v>
      </c>
      <c r="V8" s="99">
        <f>RES_hhdet_in_fech!V8/RES_summary!V$21</f>
        <v>9.5060135428615661E-2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28.903911916295069</v>
      </c>
      <c r="E9" s="123">
        <v>0</v>
      </c>
      <c r="F9" s="123">
        <v>27.431280375312827</v>
      </c>
      <c r="G9" s="123">
        <v>0</v>
      </c>
      <c r="H9" s="123">
        <v>0</v>
      </c>
      <c r="I9" s="123">
        <v>15.247570165954544</v>
      </c>
      <c r="J9" s="123">
        <v>33.444688474778744</v>
      </c>
      <c r="K9" s="123">
        <v>0</v>
      </c>
      <c r="L9" s="123">
        <v>0</v>
      </c>
      <c r="M9" s="123">
        <v>17.478155387336457</v>
      </c>
      <c r="N9" s="123">
        <v>16.941688721876115</v>
      </c>
      <c r="O9" s="123">
        <v>11.10743340467311</v>
      </c>
      <c r="P9" s="123">
        <v>20.962000187719937</v>
      </c>
      <c r="Q9" s="123">
        <v>21.261330516418528</v>
      </c>
      <c r="R9" s="123">
        <v>0</v>
      </c>
      <c r="S9" s="123">
        <v>0</v>
      </c>
      <c r="T9" s="123">
        <v>0</v>
      </c>
      <c r="U9" s="123">
        <v>15.342848643212639</v>
      </c>
      <c r="V9" s="123">
        <v>15.614463744053468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28.811120769124461</v>
      </c>
      <c r="E10" s="99">
        <v>0</v>
      </c>
      <c r="F10" s="99">
        <v>27.631636617565928</v>
      </c>
      <c r="G10" s="99">
        <v>0</v>
      </c>
      <c r="H10" s="99">
        <v>0</v>
      </c>
      <c r="I10" s="99">
        <v>14.545178887813975</v>
      </c>
      <c r="J10" s="99">
        <v>33.848275402622576</v>
      </c>
      <c r="K10" s="99">
        <v>0</v>
      </c>
      <c r="L10" s="99">
        <v>0</v>
      </c>
      <c r="M10" s="99">
        <v>17.452126120468513</v>
      </c>
      <c r="N10" s="99">
        <v>16.890283572744526</v>
      </c>
      <c r="O10" s="99">
        <v>10.958651432833236</v>
      </c>
      <c r="P10" s="99">
        <v>21.043186611011865</v>
      </c>
      <c r="Q10" s="99">
        <v>21.414827061466529</v>
      </c>
      <c r="R10" s="99">
        <v>0</v>
      </c>
      <c r="S10" s="99">
        <v>0</v>
      </c>
      <c r="T10" s="99">
        <v>0</v>
      </c>
      <c r="U10" s="99">
        <v>15.757167672434409</v>
      </c>
      <c r="V10" s="99">
        <v>15.738874094243126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31.072904981408222</v>
      </c>
      <c r="E11" s="99">
        <v>0</v>
      </c>
      <c r="F11" s="99">
        <v>22.884734878030887</v>
      </c>
      <c r="G11" s="99">
        <v>0</v>
      </c>
      <c r="H11" s="99">
        <v>0</v>
      </c>
      <c r="I11" s="99">
        <v>33.084829817527464</v>
      </c>
      <c r="J11" s="99">
        <v>17.961851716790108</v>
      </c>
      <c r="K11" s="99">
        <v>0</v>
      </c>
      <c r="L11" s="99">
        <v>0</v>
      </c>
      <c r="M11" s="99">
        <v>20.131597996929166</v>
      </c>
      <c r="N11" s="99">
        <v>17.782447879859294</v>
      </c>
      <c r="O11" s="99">
        <v>17.874910456045711</v>
      </c>
      <c r="P11" s="99">
        <v>16.047378255653467</v>
      </c>
      <c r="Q11" s="99">
        <v>15.63785338584605</v>
      </c>
      <c r="R11" s="99">
        <v>0</v>
      </c>
      <c r="S11" s="99">
        <v>0</v>
      </c>
      <c r="T11" s="99">
        <v>0</v>
      </c>
      <c r="U11" s="99">
        <v>14.037796077554793</v>
      </c>
      <c r="V11" s="99">
        <v>12.771247559746071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26.840287642646746</v>
      </c>
      <c r="J15" s="102">
        <v>18.575628465996534</v>
      </c>
      <c r="K15" s="102">
        <v>0</v>
      </c>
      <c r="L15" s="102">
        <v>0</v>
      </c>
      <c r="M15" s="102">
        <v>18.074399371613509</v>
      </c>
      <c r="N15" s="102">
        <v>21.459520366745295</v>
      </c>
      <c r="O15" s="102">
        <v>19.116878264762558</v>
      </c>
      <c r="P15" s="102">
        <v>18.999027981518765</v>
      </c>
      <c r="Q15" s="102">
        <v>18.485103775640273</v>
      </c>
      <c r="R15" s="102">
        <v>0</v>
      </c>
      <c r="S15" s="102">
        <v>0</v>
      </c>
      <c r="T15" s="102">
        <v>0</v>
      </c>
      <c r="U15" s="102">
        <v>15.81873938651961</v>
      </c>
      <c r="V15" s="102">
        <v>16.520271018659887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15.720136156458505</v>
      </c>
      <c r="E19" s="123">
        <v>0</v>
      </c>
      <c r="F19" s="123">
        <v>14.974964599924922</v>
      </c>
      <c r="G19" s="123">
        <v>0</v>
      </c>
      <c r="H19" s="123">
        <v>0</v>
      </c>
      <c r="I19" s="123">
        <v>13.669221733603196</v>
      </c>
      <c r="J19" s="123">
        <v>14.000950670650317</v>
      </c>
      <c r="K19" s="123">
        <v>0</v>
      </c>
      <c r="L19" s="123">
        <v>0</v>
      </c>
      <c r="M19" s="123">
        <v>7.2144070494071793</v>
      </c>
      <c r="N19" s="123">
        <v>6.4051501690792358</v>
      </c>
      <c r="O19" s="123">
        <v>4.5883644673582715</v>
      </c>
      <c r="P19" s="123">
        <v>7.9468886096002347</v>
      </c>
      <c r="Q19" s="123">
        <v>8.0750000096366996</v>
      </c>
      <c r="R19" s="123">
        <v>0</v>
      </c>
      <c r="S19" s="123">
        <v>0</v>
      </c>
      <c r="T19" s="123">
        <v>0</v>
      </c>
      <c r="U19" s="123">
        <v>8.2231473169274807</v>
      </c>
      <c r="V19" s="123">
        <v>7.4205865273350282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16.857803572849804</v>
      </c>
      <c r="E20" s="99">
        <v>0</v>
      </c>
      <c r="F20" s="99">
        <v>16.082245370125449</v>
      </c>
      <c r="G20" s="99">
        <v>0</v>
      </c>
      <c r="H20" s="99">
        <v>0</v>
      </c>
      <c r="I20" s="99">
        <v>7.2608464111768658</v>
      </c>
      <c r="J20" s="99">
        <v>14.142645137323807</v>
      </c>
      <c r="K20" s="99">
        <v>0</v>
      </c>
      <c r="L20" s="99">
        <v>0</v>
      </c>
      <c r="M20" s="99">
        <v>7.2129618810982725</v>
      </c>
      <c r="N20" s="99">
        <v>6.4058573296953991</v>
      </c>
      <c r="O20" s="99">
        <v>4.2211307290566813</v>
      </c>
      <c r="P20" s="99">
        <v>8.3179092095426039</v>
      </c>
      <c r="Q20" s="99">
        <v>8.8871164425147047</v>
      </c>
      <c r="R20" s="99">
        <v>0</v>
      </c>
      <c r="S20" s="99">
        <v>0</v>
      </c>
      <c r="T20" s="99">
        <v>0</v>
      </c>
      <c r="U20" s="99">
        <v>8.2506941636315005</v>
      </c>
      <c r="V20" s="99">
        <v>7.453816836815939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14.710463477025423</v>
      </c>
      <c r="E21" s="99">
        <v>0</v>
      </c>
      <c r="F21" s="99">
        <v>10.362314865294655</v>
      </c>
      <c r="G21" s="99">
        <v>0</v>
      </c>
      <c r="H21" s="99">
        <v>0</v>
      </c>
      <c r="I21" s="99">
        <v>15.755085073843924</v>
      </c>
      <c r="J21" s="99">
        <v>7.1795181368192331</v>
      </c>
      <c r="K21" s="99">
        <v>0</v>
      </c>
      <c r="L21" s="99">
        <v>0</v>
      </c>
      <c r="M21" s="99">
        <v>7.3049287278626949</v>
      </c>
      <c r="N21" s="99">
        <v>6.3529332496684168</v>
      </c>
      <c r="O21" s="99">
        <v>6.5668362324580869</v>
      </c>
      <c r="P21" s="99">
        <v>6.4557525862577076</v>
      </c>
      <c r="Q21" s="99">
        <v>7.0777461033184208</v>
      </c>
      <c r="R21" s="99">
        <v>0</v>
      </c>
      <c r="S21" s="99">
        <v>0</v>
      </c>
      <c r="T21" s="99">
        <v>0</v>
      </c>
      <c r="U21" s="99">
        <v>8.0716396600553697</v>
      </c>
      <c r="V21" s="99">
        <v>7.1420057011917333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9.2478311634847117</v>
      </c>
      <c r="E22" s="110">
        <v>0</v>
      </c>
      <c r="F22" s="110">
        <v>7.5090529158987396</v>
      </c>
      <c r="G22" s="110">
        <v>0</v>
      </c>
      <c r="H22" s="110">
        <v>0</v>
      </c>
      <c r="I22" s="110">
        <v>0</v>
      </c>
      <c r="J22" s="110">
        <v>5.409822346899988</v>
      </c>
      <c r="K22" s="110">
        <v>0</v>
      </c>
      <c r="L22" s="110">
        <v>0</v>
      </c>
      <c r="M22" s="110">
        <v>5.6897019889897749</v>
      </c>
      <c r="N22" s="110">
        <v>8.0646233748011813</v>
      </c>
      <c r="O22" s="110">
        <v>0</v>
      </c>
      <c r="P22" s="110">
        <v>0</v>
      </c>
      <c r="Q22" s="110">
        <v>6.684494911814741</v>
      </c>
      <c r="R22" s="110">
        <v>0</v>
      </c>
      <c r="S22" s="110">
        <v>0</v>
      </c>
      <c r="T22" s="110">
        <v>0</v>
      </c>
      <c r="U22" s="110">
        <v>0</v>
      </c>
      <c r="V22" s="110">
        <v>5.1193963701076699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255.99378162690792</v>
      </c>
      <c r="D24" s="118">
        <f t="shared" si="7"/>
        <v>241.25664296906774</v>
      </c>
      <c r="E24" s="118">
        <f t="shared" si="7"/>
        <v>257.21739996436202</v>
      </c>
      <c r="F24" s="118">
        <f t="shared" si="7"/>
        <v>241.76730939861625</v>
      </c>
      <c r="G24" s="118">
        <f t="shared" si="7"/>
        <v>240.32951961805756</v>
      </c>
      <c r="H24" s="118">
        <f t="shared" si="7"/>
        <v>206.37176688206119</v>
      </c>
      <c r="I24" s="118">
        <f t="shared" si="7"/>
        <v>196.84445686200729</v>
      </c>
      <c r="J24" s="118">
        <f t="shared" si="7"/>
        <v>194.85159702726554</v>
      </c>
      <c r="K24" s="118">
        <f t="shared" si="7"/>
        <v>193.54837370094199</v>
      </c>
      <c r="L24" s="118">
        <f t="shared" si="7"/>
        <v>182.37578893418689</v>
      </c>
      <c r="M24" s="118">
        <f t="shared" si="7"/>
        <v>169.08327743866727</v>
      </c>
      <c r="N24" s="118">
        <f t="shared" si="7"/>
        <v>166.44064625108058</v>
      </c>
      <c r="O24" s="118">
        <f t="shared" si="7"/>
        <v>147.58965976378028</v>
      </c>
      <c r="P24" s="118">
        <f t="shared" si="7"/>
        <v>129.9688417406625</v>
      </c>
      <c r="Q24" s="118">
        <f t="shared" si="7"/>
        <v>124.56079998392934</v>
      </c>
      <c r="R24" s="118">
        <f t="shared" ref="R24:V24" si="8">R25+R28+R30+R39</f>
        <v>121.67474411956665</v>
      </c>
      <c r="S24" s="118">
        <f t="shared" si="8"/>
        <v>0</v>
      </c>
      <c r="T24" s="118">
        <f t="shared" si="8"/>
        <v>0</v>
      </c>
      <c r="U24" s="118">
        <f t="shared" si="8"/>
        <v>108.38244760622092</v>
      </c>
      <c r="V24" s="118">
        <f t="shared" si="8"/>
        <v>96.114474513590139</v>
      </c>
      <c r="W24" s="118">
        <f t="shared" ref="W24" si="9">W25+W28+W30+W39</f>
        <v>99.966782390638727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210.8225799693397</v>
      </c>
      <c r="D25" s="123">
        <f t="shared" si="10"/>
        <v>194.59095713843641</v>
      </c>
      <c r="E25" s="123">
        <f t="shared" si="10"/>
        <v>202.46001782699571</v>
      </c>
      <c r="F25" s="123">
        <f t="shared" si="10"/>
        <v>208.18157293185538</v>
      </c>
      <c r="G25" s="123">
        <f t="shared" si="10"/>
        <v>177.80883114088792</v>
      </c>
      <c r="H25" s="123">
        <f t="shared" si="10"/>
        <v>169.63789590247742</v>
      </c>
      <c r="I25" s="123">
        <f t="shared" si="10"/>
        <v>149.89102061058372</v>
      </c>
      <c r="J25" s="123">
        <f t="shared" si="10"/>
        <v>168.89171834561037</v>
      </c>
      <c r="K25" s="123">
        <f t="shared" si="10"/>
        <v>158.76762392848764</v>
      </c>
      <c r="L25" s="123">
        <f t="shared" si="10"/>
        <v>155.30808643969129</v>
      </c>
      <c r="M25" s="123">
        <f t="shared" si="10"/>
        <v>142.06145185858497</v>
      </c>
      <c r="N25" s="123">
        <f t="shared" si="10"/>
        <v>139.6361464916115</v>
      </c>
      <c r="O25" s="123">
        <f t="shared" si="10"/>
        <v>122.62945419824244</v>
      </c>
      <c r="P25" s="123">
        <f t="shared" si="10"/>
        <v>105.46996752253946</v>
      </c>
      <c r="Q25" s="123">
        <f t="shared" si="10"/>
        <v>99.479816870999102</v>
      </c>
      <c r="R25" s="123">
        <f t="shared" ref="R25:V25" si="11">SUM(R26:R27)</f>
        <v>100.23472266512063</v>
      </c>
      <c r="S25" s="123">
        <f t="shared" si="11"/>
        <v>0</v>
      </c>
      <c r="T25" s="123">
        <f t="shared" si="11"/>
        <v>0</v>
      </c>
      <c r="U25" s="123">
        <f t="shared" si="11"/>
        <v>85.649856179256432</v>
      </c>
      <c r="V25" s="123">
        <f t="shared" si="11"/>
        <v>75.576384009500032</v>
      </c>
      <c r="W25" s="123">
        <f t="shared" ref="W25" si="12">SUM(W26:W27)</f>
        <v>76.676490785891033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210.31308031030252</v>
      </c>
      <c r="D26" s="99">
        <v>194.13453302981642</v>
      </c>
      <c r="E26" s="99">
        <v>201.99098263889667</v>
      </c>
      <c r="F26" s="99">
        <v>207.65692030858872</v>
      </c>
      <c r="G26" s="99">
        <v>177.38330282816258</v>
      </c>
      <c r="H26" s="99">
        <v>169.25408964988867</v>
      </c>
      <c r="I26" s="99">
        <v>149.58291353156523</v>
      </c>
      <c r="J26" s="99">
        <v>168.48499798799676</v>
      </c>
      <c r="K26" s="99">
        <v>158.38104617000877</v>
      </c>
      <c r="L26" s="99">
        <v>154.95931119469842</v>
      </c>
      <c r="M26" s="99">
        <v>141.71731919337094</v>
      </c>
      <c r="N26" s="99">
        <v>139.34375755660119</v>
      </c>
      <c r="O26" s="99">
        <v>122.31568377521906</v>
      </c>
      <c r="P26" s="99">
        <v>105.18229964837232</v>
      </c>
      <c r="Q26" s="99">
        <v>99.232116963125833</v>
      </c>
      <c r="R26" s="99">
        <v>99.983406783351725</v>
      </c>
      <c r="S26" s="99">
        <v>0</v>
      </c>
      <c r="T26" s="99">
        <v>0</v>
      </c>
      <c r="U26" s="99">
        <v>85.432323888274482</v>
      </c>
      <c r="V26" s="99">
        <v>75.386325059031122</v>
      </c>
      <c r="W26" s="99">
        <v>76.484830774271032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0.50949965903718086</v>
      </c>
      <c r="D27" s="99">
        <v>0.45642410861999289</v>
      </c>
      <c r="E27" s="99">
        <v>0.46903518809902911</v>
      </c>
      <c r="F27" s="99">
        <v>0.52465262326664897</v>
      </c>
      <c r="G27" s="99">
        <v>0.42552831272534636</v>
      </c>
      <c r="H27" s="99">
        <v>0.38380625258876461</v>
      </c>
      <c r="I27" s="99">
        <v>0.30810707901849538</v>
      </c>
      <c r="J27" s="99">
        <v>0.40672035761359471</v>
      </c>
      <c r="K27" s="99">
        <v>0.38657775847885545</v>
      </c>
      <c r="L27" s="99">
        <v>0.34877524499287266</v>
      </c>
      <c r="M27" s="99">
        <v>0.3441326652140323</v>
      </c>
      <c r="N27" s="99">
        <v>0.29238893501030594</v>
      </c>
      <c r="O27" s="99">
        <v>0.31377042302338715</v>
      </c>
      <c r="P27" s="99">
        <v>0.28766787416714418</v>
      </c>
      <c r="Q27" s="99">
        <v>0.24769990787327201</v>
      </c>
      <c r="R27" s="99">
        <v>0.25131588176890673</v>
      </c>
      <c r="S27" s="99">
        <v>0</v>
      </c>
      <c r="T27" s="99">
        <v>0</v>
      </c>
      <c r="U27" s="99">
        <v>0.2175322909819486</v>
      </c>
      <c r="V27" s="99">
        <v>0.19005895046891036</v>
      </c>
      <c r="W27" s="99">
        <v>0.19166001161999593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1.0134262259821263</v>
      </c>
      <c r="D28" s="123">
        <f t="shared" si="13"/>
        <v>1.1698243360682659</v>
      </c>
      <c r="E28" s="123">
        <f t="shared" si="13"/>
        <v>1.5058830356817245</v>
      </c>
      <c r="F28" s="123">
        <f t="shared" si="13"/>
        <v>0.33868672343534251</v>
      </c>
      <c r="G28" s="123">
        <f t="shared" si="13"/>
        <v>0.531741591453051</v>
      </c>
      <c r="H28" s="123">
        <f t="shared" si="13"/>
        <v>0.72308761746065975</v>
      </c>
      <c r="I28" s="123">
        <f t="shared" si="13"/>
        <v>1.3844720230849132</v>
      </c>
      <c r="J28" s="123">
        <f t="shared" si="13"/>
        <v>0.44342303686411438</v>
      </c>
      <c r="K28" s="123">
        <f t="shared" si="13"/>
        <v>0.35606428916952965</v>
      </c>
      <c r="L28" s="123">
        <f t="shared" si="13"/>
        <v>1.0067356098592044</v>
      </c>
      <c r="M28" s="123">
        <f t="shared" si="13"/>
        <v>0.27103173039565892</v>
      </c>
      <c r="N28" s="123">
        <f t="shared" si="13"/>
        <v>0.92734745194275381</v>
      </c>
      <c r="O28" s="123">
        <f t="shared" si="13"/>
        <v>0.12328730153322331</v>
      </c>
      <c r="P28" s="123">
        <f t="shared" si="13"/>
        <v>0.51991851327919991</v>
      </c>
      <c r="Q28" s="123">
        <f t="shared" si="13"/>
        <v>1.0999390060794469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0.62315568935433796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1.0134262259821263</v>
      </c>
      <c r="D29" s="99">
        <f>RES_hhdet_in_fech!D29/RES_summary!D$21</f>
        <v>1.1698243360682659</v>
      </c>
      <c r="E29" s="99">
        <f>RES_hhdet_in_fech!E29/RES_summary!E$21</f>
        <v>1.5058830356817245</v>
      </c>
      <c r="F29" s="99">
        <f>RES_hhdet_in_fech!F29/RES_summary!F$21</f>
        <v>0.33868672343534251</v>
      </c>
      <c r="G29" s="99">
        <f>RES_hhdet_in_fech!G29/RES_summary!G$21</f>
        <v>0.531741591453051</v>
      </c>
      <c r="H29" s="99">
        <f>RES_hhdet_in_fech!H29/RES_summary!H$21</f>
        <v>0.72308761746065975</v>
      </c>
      <c r="I29" s="99">
        <f>RES_hhdet_in_fech!I29/RES_summary!I$21</f>
        <v>1.3844720230849132</v>
      </c>
      <c r="J29" s="99">
        <f>RES_hhdet_in_fech!J29/RES_summary!J$21</f>
        <v>0.44342303686411438</v>
      </c>
      <c r="K29" s="99">
        <f>RES_hhdet_in_fech!K29/RES_summary!K$21</f>
        <v>0.35606428916952965</v>
      </c>
      <c r="L29" s="99">
        <f>RES_hhdet_in_fech!L29/RES_summary!L$21</f>
        <v>1.0067356098592044</v>
      </c>
      <c r="M29" s="99">
        <f>RES_hhdet_in_fech!M29/RES_summary!M$21</f>
        <v>0.27103173039565892</v>
      </c>
      <c r="N29" s="99">
        <f>RES_hhdet_in_fech!N29/RES_summary!N$21</f>
        <v>0.92734745194275381</v>
      </c>
      <c r="O29" s="99">
        <f>RES_hhdet_in_fech!O29/RES_summary!O$21</f>
        <v>0.12328730153322331</v>
      </c>
      <c r="P29" s="99">
        <f>RES_hhdet_in_fech!P29/RES_summary!P$21</f>
        <v>0.51991851327919991</v>
      </c>
      <c r="Q29" s="99">
        <f>RES_hhdet_in_fech!Q29/RES_summary!Q$21</f>
        <v>1.0999390060794469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0.62315568935433796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30.100934818309486</v>
      </c>
      <c r="D30" s="123">
        <v>31.072904981408222</v>
      </c>
      <c r="E30" s="123">
        <v>36.291198628590102</v>
      </c>
      <c r="F30" s="123">
        <v>22.884734878030887</v>
      </c>
      <c r="G30" s="123">
        <v>40.550184315896878</v>
      </c>
      <c r="H30" s="123">
        <v>24.573868322624456</v>
      </c>
      <c r="I30" s="123">
        <v>29.813879154494707</v>
      </c>
      <c r="J30" s="123">
        <v>18.336937507971811</v>
      </c>
      <c r="K30" s="123">
        <v>24.496173068461673</v>
      </c>
      <c r="L30" s="123">
        <v>18.680735768729239</v>
      </c>
      <c r="M30" s="123">
        <v>19.44586512182395</v>
      </c>
      <c r="N30" s="123">
        <v>19.524219057857923</v>
      </c>
      <c r="O30" s="123">
        <v>18.270082031546526</v>
      </c>
      <c r="P30" s="123">
        <v>17.523203118586117</v>
      </c>
      <c r="Q30" s="123">
        <v>16.90329800353237</v>
      </c>
      <c r="R30" s="123">
        <v>14.385781512427499</v>
      </c>
      <c r="S30" s="123">
        <v>0</v>
      </c>
      <c r="T30" s="123">
        <v>0</v>
      </c>
      <c r="U30" s="123">
        <v>14.037796077554793</v>
      </c>
      <c r="V30" s="123">
        <v>13.396084802898372</v>
      </c>
      <c r="W30" s="123">
        <v>15.905531007865402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30.100934818309486</v>
      </c>
      <c r="D31" s="99">
        <v>31.072904981408222</v>
      </c>
      <c r="E31" s="99">
        <v>36.291198628590102</v>
      </c>
      <c r="F31" s="99">
        <v>22.884734878030887</v>
      </c>
      <c r="G31" s="99">
        <v>40.550184315896878</v>
      </c>
      <c r="H31" s="99">
        <v>21.988214072045775</v>
      </c>
      <c r="I31" s="99">
        <v>33.084829817527456</v>
      </c>
      <c r="J31" s="99">
        <v>17.961851716790111</v>
      </c>
      <c r="K31" s="99">
        <v>25.24974729936995</v>
      </c>
      <c r="L31" s="99">
        <v>20.429304857256717</v>
      </c>
      <c r="M31" s="99">
        <v>20.131597996929166</v>
      </c>
      <c r="N31" s="99">
        <v>17.782447879859291</v>
      </c>
      <c r="O31" s="99">
        <v>17.874910456045711</v>
      </c>
      <c r="P31" s="99">
        <v>16.047378255653467</v>
      </c>
      <c r="Q31" s="99">
        <v>15.637853385846045</v>
      </c>
      <c r="R31" s="99">
        <v>14.385781512427499</v>
      </c>
      <c r="S31" s="99">
        <v>0</v>
      </c>
      <c r="T31" s="99">
        <v>0</v>
      </c>
      <c r="U31" s="99">
        <v>14.037796077554793</v>
      </c>
      <c r="V31" s="99">
        <v>12.771247559746071</v>
      </c>
      <c r="W31" s="99">
        <v>13.871638491767888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31.4689463241676</v>
      </c>
      <c r="I35" s="102">
        <v>26.840287642646754</v>
      </c>
      <c r="J35" s="102">
        <v>18.57562846599653</v>
      </c>
      <c r="K35" s="102">
        <v>24.451845172525889</v>
      </c>
      <c r="L35" s="102">
        <v>18.181144600578527</v>
      </c>
      <c r="M35" s="102">
        <v>18.074399371613509</v>
      </c>
      <c r="N35" s="102">
        <v>21.459520366745291</v>
      </c>
      <c r="O35" s="102">
        <v>19.116878264762555</v>
      </c>
      <c r="P35" s="102">
        <v>18.999027981518768</v>
      </c>
      <c r="Q35" s="102">
        <v>18.485103775640276</v>
      </c>
      <c r="R35" s="102">
        <v>0</v>
      </c>
      <c r="S35" s="102">
        <v>0</v>
      </c>
      <c r="T35" s="102">
        <v>0</v>
      </c>
      <c r="U35" s="102">
        <v>0</v>
      </c>
      <c r="V35" s="102">
        <v>16.520271018659887</v>
      </c>
      <c r="W35" s="102">
        <v>17.532645020743413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14.056840613276593</v>
      </c>
      <c r="D39" s="123">
        <v>14.422956513154855</v>
      </c>
      <c r="E39" s="123">
        <v>16.960300473094435</v>
      </c>
      <c r="F39" s="123">
        <v>10.362314865294657</v>
      </c>
      <c r="G39" s="123">
        <v>21.438762569819705</v>
      </c>
      <c r="H39" s="123">
        <v>11.436915039498636</v>
      </c>
      <c r="I39" s="123">
        <v>15.755085073843922</v>
      </c>
      <c r="J39" s="123">
        <v>7.1795181368192322</v>
      </c>
      <c r="K39" s="123">
        <v>9.9285124148231603</v>
      </c>
      <c r="L39" s="123">
        <v>7.3802311159071516</v>
      </c>
      <c r="M39" s="123">
        <v>7.3049287278626949</v>
      </c>
      <c r="N39" s="123">
        <v>6.3529332496684168</v>
      </c>
      <c r="O39" s="123">
        <v>6.5668362324580869</v>
      </c>
      <c r="P39" s="123">
        <v>6.4557525862577076</v>
      </c>
      <c r="Q39" s="123">
        <v>7.0777461033184208</v>
      </c>
      <c r="R39" s="123">
        <v>7.054239942018528</v>
      </c>
      <c r="S39" s="123">
        <v>0</v>
      </c>
      <c r="T39" s="123">
        <v>0</v>
      </c>
      <c r="U39" s="123">
        <v>8.0716396600553679</v>
      </c>
      <c r="V39" s="123">
        <v>7.1420057011917359</v>
      </c>
      <c r="W39" s="123">
        <v>7.3847605968822911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14.177148942656142</v>
      </c>
      <c r="D40" s="99">
        <v>14.710463477025417</v>
      </c>
      <c r="E40" s="99">
        <v>16.989475326097153</v>
      </c>
      <c r="F40" s="99">
        <v>10.362314865294657</v>
      </c>
      <c r="G40" s="99">
        <v>21.970934872693153</v>
      </c>
      <c r="H40" s="99">
        <v>11.103463199009294</v>
      </c>
      <c r="I40" s="99">
        <v>15.755085073843922</v>
      </c>
      <c r="J40" s="99">
        <v>7.1795181368192322</v>
      </c>
      <c r="K40" s="99">
        <v>9.9285124148231603</v>
      </c>
      <c r="L40" s="99">
        <v>7.5009693310851278</v>
      </c>
      <c r="M40" s="99">
        <v>7.3049287278626949</v>
      </c>
      <c r="N40" s="99">
        <v>6.3529332496684168</v>
      </c>
      <c r="O40" s="99">
        <v>6.5668362324580869</v>
      </c>
      <c r="P40" s="99">
        <v>6.4557525862577076</v>
      </c>
      <c r="Q40" s="99">
        <v>7.0777461033184208</v>
      </c>
      <c r="R40" s="99">
        <v>7.054239942018528</v>
      </c>
      <c r="S40" s="99">
        <v>0</v>
      </c>
      <c r="T40" s="99">
        <v>0</v>
      </c>
      <c r="U40" s="99">
        <v>8.0716396600553679</v>
      </c>
      <c r="V40" s="99">
        <v>7.1420057011917359</v>
      </c>
      <c r="W40" s="99">
        <v>7.3847605968822911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11.891290684444662</v>
      </c>
      <c r="D41" s="110">
        <v>9.2478311634847099</v>
      </c>
      <c r="E41" s="110">
        <v>16.347628560037425</v>
      </c>
      <c r="F41" s="110">
        <v>0</v>
      </c>
      <c r="G41" s="110">
        <v>8.1344549979834664</v>
      </c>
      <c r="H41" s="110">
        <v>14.771433444392086</v>
      </c>
      <c r="I41" s="110">
        <v>0</v>
      </c>
      <c r="J41" s="110">
        <v>0</v>
      </c>
      <c r="K41" s="110">
        <v>0</v>
      </c>
      <c r="L41" s="110">
        <v>5.3276814578815497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207.98127316156183</v>
      </c>
      <c r="F43" s="118">
        <f t="shared" si="14"/>
        <v>374.31467167186895</v>
      </c>
      <c r="G43" s="118">
        <f t="shared" si="14"/>
        <v>247.12591174269144</v>
      </c>
      <c r="H43" s="118">
        <f t="shared" si="14"/>
        <v>234.03875582282663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136.14481712131575</v>
      </c>
      <c r="P43" s="118">
        <f t="shared" si="14"/>
        <v>155.54086130091156</v>
      </c>
      <c r="Q43" s="118">
        <f t="shared" si="14"/>
        <v>158.88462838855051</v>
      </c>
      <c r="R43" s="118">
        <f t="shared" ref="R43:V43" si="15">R44+R47+R49+R58</f>
        <v>0</v>
      </c>
      <c r="S43" s="118">
        <f t="shared" si="15"/>
        <v>121.71069446064558</v>
      </c>
      <c r="T43" s="118">
        <f t="shared" si="15"/>
        <v>120.20550665774897</v>
      </c>
      <c r="U43" s="118">
        <f t="shared" si="15"/>
        <v>131.4457336468526</v>
      </c>
      <c r="V43" s="118">
        <f t="shared" si="15"/>
        <v>108.65720538349255</v>
      </c>
      <c r="W43" s="118">
        <f t="shared" ref="W43" si="16">W44+W47+W49+W58</f>
        <v>112.41377844141965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159.57018005584749</v>
      </c>
      <c r="F44" s="123">
        <f t="shared" si="17"/>
        <v>351.3725731041016</v>
      </c>
      <c r="G44" s="123">
        <f t="shared" si="17"/>
        <v>205.21799923256302</v>
      </c>
      <c r="H44" s="123">
        <f t="shared" si="17"/>
        <v>190.47942930219068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110.34026733730997</v>
      </c>
      <c r="P44" s="123">
        <f t="shared" si="17"/>
        <v>129.5959557746927</v>
      </c>
      <c r="Q44" s="123">
        <f t="shared" si="17"/>
        <v>132.0782745782721</v>
      </c>
      <c r="R44" s="123">
        <f t="shared" ref="R44:V44" si="18">SUM(R45:R46)</f>
        <v>0</v>
      </c>
      <c r="S44" s="123">
        <f t="shared" si="18"/>
        <v>93.170879179795278</v>
      </c>
      <c r="T44" s="123">
        <f t="shared" si="18"/>
        <v>95.051465512444523</v>
      </c>
      <c r="U44" s="123">
        <f t="shared" si="18"/>
        <v>107.18950322523018</v>
      </c>
      <c r="V44" s="123">
        <f t="shared" si="18"/>
        <v>84.917760739807818</v>
      </c>
      <c r="W44" s="123">
        <f t="shared" ref="W44" si="19">SUM(W45:W46)</f>
        <v>87.478030789135858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159.26770788477597</v>
      </c>
      <c r="F45" s="99">
        <v>350.6459924485136</v>
      </c>
      <c r="G45" s="99">
        <v>204.81390918151206</v>
      </c>
      <c r="H45" s="99">
        <v>190.12385834613403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110.09952574742509</v>
      </c>
      <c r="P45" s="99">
        <v>129.29173449795096</v>
      </c>
      <c r="Q45" s="99">
        <v>131.79323916994599</v>
      </c>
      <c r="R45" s="99">
        <v>0</v>
      </c>
      <c r="S45" s="99">
        <v>92.963589734838834</v>
      </c>
      <c r="T45" s="99">
        <v>94.841086369007911</v>
      </c>
      <c r="U45" s="99">
        <v>106.95152290475896</v>
      </c>
      <c r="V45" s="99">
        <v>84.730890556739297</v>
      </c>
      <c r="W45" s="99">
        <v>87.286581543743679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0.30247217107152596</v>
      </c>
      <c r="F46" s="99">
        <v>0.72658065558801543</v>
      </c>
      <c r="G46" s="99">
        <v>0.40409005105094764</v>
      </c>
      <c r="H46" s="99">
        <v>0.35557095605665767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0.2407415898848802</v>
      </c>
      <c r="P46" s="99">
        <v>0.30422127674174404</v>
      </c>
      <c r="Q46" s="99">
        <v>0.28503540832609592</v>
      </c>
      <c r="R46" s="99">
        <v>0</v>
      </c>
      <c r="S46" s="99">
        <v>0.20728944495644838</v>
      </c>
      <c r="T46" s="99">
        <v>0.21037914343661349</v>
      </c>
      <c r="U46" s="99">
        <v>0.23798032047122797</v>
      </c>
      <c r="V46" s="99">
        <v>0.18687018306851849</v>
      </c>
      <c r="W46" s="99">
        <v>0.19144924539217278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1.4276004857516271</v>
      </c>
      <c r="F47" s="123">
        <f t="shared" si="20"/>
        <v>0.39364588829720476</v>
      </c>
      <c r="G47" s="123">
        <f t="shared" si="20"/>
        <v>0.57843082941493174</v>
      </c>
      <c r="H47" s="123">
        <f t="shared" si="20"/>
        <v>0.68940820487730392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0.12083528678514804</v>
      </c>
      <c r="P47" s="123">
        <f t="shared" si="20"/>
        <v>0.49012495844237725</v>
      </c>
      <c r="Q47" s="123">
        <f t="shared" si="20"/>
        <v>1.2490355976963539</v>
      </c>
      <c r="R47" s="123">
        <f t="shared" si="20"/>
        <v>0</v>
      </c>
      <c r="S47" s="123">
        <f t="shared" si="20"/>
        <v>0.80092998017636785</v>
      </c>
      <c r="T47" s="123">
        <f t="shared" si="20"/>
        <v>0.64466820760567178</v>
      </c>
      <c r="U47" s="123">
        <f t="shared" si="20"/>
        <v>0.39166619075932307</v>
      </c>
      <c r="V47" s="123">
        <f t="shared" si="20"/>
        <v>9.6120244869643379E-2</v>
      </c>
      <c r="W47" s="123">
        <f t="shared" si="20"/>
        <v>2.8965189916341023E-2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1.4276004857516271</v>
      </c>
      <c r="F48" s="99">
        <f>RES_hhdet_in_fech!F48/RES_summary!F$21</f>
        <v>0.39364588829720476</v>
      </c>
      <c r="G48" s="99">
        <f>RES_hhdet_in_fech!G48/RES_summary!G$21</f>
        <v>0.57843082941493174</v>
      </c>
      <c r="H48" s="99">
        <f>RES_hhdet_in_fech!H48/RES_summary!H$21</f>
        <v>0.68940820487730392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0.12083528678514804</v>
      </c>
      <c r="P48" s="99">
        <f>RES_hhdet_in_fech!P48/RES_summary!P$21</f>
        <v>0.49012495844237725</v>
      </c>
      <c r="Q48" s="99">
        <f>RES_hhdet_in_fech!Q48/RES_summary!Q$21</f>
        <v>1.2490355976963539</v>
      </c>
      <c r="R48" s="99">
        <f>RES_hhdet_in_fech!R48/RES_summary!R$21</f>
        <v>0</v>
      </c>
      <c r="S48" s="99">
        <f>RES_hhdet_in_fech!S48/RES_summary!S$21</f>
        <v>0.80092998017636785</v>
      </c>
      <c r="T48" s="99">
        <f>RES_hhdet_in_fech!T48/RES_summary!T$21</f>
        <v>0.64466820760567178</v>
      </c>
      <c r="U48" s="99">
        <f>RES_hhdet_in_fech!U48/RES_summary!U$21</f>
        <v>0.39166619075932307</v>
      </c>
      <c r="V48" s="99">
        <f>RES_hhdet_in_fech!V48/RES_summary!V$21</f>
        <v>9.6120244869643379E-2</v>
      </c>
      <c r="W48" s="99">
        <f>RES_hhdet_in_fech!W48/RES_summary!W$21</f>
        <v>2.8965189916341023E-2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30.036251615535544</v>
      </c>
      <c r="F49" s="123">
        <v>12.249265672909306</v>
      </c>
      <c r="G49" s="123">
        <v>19.813481281820799</v>
      </c>
      <c r="H49" s="123">
        <v>31.468946324167607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19.116878264762551</v>
      </c>
      <c r="P49" s="123">
        <v>18.999027981518768</v>
      </c>
      <c r="Q49" s="123">
        <v>18.48510377564028</v>
      </c>
      <c r="R49" s="123">
        <v>0</v>
      </c>
      <c r="S49" s="123">
        <v>20.01255824830503</v>
      </c>
      <c r="T49" s="123">
        <v>16.756446112817891</v>
      </c>
      <c r="U49" s="123">
        <v>15.818739386519608</v>
      </c>
      <c r="V49" s="123">
        <v>16.520271018659887</v>
      </c>
      <c r="W49" s="123">
        <v>17.532645020743416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30.036251615535544</v>
      </c>
      <c r="F54" s="102">
        <v>12.249265672909306</v>
      </c>
      <c r="G54" s="102">
        <v>19.813481281820799</v>
      </c>
      <c r="H54" s="102">
        <v>31.468946324167607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19.116878264762551</v>
      </c>
      <c r="P54" s="102">
        <v>18.999027981518768</v>
      </c>
      <c r="Q54" s="102">
        <v>18.48510377564028</v>
      </c>
      <c r="R54" s="102">
        <v>0</v>
      </c>
      <c r="S54" s="102">
        <v>20.01255824830503</v>
      </c>
      <c r="T54" s="102">
        <v>16.756446112817891</v>
      </c>
      <c r="U54" s="102">
        <v>15.818739386519608</v>
      </c>
      <c r="V54" s="102">
        <v>16.520271018659887</v>
      </c>
      <c r="W54" s="102">
        <v>17.532645020743416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16.947241004427152</v>
      </c>
      <c r="F58" s="123">
        <v>10.299187006560848</v>
      </c>
      <c r="G58" s="123">
        <v>21.516000398892682</v>
      </c>
      <c r="H58" s="123">
        <v>11.400971991591032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6.5668362324580878</v>
      </c>
      <c r="P58" s="123">
        <v>6.4557525862577068</v>
      </c>
      <c r="Q58" s="123">
        <v>7.0722144369417705</v>
      </c>
      <c r="R58" s="123">
        <v>0</v>
      </c>
      <c r="S58" s="123">
        <v>7.7263270523689167</v>
      </c>
      <c r="T58" s="123">
        <v>7.7529268248808867</v>
      </c>
      <c r="U58" s="123">
        <v>8.0458248443434766</v>
      </c>
      <c r="V58" s="123">
        <v>7.1230533801552109</v>
      </c>
      <c r="W58" s="123">
        <v>7.3741374416240388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16.98947532609715</v>
      </c>
      <c r="F59" s="99">
        <v>10.362314865294655</v>
      </c>
      <c r="G59" s="99">
        <v>21.970934872693153</v>
      </c>
      <c r="H59" s="99">
        <v>11.103463199009294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6.5668362324580878</v>
      </c>
      <c r="P59" s="99">
        <v>6.4557525862577068</v>
      </c>
      <c r="Q59" s="99">
        <v>7.0777461033184208</v>
      </c>
      <c r="R59" s="99">
        <v>0</v>
      </c>
      <c r="S59" s="99">
        <v>7.7768145545406488</v>
      </c>
      <c r="T59" s="99">
        <v>7.7776756692602165</v>
      </c>
      <c r="U59" s="99">
        <v>8.0716396600553697</v>
      </c>
      <c r="V59" s="99">
        <v>7.1420057011917351</v>
      </c>
      <c r="W59" s="99">
        <v>7.3847605968822929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16.347628560037418</v>
      </c>
      <c r="F60" s="110">
        <v>7.5090529158987396</v>
      </c>
      <c r="G60" s="110">
        <v>8.1344549979834682</v>
      </c>
      <c r="H60" s="110">
        <v>14.771433444392084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6.684494911814741</v>
      </c>
      <c r="R60" s="110">
        <v>0</v>
      </c>
      <c r="S60" s="110">
        <v>5.4392432039894807</v>
      </c>
      <c r="T60" s="110">
        <v>5.2450439277753169</v>
      </c>
      <c r="U60" s="110">
        <v>5.169193880181675</v>
      </c>
      <c r="V60" s="110">
        <v>5.1193963701076717</v>
      </c>
      <c r="W60" s="110">
        <v>5.1140611604304382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254.05334057778413</v>
      </c>
      <c r="D62" s="118">
        <f t="shared" si="21"/>
        <v>261.23803809985912</v>
      </c>
      <c r="E62" s="118">
        <f t="shared" si="21"/>
        <v>267.81645090318142</v>
      </c>
      <c r="F62" s="118">
        <f t="shared" si="21"/>
        <v>247.62361429904911</v>
      </c>
      <c r="G62" s="118">
        <f t="shared" si="21"/>
        <v>217.09683005794776</v>
      </c>
      <c r="H62" s="118">
        <f t="shared" si="21"/>
        <v>231.90221310811717</v>
      </c>
      <c r="I62" s="118">
        <f t="shared" si="21"/>
        <v>189.75297285181679</v>
      </c>
      <c r="J62" s="118">
        <f t="shared" si="21"/>
        <v>197.27743727175059</v>
      </c>
      <c r="K62" s="118">
        <f t="shared" si="21"/>
        <v>187.48281933364549</v>
      </c>
      <c r="L62" s="118">
        <f t="shared" si="21"/>
        <v>179.96297032838925</v>
      </c>
      <c r="M62" s="118">
        <f t="shared" si="21"/>
        <v>171.82373957969438</v>
      </c>
      <c r="N62" s="118">
        <f t="shared" si="21"/>
        <v>173.58674808814908</v>
      </c>
      <c r="O62" s="118">
        <f t="shared" si="21"/>
        <v>154.24252859730058</v>
      </c>
      <c r="P62" s="118">
        <f t="shared" si="21"/>
        <v>128.44991590143138</v>
      </c>
      <c r="Q62" s="118">
        <f t="shared" si="21"/>
        <v>122.75107222367265</v>
      </c>
      <c r="R62" s="118">
        <f t="shared" ref="R62:V62" si="22">R63+R66+R68+R77</f>
        <v>116.4467471662191</v>
      </c>
      <c r="S62" s="118">
        <f t="shared" si="22"/>
        <v>117.32114624288742</v>
      </c>
      <c r="T62" s="118">
        <f t="shared" si="22"/>
        <v>111.81769882850368</v>
      </c>
      <c r="U62" s="118">
        <f t="shared" si="22"/>
        <v>102.7217705446435</v>
      </c>
      <c r="V62" s="118">
        <f t="shared" si="22"/>
        <v>101.05148713153488</v>
      </c>
      <c r="W62" s="118">
        <f t="shared" ref="W62" si="23">W63+W66+W68+W77</f>
        <v>105.7747199506173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210.90068758757096</v>
      </c>
      <c r="D63" s="123">
        <f t="shared" si="24"/>
        <v>213.65205272158434</v>
      </c>
      <c r="E63" s="123">
        <f t="shared" si="24"/>
        <v>214.74094094353441</v>
      </c>
      <c r="F63" s="123">
        <f t="shared" si="24"/>
        <v>215.48370093703988</v>
      </c>
      <c r="G63" s="123">
        <f t="shared" si="24"/>
        <v>172.28800816169687</v>
      </c>
      <c r="H63" s="123">
        <f t="shared" si="24"/>
        <v>188.90055399276218</v>
      </c>
      <c r="I63" s="123">
        <f t="shared" si="24"/>
        <v>147.30594586605895</v>
      </c>
      <c r="J63" s="123">
        <f t="shared" si="24"/>
        <v>168.64288977444721</v>
      </c>
      <c r="K63" s="123">
        <f t="shared" si="24"/>
        <v>156.10053390232443</v>
      </c>
      <c r="L63" s="123">
        <f t="shared" si="24"/>
        <v>152.5531565144243</v>
      </c>
      <c r="M63" s="123">
        <f t="shared" si="24"/>
        <v>144.88673786334675</v>
      </c>
      <c r="N63" s="123">
        <f t="shared" si="24"/>
        <v>145.94427793008555</v>
      </c>
      <c r="O63" s="123">
        <f t="shared" si="24"/>
        <v>128.95998400170419</v>
      </c>
      <c r="P63" s="123">
        <f t="shared" si="24"/>
        <v>105.23795596006153</v>
      </c>
      <c r="Q63" s="123">
        <f t="shared" si="24"/>
        <v>98.567623293800423</v>
      </c>
      <c r="R63" s="123">
        <f t="shared" ref="R63:V63" si="25">SUM(R64:R65)</f>
        <v>93.574639473001127</v>
      </c>
      <c r="S63" s="123">
        <f t="shared" si="25"/>
        <v>92.669941947933225</v>
      </c>
      <c r="T63" s="123">
        <f t="shared" si="25"/>
        <v>88.213398707781081</v>
      </c>
      <c r="U63" s="123">
        <f t="shared" si="25"/>
        <v>80.386718040885256</v>
      </c>
      <c r="V63" s="123">
        <f t="shared" si="25"/>
        <v>79.326856791658997</v>
      </c>
      <c r="W63" s="123">
        <f t="shared" ref="W63" si="26">SUM(W64:W65)</f>
        <v>82.197765512288711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210.41610801195287</v>
      </c>
      <c r="D64" s="99">
        <v>213.17247382918856</v>
      </c>
      <c r="E64" s="99">
        <v>214.26198143860785</v>
      </c>
      <c r="F64" s="99">
        <v>214.95788033927832</v>
      </c>
      <c r="G64" s="99">
        <v>171.8866892421801</v>
      </c>
      <c r="H64" s="99">
        <v>188.48256508392882</v>
      </c>
      <c r="I64" s="99">
        <v>147.00851751526639</v>
      </c>
      <c r="J64" s="99">
        <v>168.24244391670837</v>
      </c>
      <c r="K64" s="99">
        <v>155.7245813883774</v>
      </c>
      <c r="L64" s="99">
        <v>152.21344096865317</v>
      </c>
      <c r="M64" s="99">
        <v>144.5390870958158</v>
      </c>
      <c r="N64" s="99">
        <v>145.64313667312831</v>
      </c>
      <c r="O64" s="99">
        <v>128.63778102261583</v>
      </c>
      <c r="P64" s="99">
        <v>104.96066309426394</v>
      </c>
      <c r="Q64" s="99">
        <v>98.332316522976313</v>
      </c>
      <c r="R64" s="99">
        <v>93.349994734966032</v>
      </c>
      <c r="S64" s="99">
        <v>92.443432732591958</v>
      </c>
      <c r="T64" s="99">
        <v>87.99906864863793</v>
      </c>
      <c r="U64" s="99">
        <v>80.19080449055501</v>
      </c>
      <c r="V64" s="99">
        <v>79.13522012038716</v>
      </c>
      <c r="W64" s="99">
        <v>82.000184310171875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0.4845795756180864</v>
      </c>
      <c r="D65" s="99">
        <v>0.4795788923957845</v>
      </c>
      <c r="E65" s="99">
        <v>0.47895950492656236</v>
      </c>
      <c r="F65" s="99">
        <v>0.5258205977615531</v>
      </c>
      <c r="G65" s="99">
        <v>0.40131891951677978</v>
      </c>
      <c r="H65" s="99">
        <v>0.41798890883336842</v>
      </c>
      <c r="I65" s="99">
        <v>0.29742835079255503</v>
      </c>
      <c r="J65" s="99">
        <v>0.40044585773885483</v>
      </c>
      <c r="K65" s="99">
        <v>0.37595251394703105</v>
      </c>
      <c r="L65" s="99">
        <v>0.33971554577111374</v>
      </c>
      <c r="M65" s="99">
        <v>0.3476507675309593</v>
      </c>
      <c r="N65" s="99">
        <v>0.30114125695723404</v>
      </c>
      <c r="O65" s="99">
        <v>0.32220297908835877</v>
      </c>
      <c r="P65" s="99">
        <v>0.27729286579758755</v>
      </c>
      <c r="Q65" s="99">
        <v>0.23530677082410614</v>
      </c>
      <c r="R65" s="99">
        <v>0.22464473803509763</v>
      </c>
      <c r="S65" s="99">
        <v>0.22650921534126855</v>
      </c>
      <c r="T65" s="99">
        <v>0.21433005914314571</v>
      </c>
      <c r="U65" s="99">
        <v>0.19591355033024913</v>
      </c>
      <c r="V65" s="99">
        <v>0.1916366712718372</v>
      </c>
      <c r="W65" s="99">
        <v>0.19758120211683858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0.91934616419440685</v>
      </c>
      <c r="D66" s="123">
        <f t="shared" si="27"/>
        <v>1.1274186639986266</v>
      </c>
      <c r="E66" s="123">
        <f t="shared" si="27"/>
        <v>1.4275771914392896</v>
      </c>
      <c r="F66" s="123">
        <f t="shared" si="27"/>
        <v>0.39371206707738354</v>
      </c>
      <c r="G66" s="123">
        <f t="shared" si="27"/>
        <v>0.57831636783232321</v>
      </c>
      <c r="H66" s="123">
        <f t="shared" si="27"/>
        <v>0.68926237928550094</v>
      </c>
      <c r="I66" s="123">
        <f t="shared" si="27"/>
        <v>1.5053261529603168</v>
      </c>
      <c r="J66" s="123">
        <f t="shared" si="27"/>
        <v>0.42122738081027394</v>
      </c>
      <c r="K66" s="123">
        <f t="shared" si="27"/>
        <v>0.371309266269511</v>
      </c>
      <c r="L66" s="123">
        <f t="shared" si="27"/>
        <v>1.0031814028898134</v>
      </c>
      <c r="M66" s="123">
        <f t="shared" si="27"/>
        <v>0.30935480605311749</v>
      </c>
      <c r="N66" s="123">
        <f t="shared" si="27"/>
        <v>1.0698312488708979</v>
      </c>
      <c r="O66" s="123">
        <f t="shared" si="27"/>
        <v>0.12073392172077414</v>
      </c>
      <c r="P66" s="123">
        <f t="shared" si="27"/>
        <v>0.4910232725258219</v>
      </c>
      <c r="Q66" s="123">
        <f t="shared" si="27"/>
        <v>1.248048777722603</v>
      </c>
      <c r="R66" s="123">
        <f t="shared" si="27"/>
        <v>0.62103682766902812</v>
      </c>
      <c r="S66" s="123">
        <f t="shared" si="27"/>
        <v>0.80038388345102329</v>
      </c>
      <c r="T66" s="123">
        <f t="shared" si="27"/>
        <v>0.64490819989700177</v>
      </c>
      <c r="U66" s="123">
        <f t="shared" si="27"/>
        <v>0.39127661900098115</v>
      </c>
      <c r="V66" s="123">
        <f t="shared" si="27"/>
        <v>9.6225549259296592E-2</v>
      </c>
      <c r="W66" s="123">
        <f t="shared" si="27"/>
        <v>2.8558992474872712E-2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0.91934616419440685</v>
      </c>
      <c r="D67" s="99">
        <f>RES_hhdet_in_fech!D67/RES_summary!D$21</f>
        <v>1.1274186639986266</v>
      </c>
      <c r="E67" s="99">
        <f>RES_hhdet_in_fech!E67/RES_summary!E$21</f>
        <v>1.4275771914392896</v>
      </c>
      <c r="F67" s="99">
        <f>RES_hhdet_in_fech!F67/RES_summary!F$21</f>
        <v>0.39371206707738354</v>
      </c>
      <c r="G67" s="99">
        <f>RES_hhdet_in_fech!G67/RES_summary!G$21</f>
        <v>0.57831636783232321</v>
      </c>
      <c r="H67" s="99">
        <f>RES_hhdet_in_fech!H67/RES_summary!H$21</f>
        <v>0.68926237928550094</v>
      </c>
      <c r="I67" s="99">
        <f>RES_hhdet_in_fech!I67/RES_summary!I$21</f>
        <v>1.5053261529603168</v>
      </c>
      <c r="J67" s="99">
        <f>RES_hhdet_in_fech!J67/RES_summary!J$21</f>
        <v>0.42122738081027394</v>
      </c>
      <c r="K67" s="99">
        <f>RES_hhdet_in_fech!K67/RES_summary!K$21</f>
        <v>0.371309266269511</v>
      </c>
      <c r="L67" s="99">
        <f>RES_hhdet_in_fech!L67/RES_summary!L$21</f>
        <v>1.0031814028898134</v>
      </c>
      <c r="M67" s="99">
        <f>RES_hhdet_in_fech!M67/RES_summary!M$21</f>
        <v>0.30935480605311749</v>
      </c>
      <c r="N67" s="99">
        <f>RES_hhdet_in_fech!N67/RES_summary!N$21</f>
        <v>1.0698312488708979</v>
      </c>
      <c r="O67" s="99">
        <f>RES_hhdet_in_fech!O67/RES_summary!O$21</f>
        <v>0.12073392172077414</v>
      </c>
      <c r="P67" s="99">
        <f>RES_hhdet_in_fech!P67/RES_summary!P$21</f>
        <v>0.4910232725258219</v>
      </c>
      <c r="Q67" s="99">
        <f>RES_hhdet_in_fech!Q67/RES_summary!Q$21</f>
        <v>1.248048777722603</v>
      </c>
      <c r="R67" s="99">
        <f>RES_hhdet_in_fech!R67/RES_summary!R$21</f>
        <v>0.62103682766902812</v>
      </c>
      <c r="S67" s="99">
        <f>RES_hhdet_in_fech!S67/RES_summary!S$21</f>
        <v>0.80038388345102329</v>
      </c>
      <c r="T67" s="99">
        <f>RES_hhdet_in_fech!T67/RES_summary!T$21</f>
        <v>0.64490819989700177</v>
      </c>
      <c r="U67" s="99">
        <f>RES_hhdet_in_fech!U67/RES_summary!U$21</f>
        <v>0.39127661900098115</v>
      </c>
      <c r="V67" s="99">
        <f>RES_hhdet_in_fech!V67/RES_summary!V$21</f>
        <v>9.6225549259296592E-2</v>
      </c>
      <c r="W67" s="99">
        <f>RES_hhdet_in_fech!W67/RES_summary!W$21</f>
        <v>2.8558992474872712E-2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29.16942146013881</v>
      </c>
      <c r="D68" s="123">
        <v>31.606315022795108</v>
      </c>
      <c r="E68" s="123">
        <v>33.76192814617422</v>
      </c>
      <c r="F68" s="123">
        <v>21.583291538607604</v>
      </c>
      <c r="G68" s="123">
        <v>27.010312999560444</v>
      </c>
      <c r="H68" s="123">
        <v>29.105028083618709</v>
      </c>
      <c r="I68" s="123">
        <v>26.70211744780136</v>
      </c>
      <c r="J68" s="123">
        <v>20.987207640237834</v>
      </c>
      <c r="K68" s="123">
        <v>21.657852250470491</v>
      </c>
      <c r="L68" s="123">
        <v>19.252866851176854</v>
      </c>
      <c r="M68" s="123">
        <v>19.283155134535978</v>
      </c>
      <c r="N68" s="123">
        <v>19.67691109811993</v>
      </c>
      <c r="O68" s="123">
        <v>18.593851440169935</v>
      </c>
      <c r="P68" s="123">
        <v>16.476680214234985</v>
      </c>
      <c r="Q68" s="123">
        <v>15.881263245623593</v>
      </c>
      <c r="R68" s="123">
        <v>15.237241400472142</v>
      </c>
      <c r="S68" s="123">
        <v>16.093845343202016</v>
      </c>
      <c r="T68" s="123">
        <v>15.221154722807531</v>
      </c>
      <c r="U68" s="123">
        <v>14.295711960723487</v>
      </c>
      <c r="V68" s="123">
        <v>14.562092905888527</v>
      </c>
      <c r="W68" s="123">
        <v>15.923243928191168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29.815583660086293</v>
      </c>
      <c r="D69" s="99">
        <v>32.259551543831122</v>
      </c>
      <c r="E69" s="99">
        <v>33.921117092923865</v>
      </c>
      <c r="F69" s="99">
        <v>22.070701439062091</v>
      </c>
      <c r="G69" s="99">
        <v>27.010312999560444</v>
      </c>
      <c r="H69" s="99">
        <v>28.872796486723207</v>
      </c>
      <c r="I69" s="99">
        <v>26.683948417633935</v>
      </c>
      <c r="J69" s="99">
        <v>20.987558394982905</v>
      </c>
      <c r="K69" s="99">
        <v>21.517539472902719</v>
      </c>
      <c r="L69" s="99">
        <v>19.307569068918863</v>
      </c>
      <c r="M69" s="99">
        <v>19.322305997718701</v>
      </c>
      <c r="N69" s="99">
        <v>19.627019551653984</v>
      </c>
      <c r="O69" s="99">
        <v>18.579689806436985</v>
      </c>
      <c r="P69" s="99">
        <v>16.273376339722208</v>
      </c>
      <c r="Q69" s="99">
        <v>15.784896448994743</v>
      </c>
      <c r="R69" s="99">
        <v>15.207669948365812</v>
      </c>
      <c r="S69" s="99">
        <v>15.939817150059302</v>
      </c>
      <c r="T69" s="99">
        <v>15.15382479159752</v>
      </c>
      <c r="U69" s="99">
        <v>14.231180235905116</v>
      </c>
      <c r="V69" s="99">
        <v>14.483348835426478</v>
      </c>
      <c r="W69" s="99">
        <v>15.923243928191168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19.342543323503637</v>
      </c>
      <c r="D73" s="102">
        <v>19.560851522201126</v>
      </c>
      <c r="E73" s="102">
        <v>30.036251615535548</v>
      </c>
      <c r="F73" s="102">
        <v>12.249265672909306</v>
      </c>
      <c r="G73" s="102">
        <v>0</v>
      </c>
      <c r="H73" s="102">
        <v>31.468946324167611</v>
      </c>
      <c r="I73" s="102">
        <v>26.84028764264675</v>
      </c>
      <c r="J73" s="102">
        <v>18.57562846599653</v>
      </c>
      <c r="K73" s="102">
        <v>24.451845172525889</v>
      </c>
      <c r="L73" s="102">
        <v>18.181144600578531</v>
      </c>
      <c r="M73" s="102">
        <v>18.074399371613502</v>
      </c>
      <c r="N73" s="102">
        <v>21.459520366745295</v>
      </c>
      <c r="O73" s="102">
        <v>19.116878264762555</v>
      </c>
      <c r="P73" s="102">
        <v>18.999027981518765</v>
      </c>
      <c r="Q73" s="102">
        <v>18.485103775640276</v>
      </c>
      <c r="R73" s="102">
        <v>16.129006740145822</v>
      </c>
      <c r="S73" s="102">
        <v>20.012558248305041</v>
      </c>
      <c r="T73" s="102">
        <v>16.756446112817894</v>
      </c>
      <c r="U73" s="102">
        <v>15.81873938651961</v>
      </c>
      <c r="V73" s="102">
        <v>16.520271018659887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13.063885365879976</v>
      </c>
      <c r="D77" s="123">
        <v>14.852251691481033</v>
      </c>
      <c r="E77" s="123">
        <v>17.886004622033497</v>
      </c>
      <c r="F77" s="123">
        <v>10.162909756324254</v>
      </c>
      <c r="G77" s="123">
        <v>17.22019252885811</v>
      </c>
      <c r="H77" s="123">
        <v>13.207368652450757</v>
      </c>
      <c r="I77" s="123">
        <v>14.239583384996156</v>
      </c>
      <c r="J77" s="123">
        <v>7.226112476255242</v>
      </c>
      <c r="K77" s="123">
        <v>9.3531239145810527</v>
      </c>
      <c r="L77" s="123">
        <v>7.153765559898261</v>
      </c>
      <c r="M77" s="123">
        <v>7.3444917757585406</v>
      </c>
      <c r="N77" s="123">
        <v>6.8957278110726765</v>
      </c>
      <c r="O77" s="123">
        <v>6.5679592337056691</v>
      </c>
      <c r="P77" s="123">
        <v>6.2442564546090455</v>
      </c>
      <c r="Q77" s="123">
        <v>7.0541369065260238</v>
      </c>
      <c r="R77" s="123">
        <v>7.0138294650767889</v>
      </c>
      <c r="S77" s="123">
        <v>7.7569750683011609</v>
      </c>
      <c r="T77" s="123">
        <v>7.7382371980180684</v>
      </c>
      <c r="U77" s="123">
        <v>7.6480639240337727</v>
      </c>
      <c r="V77" s="123">
        <v>7.0663118847280613</v>
      </c>
      <c r="W77" s="123">
        <v>7.6251515176625402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13.408153247485366</v>
      </c>
      <c r="D78" s="99">
        <v>15.747248554037816</v>
      </c>
      <c r="E78" s="99">
        <v>18.166319566682695</v>
      </c>
      <c r="F78" s="99">
        <v>10.699094926741978</v>
      </c>
      <c r="G78" s="99">
        <v>20.034812134755487</v>
      </c>
      <c r="H78" s="99">
        <v>13.207230549249211</v>
      </c>
      <c r="I78" s="99">
        <v>14.53134361980373</v>
      </c>
      <c r="J78" s="99">
        <v>7.2553667872313508</v>
      </c>
      <c r="K78" s="99">
        <v>9.4354952358397171</v>
      </c>
      <c r="L78" s="99">
        <v>7.2542507011372486</v>
      </c>
      <c r="M78" s="99">
        <v>7.3503502057352659</v>
      </c>
      <c r="N78" s="99">
        <v>6.891083279338905</v>
      </c>
      <c r="O78" s="99">
        <v>6.7727055698441578</v>
      </c>
      <c r="P78" s="99">
        <v>6.2577783637756239</v>
      </c>
      <c r="Q78" s="99">
        <v>7.0581218081228627</v>
      </c>
      <c r="R78" s="99">
        <v>7.0377649845158352</v>
      </c>
      <c r="S78" s="99">
        <v>7.8080592111352649</v>
      </c>
      <c r="T78" s="99">
        <v>7.7976296979363111</v>
      </c>
      <c r="U78" s="99">
        <v>7.6763913302307589</v>
      </c>
      <c r="V78" s="99">
        <v>7.0942338204559352</v>
      </c>
      <c r="W78" s="99">
        <v>7.6711170029507203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11.891290684444662</v>
      </c>
      <c r="D79" s="110">
        <v>9.2478311634847099</v>
      </c>
      <c r="E79" s="110">
        <v>16.347628560037418</v>
      </c>
      <c r="F79" s="110">
        <v>7.5090529158987414</v>
      </c>
      <c r="G79" s="110">
        <v>8.1344549979834664</v>
      </c>
      <c r="H79" s="110">
        <v>14.771433444392084</v>
      </c>
      <c r="I79" s="110">
        <v>9.4492117406758087</v>
      </c>
      <c r="J79" s="110">
        <v>5.4098223468999871</v>
      </c>
      <c r="K79" s="110">
        <v>5.4473771408141358</v>
      </c>
      <c r="L79" s="110">
        <v>5.3276814578815506</v>
      </c>
      <c r="M79" s="110">
        <v>5.689701988989774</v>
      </c>
      <c r="N79" s="110">
        <v>8.0646233748011813</v>
      </c>
      <c r="O79" s="110">
        <v>0.53027926033763251</v>
      </c>
      <c r="P79" s="110">
        <v>3.5705215830869834</v>
      </c>
      <c r="Q79" s="110">
        <v>6.6844949118147428</v>
      </c>
      <c r="R79" s="110">
        <v>5.4652334515743233</v>
      </c>
      <c r="S79" s="110">
        <v>5.4392432039894807</v>
      </c>
      <c r="T79" s="110">
        <v>5.2450439277753178</v>
      </c>
      <c r="U79" s="110">
        <v>5.1691938801816768</v>
      </c>
      <c r="V79" s="110">
        <v>5.1193963701076699</v>
      </c>
      <c r="W79" s="110">
        <v>5.1140611604304382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262.57186699845477</v>
      </c>
      <c r="D81" s="118">
        <f t="shared" si="28"/>
        <v>240.93381251548621</v>
      </c>
      <c r="E81" s="118">
        <f t="shared" si="28"/>
        <v>262.89045730558632</v>
      </c>
      <c r="F81" s="118">
        <f t="shared" si="28"/>
        <v>260.0303609254758</v>
      </c>
      <c r="G81" s="118">
        <f t="shared" si="28"/>
        <v>250.98634459210456</v>
      </c>
      <c r="H81" s="118">
        <f t="shared" si="28"/>
        <v>202.98855159783702</v>
      </c>
      <c r="I81" s="118">
        <f t="shared" si="28"/>
        <v>194.4859328271589</v>
      </c>
      <c r="J81" s="118">
        <f t="shared" si="28"/>
        <v>208.93169714058106</v>
      </c>
      <c r="K81" s="118">
        <f t="shared" si="28"/>
        <v>195.2267277154522</v>
      </c>
      <c r="L81" s="118">
        <f t="shared" si="28"/>
        <v>190.56584102365628</v>
      </c>
      <c r="M81" s="118">
        <f t="shared" si="28"/>
        <v>167.95455870436305</v>
      </c>
      <c r="N81" s="118">
        <f t="shared" si="28"/>
        <v>170.55588809282941</v>
      </c>
      <c r="O81" s="118">
        <f t="shared" si="28"/>
        <v>154.43414706903792</v>
      </c>
      <c r="P81" s="118">
        <f t="shared" si="28"/>
        <v>144.35055684325829</v>
      </c>
      <c r="Q81" s="118">
        <f t="shared" si="28"/>
        <v>132.66317665577594</v>
      </c>
      <c r="R81" s="118">
        <f t="shared" ref="R81:V81" si="29">R82+R85+R87+R100</f>
        <v>126.19823393029483</v>
      </c>
      <c r="S81" s="118">
        <f t="shared" si="29"/>
        <v>125.16998453138106</v>
      </c>
      <c r="T81" s="118">
        <f t="shared" si="29"/>
        <v>117.35773354402239</v>
      </c>
      <c r="U81" s="118">
        <f t="shared" si="29"/>
        <v>112.90284618582332</v>
      </c>
      <c r="V81" s="118">
        <f t="shared" si="29"/>
        <v>106.54899707954738</v>
      </c>
      <c r="W81" s="118">
        <f t="shared" ref="W81" si="30">W82+W85+W87+W100</f>
        <v>106.09457640536021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217.1751034976123</v>
      </c>
      <c r="D82" s="123">
        <f t="shared" si="31"/>
        <v>197.43900883120352</v>
      </c>
      <c r="E82" s="123">
        <f t="shared" si="31"/>
        <v>213.84346090301531</v>
      </c>
      <c r="F82" s="123">
        <f t="shared" si="31"/>
        <v>225.85254954067148</v>
      </c>
      <c r="G82" s="123">
        <f t="shared" si="31"/>
        <v>195.4382408429033</v>
      </c>
      <c r="H82" s="123">
        <f t="shared" si="31"/>
        <v>167.18904444300205</v>
      </c>
      <c r="I82" s="123">
        <f t="shared" si="31"/>
        <v>151.72909211453197</v>
      </c>
      <c r="J82" s="123">
        <f t="shared" si="31"/>
        <v>180.3476443709678</v>
      </c>
      <c r="K82" s="123">
        <f t="shared" si="31"/>
        <v>164.28104358947428</v>
      </c>
      <c r="L82" s="123">
        <f t="shared" si="31"/>
        <v>163.27729027470278</v>
      </c>
      <c r="M82" s="123">
        <f t="shared" si="31"/>
        <v>142.01960964978866</v>
      </c>
      <c r="N82" s="123">
        <f t="shared" si="31"/>
        <v>144.69151542036482</v>
      </c>
      <c r="O82" s="123">
        <f t="shared" si="31"/>
        <v>130.13594298527806</v>
      </c>
      <c r="P82" s="123">
        <f t="shared" si="31"/>
        <v>119.982568741203</v>
      </c>
      <c r="Q82" s="123">
        <f t="shared" si="31"/>
        <v>107.84342848983964</v>
      </c>
      <c r="R82" s="123">
        <f t="shared" ref="R82:V82" si="32">SUM(R83:R84)</f>
        <v>102.99326447718771</v>
      </c>
      <c r="S82" s="123">
        <f t="shared" si="32"/>
        <v>100.35881725870338</v>
      </c>
      <c r="T82" s="123">
        <f t="shared" si="32"/>
        <v>93.69124631008043</v>
      </c>
      <c r="U82" s="123">
        <f t="shared" si="32"/>
        <v>89.354408016484257</v>
      </c>
      <c r="V82" s="123">
        <f t="shared" si="32"/>
        <v>84.291634048147131</v>
      </c>
      <c r="W82" s="123">
        <f t="shared" ref="W82" si="33">SUM(W83:W84)</f>
        <v>82.685566060146243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216.98567270669443</v>
      </c>
      <c r="D83" s="99">
        <v>197.2701121239752</v>
      </c>
      <c r="E83" s="99">
        <v>213.66097656476344</v>
      </c>
      <c r="F83" s="99">
        <v>225.64077912156336</v>
      </c>
      <c r="G83" s="99">
        <v>195.26259024689693</v>
      </c>
      <c r="H83" s="99">
        <v>167.04571553174853</v>
      </c>
      <c r="I83" s="99">
        <v>151.60992341687484</v>
      </c>
      <c r="J83" s="99">
        <v>180.18039648572335</v>
      </c>
      <c r="K83" s="99">
        <v>164.12601539761073</v>
      </c>
      <c r="L83" s="99">
        <v>163.1344660438792</v>
      </c>
      <c r="M83" s="99">
        <v>141.88617905479714</v>
      </c>
      <c r="N83" s="99">
        <v>144.57590245607861</v>
      </c>
      <c r="O83" s="99">
        <v>130.01237834033023</v>
      </c>
      <c r="P83" s="99">
        <v>119.86514499528707</v>
      </c>
      <c r="Q83" s="99">
        <v>107.74927380457942</v>
      </c>
      <c r="R83" s="99">
        <v>102.90263563839818</v>
      </c>
      <c r="S83" s="99">
        <v>100.26821857975293</v>
      </c>
      <c r="T83" s="99">
        <v>93.606352817420529</v>
      </c>
      <c r="U83" s="99">
        <v>89.272425948827134</v>
      </c>
      <c r="V83" s="99">
        <v>84.214405259282017</v>
      </c>
      <c r="W83" s="99">
        <v>82.609698691973733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0.18943079091785769</v>
      </c>
      <c r="D84" s="99">
        <v>0.16889670722832359</v>
      </c>
      <c r="E84" s="99">
        <v>0.18248433825187893</v>
      </c>
      <c r="F84" s="99">
        <v>0.21177041910811803</v>
      </c>
      <c r="G84" s="99">
        <v>0.17565059600635882</v>
      </c>
      <c r="H84" s="99">
        <v>0.14332891125351463</v>
      </c>
      <c r="I84" s="99">
        <v>0.11916869765712734</v>
      </c>
      <c r="J84" s="99">
        <v>0.16724788524444517</v>
      </c>
      <c r="K84" s="99">
        <v>0.15502819186355632</v>
      </c>
      <c r="L84" s="99">
        <v>0.14282423082356857</v>
      </c>
      <c r="M84" s="99">
        <v>0.13343059499151155</v>
      </c>
      <c r="N84" s="99">
        <v>0.11561296428621419</v>
      </c>
      <c r="O84" s="99">
        <v>0.12356464494782342</v>
      </c>
      <c r="P84" s="99">
        <v>0.11742374591593119</v>
      </c>
      <c r="Q84" s="99">
        <v>9.4154685260218876E-2</v>
      </c>
      <c r="R84" s="99">
        <v>9.0628838789521035E-2</v>
      </c>
      <c r="S84" s="99">
        <v>9.0598678950461309E-2</v>
      </c>
      <c r="T84" s="99">
        <v>8.4893492659903785E-2</v>
      </c>
      <c r="U84" s="99">
        <v>8.1982067657118532E-2</v>
      </c>
      <c r="V84" s="99">
        <v>7.7228788865114986E-2</v>
      </c>
      <c r="W84" s="99">
        <v>7.5867368172514882E-2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0.91927566047152887</v>
      </c>
      <c r="D85" s="123">
        <f t="shared" si="34"/>
        <v>1.127416241845741</v>
      </c>
      <c r="E85" s="123">
        <f t="shared" si="34"/>
        <v>1.4275329464708124</v>
      </c>
      <c r="F85" s="123">
        <f t="shared" si="34"/>
        <v>0.39368010140292986</v>
      </c>
      <c r="G85" s="123">
        <f t="shared" si="34"/>
        <v>0.57835700309468563</v>
      </c>
      <c r="H85" s="123">
        <f t="shared" si="34"/>
        <v>0.6892438549140989</v>
      </c>
      <c r="I85" s="123">
        <f t="shared" si="34"/>
        <v>1.5055831520900045</v>
      </c>
      <c r="J85" s="123">
        <f t="shared" si="34"/>
        <v>0.42129263188143418</v>
      </c>
      <c r="K85" s="123">
        <f t="shared" si="34"/>
        <v>0.37125838818396434</v>
      </c>
      <c r="L85" s="123">
        <f t="shared" si="34"/>
        <v>1.0031576956526858</v>
      </c>
      <c r="M85" s="123">
        <f t="shared" si="34"/>
        <v>0.30937418468060796</v>
      </c>
      <c r="N85" s="123">
        <f t="shared" si="34"/>
        <v>1.0698719639787582</v>
      </c>
      <c r="O85" s="123">
        <f t="shared" si="34"/>
        <v>0.12075067606999917</v>
      </c>
      <c r="P85" s="123">
        <f t="shared" si="34"/>
        <v>0.49102417020583999</v>
      </c>
      <c r="Q85" s="123">
        <f t="shared" si="34"/>
        <v>1.2480608992614213</v>
      </c>
      <c r="R85" s="123">
        <f t="shared" si="34"/>
        <v>0.6210478398999455</v>
      </c>
      <c r="S85" s="123">
        <f t="shared" si="34"/>
        <v>0.80039100135479579</v>
      </c>
      <c r="T85" s="123">
        <f t="shared" si="34"/>
        <v>0.64491354045096738</v>
      </c>
      <c r="U85" s="123">
        <f t="shared" si="34"/>
        <v>0.39128380494342146</v>
      </c>
      <c r="V85" s="123">
        <f t="shared" si="34"/>
        <v>9.6222424041178603E-2</v>
      </c>
      <c r="W85" s="123">
        <f t="shared" si="34"/>
        <v>2.8562692330338299E-2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0.91927566047152887</v>
      </c>
      <c r="D86" s="99">
        <f>RES_hhdet_in_fech!D86/RES_summary!D$21</f>
        <v>1.127416241845741</v>
      </c>
      <c r="E86" s="99">
        <f>RES_hhdet_in_fech!E86/RES_summary!E$21</f>
        <v>1.4275329464708124</v>
      </c>
      <c r="F86" s="99">
        <f>RES_hhdet_in_fech!F86/RES_summary!F$21</f>
        <v>0.39368010140292986</v>
      </c>
      <c r="G86" s="99">
        <f>RES_hhdet_in_fech!G86/RES_summary!G$21</f>
        <v>0.57835700309468563</v>
      </c>
      <c r="H86" s="99">
        <f>RES_hhdet_in_fech!H86/RES_summary!H$21</f>
        <v>0.6892438549140989</v>
      </c>
      <c r="I86" s="99">
        <f>RES_hhdet_in_fech!I86/RES_summary!I$21</f>
        <v>1.5055831520900045</v>
      </c>
      <c r="J86" s="99">
        <f>RES_hhdet_in_fech!J86/RES_summary!J$21</f>
        <v>0.42129263188143418</v>
      </c>
      <c r="K86" s="99">
        <f>RES_hhdet_in_fech!K86/RES_summary!K$21</f>
        <v>0.37125838818396434</v>
      </c>
      <c r="L86" s="99">
        <f>RES_hhdet_in_fech!L86/RES_summary!L$21</f>
        <v>1.0031576956526858</v>
      </c>
      <c r="M86" s="99">
        <f>RES_hhdet_in_fech!M86/RES_summary!M$21</f>
        <v>0.30937418468060796</v>
      </c>
      <c r="N86" s="99">
        <f>RES_hhdet_in_fech!N86/RES_summary!N$21</f>
        <v>1.0698719639787582</v>
      </c>
      <c r="O86" s="99">
        <f>RES_hhdet_in_fech!O86/RES_summary!O$21</f>
        <v>0.12075067606999917</v>
      </c>
      <c r="P86" s="99">
        <f>RES_hhdet_in_fech!P86/RES_summary!P$21</f>
        <v>0.49102417020583999</v>
      </c>
      <c r="Q86" s="99">
        <f>RES_hhdet_in_fech!Q86/RES_summary!Q$21</f>
        <v>1.2480608992614213</v>
      </c>
      <c r="R86" s="99">
        <f>RES_hhdet_in_fech!R86/RES_summary!R$21</f>
        <v>0.6210478398999455</v>
      </c>
      <c r="S86" s="99">
        <f>RES_hhdet_in_fech!S86/RES_summary!S$21</f>
        <v>0.80039100135479579</v>
      </c>
      <c r="T86" s="99">
        <f>RES_hhdet_in_fech!T86/RES_summary!T$21</f>
        <v>0.64491354045096738</v>
      </c>
      <c r="U86" s="99">
        <f>RES_hhdet_in_fech!U86/RES_summary!U$21</f>
        <v>0.39128380494342146</v>
      </c>
      <c r="V86" s="99">
        <f>RES_hhdet_in_fech!V86/RES_summary!V$21</f>
        <v>9.6222424041178603E-2</v>
      </c>
      <c r="W86" s="99">
        <f>RES_hhdet_in_fech!W86/RES_summary!W$21</f>
        <v>2.8562692330338299E-2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30.447707442489587</v>
      </c>
      <c r="D87" s="123">
        <v>27.926347713895925</v>
      </c>
      <c r="E87" s="123">
        <v>30.76957865493295</v>
      </c>
      <c r="F87" s="123">
        <v>23.339274344842309</v>
      </c>
      <c r="G87" s="123">
        <v>33.506604543380504</v>
      </c>
      <c r="H87" s="123">
        <v>23.431377103594066</v>
      </c>
      <c r="I87" s="123">
        <v>25.72463962044181</v>
      </c>
      <c r="J87" s="123">
        <v>20.508851329775595</v>
      </c>
      <c r="K87" s="123">
        <v>20.746942841511913</v>
      </c>
      <c r="L87" s="123">
        <v>18.750496751475954</v>
      </c>
      <c r="M87" s="123">
        <v>18.370655716788285</v>
      </c>
      <c r="N87" s="123">
        <v>18.300554922847105</v>
      </c>
      <c r="O87" s="123">
        <v>17.581143184390044</v>
      </c>
      <c r="P87" s="123">
        <v>17.345864931312025</v>
      </c>
      <c r="Q87" s="123">
        <v>16.508664788540905</v>
      </c>
      <c r="R87" s="123">
        <v>15.529202423571661</v>
      </c>
      <c r="S87" s="123">
        <v>16.275892813973172</v>
      </c>
      <c r="T87" s="123">
        <v>15.251303902542869</v>
      </c>
      <c r="U87" s="123">
        <v>15.144005292491574</v>
      </c>
      <c r="V87" s="123">
        <v>14.92014586067922</v>
      </c>
      <c r="W87" s="123">
        <v>15.919325073802792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30.447707442489587</v>
      </c>
      <c r="D88" s="99">
        <v>26.85377261242752</v>
      </c>
      <c r="E88" s="99">
        <v>28.607041917452701</v>
      </c>
      <c r="F88" s="99">
        <v>23.428408023106638</v>
      </c>
      <c r="G88" s="99">
        <v>26.896273378554401</v>
      </c>
      <c r="H88" s="99">
        <v>23.108588852037862</v>
      </c>
      <c r="I88" s="99">
        <v>24.730149236760912</v>
      </c>
      <c r="J88" s="99">
        <v>21.371096477820366</v>
      </c>
      <c r="K88" s="99">
        <v>19.615022407650113</v>
      </c>
      <c r="L88" s="99">
        <v>18.757088974592875</v>
      </c>
      <c r="M88" s="99">
        <v>17.018375197582184</v>
      </c>
      <c r="N88" s="99">
        <v>17.367304290120046</v>
      </c>
      <c r="O88" s="99">
        <v>16.992372095645621</v>
      </c>
      <c r="P88" s="99">
        <v>17.256181362434848</v>
      </c>
      <c r="Q88" s="99">
        <v>16.025982818775933</v>
      </c>
      <c r="R88" s="99">
        <v>15.861775966008</v>
      </c>
      <c r="S88" s="99">
        <v>16.062233552949291</v>
      </c>
      <c r="T88" s="99">
        <v>15.458572089940391</v>
      </c>
      <c r="U88" s="99">
        <v>15.362942343761938</v>
      </c>
      <c r="V88" s="99">
        <v>15.129167012387061</v>
      </c>
      <c r="W88" s="99">
        <v>15.978887226199859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31.072904981408232</v>
      </c>
      <c r="E92" s="102">
        <v>36.291198628590095</v>
      </c>
      <c r="F92" s="102">
        <v>22.884734878030887</v>
      </c>
      <c r="G92" s="102">
        <v>40.550184315896885</v>
      </c>
      <c r="H92" s="102">
        <v>21.988214072045775</v>
      </c>
      <c r="I92" s="102">
        <v>33.084829817527464</v>
      </c>
      <c r="J92" s="102">
        <v>17.961851716790111</v>
      </c>
      <c r="K92" s="102">
        <v>25.24974729936995</v>
      </c>
      <c r="L92" s="102">
        <v>20.429304857256717</v>
      </c>
      <c r="M92" s="102">
        <v>20.131597996929166</v>
      </c>
      <c r="N92" s="102">
        <v>17.782447879859298</v>
      </c>
      <c r="O92" s="102">
        <v>17.874910456045708</v>
      </c>
      <c r="P92" s="102">
        <v>16.047378255653467</v>
      </c>
      <c r="Q92" s="102">
        <v>15.63785338584605</v>
      </c>
      <c r="R92" s="102">
        <v>14.385781512427499</v>
      </c>
      <c r="S92" s="102">
        <v>14.50603540395368</v>
      </c>
      <c r="T92" s="102">
        <v>13.870578234818156</v>
      </c>
      <c r="U92" s="102">
        <v>14.037796077554797</v>
      </c>
      <c r="V92" s="102">
        <v>12.771247559746067</v>
      </c>
      <c r="W92" s="102">
        <v>13.871638491767891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31.468946324167607</v>
      </c>
      <c r="I96" s="102">
        <v>26.840287642646754</v>
      </c>
      <c r="J96" s="102">
        <v>18.575628465996534</v>
      </c>
      <c r="K96" s="102">
        <v>24.451845172525882</v>
      </c>
      <c r="L96" s="102">
        <v>18.181144600578527</v>
      </c>
      <c r="M96" s="102">
        <v>18.074399371613509</v>
      </c>
      <c r="N96" s="102">
        <v>21.459520366745291</v>
      </c>
      <c r="O96" s="102">
        <v>19.116878264762555</v>
      </c>
      <c r="P96" s="102">
        <v>18.999027981518761</v>
      </c>
      <c r="Q96" s="102">
        <v>18.48510377564028</v>
      </c>
      <c r="R96" s="102">
        <v>16.129006740145822</v>
      </c>
      <c r="S96" s="102">
        <v>20.012558248305037</v>
      </c>
      <c r="T96" s="102">
        <v>0</v>
      </c>
      <c r="U96" s="102">
        <v>15.81873938651961</v>
      </c>
      <c r="V96" s="102">
        <v>16.520271018659891</v>
      </c>
      <c r="W96" s="102">
        <v>17.532645020743413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14.029780397881359</v>
      </c>
      <c r="D100" s="123">
        <v>14.441039728541034</v>
      </c>
      <c r="E100" s="123">
        <v>16.849884801167253</v>
      </c>
      <c r="F100" s="123">
        <v>10.444856938559091</v>
      </c>
      <c r="G100" s="123">
        <v>21.463142202726097</v>
      </c>
      <c r="H100" s="123">
        <v>11.67888619632679</v>
      </c>
      <c r="I100" s="123">
        <v>15.526617940095109</v>
      </c>
      <c r="J100" s="123">
        <v>7.6539088079562534</v>
      </c>
      <c r="K100" s="123">
        <v>9.8274828962820315</v>
      </c>
      <c r="L100" s="123">
        <v>7.5348963018248618</v>
      </c>
      <c r="M100" s="123">
        <v>7.2549191531054884</v>
      </c>
      <c r="N100" s="123">
        <v>6.4939457856387177</v>
      </c>
      <c r="O100" s="123">
        <v>6.5963102232998239</v>
      </c>
      <c r="P100" s="123">
        <v>6.5310990005373997</v>
      </c>
      <c r="Q100" s="123">
        <v>7.0630224781339592</v>
      </c>
      <c r="R100" s="123">
        <v>7.0547191896355201</v>
      </c>
      <c r="S100" s="123">
        <v>7.7348834573497092</v>
      </c>
      <c r="T100" s="123">
        <v>7.7702697909481149</v>
      </c>
      <c r="U100" s="123">
        <v>8.0131490719040652</v>
      </c>
      <c r="V100" s="123">
        <v>7.2409947466798563</v>
      </c>
      <c r="W100" s="123">
        <v>7.4611225790808344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13.185671201059515</v>
      </c>
      <c r="D101" s="99">
        <v>14.201055093557592</v>
      </c>
      <c r="E101" s="99">
        <v>15.732414222871753</v>
      </c>
      <c r="F101" s="99">
        <v>11.292349689875255</v>
      </c>
      <c r="G101" s="99">
        <v>21.105678893721358</v>
      </c>
      <c r="H101" s="99">
        <v>12.725956489517616</v>
      </c>
      <c r="I101" s="99">
        <v>12.783988215428899</v>
      </c>
      <c r="J101" s="99">
        <v>8.9202461739285379</v>
      </c>
      <c r="K101" s="99">
        <v>8.9976084592974068</v>
      </c>
      <c r="L101" s="99">
        <v>8.0585881876245491</v>
      </c>
      <c r="M101" s="99">
        <v>7.1848885126198541</v>
      </c>
      <c r="N101" s="99">
        <v>6.8700976346809526</v>
      </c>
      <c r="O101" s="99">
        <v>6.7611415385596567</v>
      </c>
      <c r="P101" s="99">
        <v>7.0098636285252063</v>
      </c>
      <c r="Q101" s="99">
        <v>6.9558619654082605</v>
      </c>
      <c r="R101" s="99">
        <v>7.2871269587883925</v>
      </c>
      <c r="S101" s="99">
        <v>7.8272337549147206</v>
      </c>
      <c r="T101" s="99">
        <v>7.8510081066895285</v>
      </c>
      <c r="U101" s="99">
        <v>7.8814417325346922</v>
      </c>
      <c r="V101" s="99">
        <v>7.6516342762556153</v>
      </c>
      <c r="W101" s="99">
        <v>7.868757632881076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14.177148942656146</v>
      </c>
      <c r="D102" s="99">
        <v>14.710463477025419</v>
      </c>
      <c r="E102" s="99">
        <v>16.989475326097153</v>
      </c>
      <c r="F102" s="99">
        <v>10.362314865294655</v>
      </c>
      <c r="G102" s="99">
        <v>21.970934872693153</v>
      </c>
      <c r="H102" s="99">
        <v>11.103463199009292</v>
      </c>
      <c r="I102" s="99">
        <v>15.755085073843922</v>
      </c>
      <c r="J102" s="99">
        <v>7.1795181368192331</v>
      </c>
      <c r="K102" s="99">
        <v>9.9285124148231603</v>
      </c>
      <c r="L102" s="99">
        <v>7.5009693310851278</v>
      </c>
      <c r="M102" s="99">
        <v>7.3049287278626931</v>
      </c>
      <c r="N102" s="99">
        <v>6.3529332496684159</v>
      </c>
      <c r="O102" s="99">
        <v>6.5668362324580887</v>
      </c>
      <c r="P102" s="99">
        <v>6.4557525862577085</v>
      </c>
      <c r="Q102" s="99">
        <v>7.0777461033184208</v>
      </c>
      <c r="R102" s="99">
        <v>7.054239942018528</v>
      </c>
      <c r="S102" s="99">
        <v>7.7768145545406488</v>
      </c>
      <c r="T102" s="99">
        <v>7.7776756692602165</v>
      </c>
      <c r="U102" s="99">
        <v>8.0716396600553697</v>
      </c>
      <c r="V102" s="99">
        <v>7.1420057011917351</v>
      </c>
      <c r="W102" s="99">
        <v>7.3847605968822929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11.891290684444661</v>
      </c>
      <c r="D103" s="110">
        <v>9.2478311634847117</v>
      </c>
      <c r="E103" s="110">
        <v>16.347628560037418</v>
      </c>
      <c r="F103" s="110">
        <v>7.5090529158987396</v>
      </c>
      <c r="G103" s="110">
        <v>8.1344549979834682</v>
      </c>
      <c r="H103" s="110">
        <v>14.771433444392084</v>
      </c>
      <c r="I103" s="110">
        <v>9.4492117406758105</v>
      </c>
      <c r="J103" s="110">
        <v>5.409822346899988</v>
      </c>
      <c r="K103" s="110">
        <v>5.4473771408141358</v>
      </c>
      <c r="L103" s="110">
        <v>5.3276814578815506</v>
      </c>
      <c r="M103" s="110">
        <v>5.6897019889897766</v>
      </c>
      <c r="N103" s="110">
        <v>8.0646233748011813</v>
      </c>
      <c r="O103" s="110">
        <v>0</v>
      </c>
      <c r="P103" s="110">
        <v>0</v>
      </c>
      <c r="Q103" s="110">
        <v>6.684494911814741</v>
      </c>
      <c r="R103" s="110">
        <v>5.4652334515743233</v>
      </c>
      <c r="S103" s="110">
        <v>5.4392432039894807</v>
      </c>
      <c r="T103" s="110">
        <v>5.2450439277753169</v>
      </c>
      <c r="U103" s="110">
        <v>5.1691938801816768</v>
      </c>
      <c r="V103" s="110">
        <v>5.1193963701076708</v>
      </c>
      <c r="W103" s="110">
        <v>5.1140611604304382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138.94196458682032</v>
      </c>
      <c r="D105" s="118">
        <f t="shared" si="35"/>
        <v>249.71245060649801</v>
      </c>
      <c r="E105" s="118">
        <f t="shared" si="35"/>
        <v>216.9143664606072</v>
      </c>
      <c r="F105" s="118">
        <f t="shared" si="35"/>
        <v>182.42248056151956</v>
      </c>
      <c r="G105" s="118">
        <f t="shared" si="35"/>
        <v>173.95330900684863</v>
      </c>
      <c r="H105" s="118">
        <f t="shared" si="35"/>
        <v>163.43569028506602</v>
      </c>
      <c r="I105" s="118">
        <f t="shared" si="35"/>
        <v>156.38792828782246</v>
      </c>
      <c r="J105" s="118">
        <f t="shared" si="35"/>
        <v>144.05800167408171</v>
      </c>
      <c r="K105" s="118">
        <f t="shared" si="35"/>
        <v>152.99517167570249</v>
      </c>
      <c r="L105" s="118">
        <f t="shared" si="35"/>
        <v>175.97160510620873</v>
      </c>
      <c r="M105" s="118">
        <f t="shared" si="35"/>
        <v>139.75085985649844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106.29725048821206</v>
      </c>
      <c r="T105" s="118">
        <f t="shared" si="36"/>
        <v>114.09983357807528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139.62937183265842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110.69143993784292</v>
      </c>
      <c r="D106" s="123">
        <f t="shared" si="38"/>
        <v>208.67780867847256</v>
      </c>
      <c r="E106" s="123">
        <f t="shared" si="38"/>
        <v>175.7996318743759</v>
      </c>
      <c r="F106" s="123">
        <f t="shared" si="38"/>
        <v>158.64737461184504</v>
      </c>
      <c r="G106" s="123">
        <f t="shared" si="38"/>
        <v>134.49205324599399</v>
      </c>
      <c r="H106" s="123">
        <f t="shared" si="38"/>
        <v>134.30719419753103</v>
      </c>
      <c r="I106" s="123">
        <f t="shared" si="38"/>
        <v>121.01606100423932</v>
      </c>
      <c r="J106" s="123">
        <f t="shared" si="38"/>
        <v>123.6135453046047</v>
      </c>
      <c r="K106" s="123">
        <f t="shared" si="38"/>
        <v>127.67518095371172</v>
      </c>
      <c r="L106" s="123">
        <f t="shared" si="38"/>
        <v>151.50288745351628</v>
      </c>
      <c r="M106" s="123">
        <f t="shared" si="38"/>
        <v>118.49145763483777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83.413310192347851</v>
      </c>
      <c r="T106" s="123">
        <f t="shared" si="39"/>
        <v>91.113020817178167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111.91546285022409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110.62540669732459</v>
      </c>
      <c r="D107" s="99">
        <v>208.55718054827688</v>
      </c>
      <c r="E107" s="99">
        <v>175.69945172401128</v>
      </c>
      <c r="F107" s="99">
        <v>158.5491889864735</v>
      </c>
      <c r="G107" s="99">
        <v>134.41318208816426</v>
      </c>
      <c r="H107" s="99">
        <v>134.23290872040522</v>
      </c>
      <c r="I107" s="99">
        <v>120.95541426611241</v>
      </c>
      <c r="J107" s="99">
        <v>123.54117889230452</v>
      </c>
      <c r="K107" s="99">
        <v>127.59990893603076</v>
      </c>
      <c r="L107" s="99">
        <v>151.42091913398704</v>
      </c>
      <c r="M107" s="99">
        <v>118.4231619938581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83.368852477555023</v>
      </c>
      <c r="T107" s="99">
        <v>91.064919433063437</v>
      </c>
      <c r="U107" s="99">
        <v>0</v>
      </c>
      <c r="V107" s="99">
        <v>0</v>
      </c>
      <c r="W107" s="99">
        <v>111.85723543094349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6.6033240518323821E-2</v>
      </c>
      <c r="D108" s="99">
        <v>0.12062813019567435</v>
      </c>
      <c r="E108" s="99">
        <v>0.10018015036461247</v>
      </c>
      <c r="F108" s="99">
        <v>9.8185625371551122E-2</v>
      </c>
      <c r="G108" s="99">
        <v>7.887115782972505E-2</v>
      </c>
      <c r="H108" s="99">
        <v>7.428547712581797E-2</v>
      </c>
      <c r="I108" s="99">
        <v>6.0646738126905853E-2</v>
      </c>
      <c r="J108" s="99">
        <v>7.2366412300183328E-2</v>
      </c>
      <c r="K108" s="99">
        <v>7.5272017680957939E-2</v>
      </c>
      <c r="L108" s="99">
        <v>8.1968319529248782E-2</v>
      </c>
      <c r="M108" s="99">
        <v>6.8295640979676386E-2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4.4457714792825752E-2</v>
      </c>
      <c r="T108" s="99">
        <v>4.8101384114728821E-2</v>
      </c>
      <c r="U108" s="99">
        <v>0</v>
      </c>
      <c r="V108" s="99">
        <v>0</v>
      </c>
      <c r="W108" s="99">
        <v>5.8227419280596222E-2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0.91690944255525708</v>
      </c>
      <c r="D109" s="123">
        <f t="shared" si="41"/>
        <v>1.1258603495820401</v>
      </c>
      <c r="E109" s="123">
        <f t="shared" si="41"/>
        <v>1.4294422724491498</v>
      </c>
      <c r="F109" s="123">
        <f t="shared" si="41"/>
        <v>0.38753577008467072</v>
      </c>
      <c r="G109" s="123">
        <f t="shared" si="41"/>
        <v>0.57605339074080542</v>
      </c>
      <c r="H109" s="123">
        <f t="shared" si="41"/>
        <v>0.69353362764619142</v>
      </c>
      <c r="I109" s="123">
        <f t="shared" si="41"/>
        <v>1.5025593427009791</v>
      </c>
      <c r="J109" s="123">
        <f t="shared" si="41"/>
        <v>0.41948827066974453</v>
      </c>
      <c r="K109" s="123">
        <f t="shared" si="41"/>
        <v>0.36920760185699542</v>
      </c>
      <c r="L109" s="123">
        <f t="shared" si="41"/>
        <v>1.0040793153740879</v>
      </c>
      <c r="M109" s="123">
        <f t="shared" si="41"/>
        <v>0.29732585349374524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0.80998132563135272</v>
      </c>
      <c r="T109" s="123">
        <f t="shared" si="41"/>
        <v>0.59814174242910179</v>
      </c>
      <c r="U109" s="123">
        <f t="shared" si="41"/>
        <v>0</v>
      </c>
      <c r="V109" s="123">
        <f t="shared" si="41"/>
        <v>0</v>
      </c>
      <c r="W109" s="123">
        <f t="shared" si="41"/>
        <v>1.6847100257463655E-2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0.91690944255525708</v>
      </c>
      <c r="D110" s="99">
        <f>RES_hhdet_in_fech!D110/RES_summary!D$21</f>
        <v>1.1258603495820401</v>
      </c>
      <c r="E110" s="99">
        <f>RES_hhdet_in_fech!E110/RES_summary!E$21</f>
        <v>1.4294422724491498</v>
      </c>
      <c r="F110" s="99">
        <f>RES_hhdet_in_fech!F110/RES_summary!F$21</f>
        <v>0.38753577008467072</v>
      </c>
      <c r="G110" s="99">
        <f>RES_hhdet_in_fech!G110/RES_summary!G$21</f>
        <v>0.57605339074080542</v>
      </c>
      <c r="H110" s="99">
        <f>RES_hhdet_in_fech!H110/RES_summary!H$21</f>
        <v>0.69353362764619142</v>
      </c>
      <c r="I110" s="99">
        <f>RES_hhdet_in_fech!I110/RES_summary!I$21</f>
        <v>1.5025593427009791</v>
      </c>
      <c r="J110" s="99">
        <f>RES_hhdet_in_fech!J110/RES_summary!J$21</f>
        <v>0.41948827066974453</v>
      </c>
      <c r="K110" s="99">
        <f>RES_hhdet_in_fech!K110/RES_summary!K$21</f>
        <v>0.36920760185699542</v>
      </c>
      <c r="L110" s="99">
        <f>RES_hhdet_in_fech!L110/RES_summary!L$21</f>
        <v>1.0040793153740879</v>
      </c>
      <c r="M110" s="99">
        <f>RES_hhdet_in_fech!M110/RES_summary!M$21</f>
        <v>0.29732585349374524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0.80998132563135272</v>
      </c>
      <c r="T110" s="99">
        <f>RES_hhdet_in_fech!T110/RES_summary!T$21</f>
        <v>0.59814174242910179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1.6847100257463655E-2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13.285202786549908</v>
      </c>
      <c r="D111" s="123">
        <v>25.454193035494512</v>
      </c>
      <c r="E111" s="123">
        <v>22.738172358034124</v>
      </c>
      <c r="F111" s="123">
        <v>13.080125736398957</v>
      </c>
      <c r="G111" s="123">
        <v>17.399758019340322</v>
      </c>
      <c r="H111" s="123">
        <v>17.031665180875457</v>
      </c>
      <c r="I111" s="123">
        <v>18.124820973480531</v>
      </c>
      <c r="J111" s="123">
        <v>12.860532596561209</v>
      </c>
      <c r="K111" s="123">
        <v>15.032295616438168</v>
      </c>
      <c r="L111" s="123">
        <v>16.064018710141024</v>
      </c>
      <c r="M111" s="123">
        <v>13.705363363852674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14.354862226816914</v>
      </c>
      <c r="T111" s="123">
        <v>14.610995349207782</v>
      </c>
      <c r="U111" s="123">
        <v>0</v>
      </c>
      <c r="V111" s="123">
        <v>0</v>
      </c>
      <c r="W111" s="123">
        <v>20.327748220236419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12.857625807470821</v>
      </c>
      <c r="D112" s="99">
        <v>25.48646763304815</v>
      </c>
      <c r="E112" s="99">
        <v>22.469295753810393</v>
      </c>
      <c r="F112" s="99">
        <v>13.137033959925644</v>
      </c>
      <c r="G112" s="99">
        <v>17.217590225945571</v>
      </c>
      <c r="H112" s="99">
        <v>16.70994303840655</v>
      </c>
      <c r="I112" s="99">
        <v>17.960659786218837</v>
      </c>
      <c r="J112" s="99">
        <v>12.719111010272416</v>
      </c>
      <c r="K112" s="99">
        <v>14.659894820034701</v>
      </c>
      <c r="L112" s="99">
        <v>16.009586515393647</v>
      </c>
      <c r="M112" s="99">
        <v>13.195642496280577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12.852036721109132</v>
      </c>
      <c r="T112" s="99">
        <v>14.272239965479871</v>
      </c>
      <c r="U112" s="99">
        <v>0</v>
      </c>
      <c r="V112" s="99">
        <v>0</v>
      </c>
      <c r="W112" s="99">
        <v>20.36630136781563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19.342543323503634</v>
      </c>
      <c r="D116" s="102">
        <v>19.560851522201123</v>
      </c>
      <c r="E116" s="102">
        <v>30.036251615535548</v>
      </c>
      <c r="F116" s="102">
        <v>12.249265672909301</v>
      </c>
      <c r="G116" s="102">
        <v>19.813481281820792</v>
      </c>
      <c r="H116" s="102">
        <v>31.468946324167607</v>
      </c>
      <c r="I116" s="102">
        <v>26.840287642646754</v>
      </c>
      <c r="J116" s="102">
        <v>18.575628465996527</v>
      </c>
      <c r="K116" s="102">
        <v>24.451845172525889</v>
      </c>
      <c r="L116" s="102">
        <v>18.181144600578527</v>
      </c>
      <c r="M116" s="102">
        <v>18.074399371613509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20.012558248305034</v>
      </c>
      <c r="T116" s="102">
        <v>16.756446112817891</v>
      </c>
      <c r="U116" s="102">
        <v>0</v>
      </c>
      <c r="V116" s="102">
        <v>0</v>
      </c>
      <c r="W116" s="102">
        <v>17.532645020743416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14.048412419872257</v>
      </c>
      <c r="D120" s="123">
        <v>14.454588542948892</v>
      </c>
      <c r="E120" s="123">
        <v>16.947119955748033</v>
      </c>
      <c r="F120" s="123">
        <v>10.307444443190889</v>
      </c>
      <c r="G120" s="123">
        <v>21.48544435077352</v>
      </c>
      <c r="H120" s="123">
        <v>11.403297279013335</v>
      </c>
      <c r="I120" s="123">
        <v>15.744486967401624</v>
      </c>
      <c r="J120" s="123">
        <v>7.1644355022460591</v>
      </c>
      <c r="K120" s="123">
        <v>9.918487503695621</v>
      </c>
      <c r="L120" s="123">
        <v>7.4006196271773117</v>
      </c>
      <c r="M120" s="123">
        <v>7.2567130043142489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7.7190967434159292</v>
      </c>
      <c r="T120" s="123">
        <v>7.7776756692602165</v>
      </c>
      <c r="U120" s="123">
        <v>0</v>
      </c>
      <c r="V120" s="123">
        <v>0</v>
      </c>
      <c r="W120" s="123">
        <v>7.3693136619404438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14.177148942656148</v>
      </c>
      <c r="D121" s="99">
        <v>14.710463477025419</v>
      </c>
      <c r="E121" s="99">
        <v>16.989475326097153</v>
      </c>
      <c r="F121" s="99">
        <v>10.362314865294657</v>
      </c>
      <c r="G121" s="99">
        <v>21.970934872693153</v>
      </c>
      <c r="H121" s="99">
        <v>11.103463199009292</v>
      </c>
      <c r="I121" s="99">
        <v>15.755085073843922</v>
      </c>
      <c r="J121" s="99">
        <v>7.179518136819234</v>
      </c>
      <c r="K121" s="99">
        <v>9.9285124148231585</v>
      </c>
      <c r="L121" s="99">
        <v>7.5009693310851278</v>
      </c>
      <c r="M121" s="99">
        <v>7.3049287278626931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7.7768145545406506</v>
      </c>
      <c r="T121" s="99">
        <v>7.7776756692602165</v>
      </c>
      <c r="U121" s="99">
        <v>0</v>
      </c>
      <c r="V121" s="99">
        <v>0</v>
      </c>
      <c r="W121" s="99">
        <v>7.3847605968822929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11.891290684444661</v>
      </c>
      <c r="D122" s="110">
        <v>9.2478311634847099</v>
      </c>
      <c r="E122" s="110">
        <v>16.347628560037421</v>
      </c>
      <c r="F122" s="110">
        <v>7.5090529158987396</v>
      </c>
      <c r="G122" s="110">
        <v>8.1344549979834664</v>
      </c>
      <c r="H122" s="110">
        <v>14.771433444392086</v>
      </c>
      <c r="I122" s="110">
        <v>9.4492117406758105</v>
      </c>
      <c r="J122" s="110">
        <v>5.409822346899988</v>
      </c>
      <c r="K122" s="110">
        <v>5.4473771408141358</v>
      </c>
      <c r="L122" s="110">
        <v>5.3276814578815515</v>
      </c>
      <c r="M122" s="110">
        <v>5.6897019889897749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5.4392432039894807</v>
      </c>
      <c r="T122" s="110">
        <v>0</v>
      </c>
      <c r="U122" s="110">
        <v>0</v>
      </c>
      <c r="V122" s="110">
        <v>0</v>
      </c>
      <c r="W122" s="110">
        <v>5.1140611604304382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214.58303496120416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165.38927089186404</v>
      </c>
      <c r="J124" s="118">
        <f t="shared" si="42"/>
        <v>156.89081980542903</v>
      </c>
      <c r="K124" s="118">
        <f t="shared" si="42"/>
        <v>158.09592460219037</v>
      </c>
      <c r="L124" s="118">
        <f t="shared" si="42"/>
        <v>151.86797850455793</v>
      </c>
      <c r="M124" s="118">
        <f t="shared" si="42"/>
        <v>148.15462151340176</v>
      </c>
      <c r="N124" s="118">
        <f t="shared" si="42"/>
        <v>132.83997103773851</v>
      </c>
      <c r="O124" s="118">
        <f t="shared" si="42"/>
        <v>124.90138262065011</v>
      </c>
      <c r="P124" s="118">
        <f t="shared" si="42"/>
        <v>108.72568678830817</v>
      </c>
      <c r="Q124" s="118">
        <f t="shared" si="42"/>
        <v>106.43276968522514</v>
      </c>
      <c r="R124" s="118">
        <f t="shared" ref="R124:V124" si="43">R125+R128+R130+R139</f>
        <v>102.15352455597252</v>
      </c>
      <c r="S124" s="118">
        <f t="shared" si="43"/>
        <v>101.52997550738984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84.96638258349445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177.49192348433718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127.83986779142806</v>
      </c>
      <c r="J125" s="123">
        <f t="shared" si="45"/>
        <v>134.60791268182967</v>
      </c>
      <c r="K125" s="123">
        <f t="shared" si="45"/>
        <v>131.30147597842122</v>
      </c>
      <c r="L125" s="123">
        <f t="shared" si="45"/>
        <v>128.84666082427043</v>
      </c>
      <c r="M125" s="123">
        <f t="shared" si="45"/>
        <v>125.40995844400871</v>
      </c>
      <c r="N125" s="123">
        <f t="shared" si="45"/>
        <v>111.44420541915736</v>
      </c>
      <c r="O125" s="123">
        <f t="shared" si="45"/>
        <v>103.80893533429014</v>
      </c>
      <c r="P125" s="123">
        <f t="shared" si="45"/>
        <v>88.852002086603505</v>
      </c>
      <c r="Q125" s="123">
        <f t="shared" si="45"/>
        <v>83.971196661093131</v>
      </c>
      <c r="R125" s="123">
        <f t="shared" ref="R125:V125" si="46">SUM(R126:R127)</f>
        <v>80.979042017068082</v>
      </c>
      <c r="S125" s="123">
        <f t="shared" si="46"/>
        <v>78.419033191221359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64.064294349597347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177.38401965804385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127.77501278068408</v>
      </c>
      <c r="J126" s="99">
        <v>134.52816195843764</v>
      </c>
      <c r="K126" s="99">
        <v>131.22311763643742</v>
      </c>
      <c r="L126" s="99">
        <v>128.77604419776307</v>
      </c>
      <c r="M126" s="99">
        <v>125.33642643379481</v>
      </c>
      <c r="N126" s="99">
        <v>111.38848429477376</v>
      </c>
      <c r="O126" s="99">
        <v>103.7466146662622</v>
      </c>
      <c r="P126" s="99">
        <v>88.796192666242433</v>
      </c>
      <c r="Q126" s="99">
        <v>83.923618872502075</v>
      </c>
      <c r="R126" s="99">
        <v>80.93280356094391</v>
      </c>
      <c r="S126" s="99">
        <v>78.373217429309889</v>
      </c>
      <c r="T126" s="99">
        <v>0</v>
      </c>
      <c r="U126" s="99">
        <v>0</v>
      </c>
      <c r="V126" s="99">
        <v>0</v>
      </c>
      <c r="W126" s="99">
        <v>64.026417888302802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0.10790382629331959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6.4855010743984282E-2</v>
      </c>
      <c r="J127" s="99">
        <v>7.9750723392030223E-2</v>
      </c>
      <c r="K127" s="99">
        <v>7.8358341983806659E-2</v>
      </c>
      <c r="L127" s="99">
        <v>7.0616626507358268E-2</v>
      </c>
      <c r="M127" s="99">
        <v>7.3532010213897617E-2</v>
      </c>
      <c r="N127" s="99">
        <v>5.5721124383588234E-2</v>
      </c>
      <c r="O127" s="99">
        <v>6.232066802793082E-2</v>
      </c>
      <c r="P127" s="99">
        <v>5.5809420361076278E-2</v>
      </c>
      <c r="Q127" s="99">
        <v>4.7577788591062091E-2</v>
      </c>
      <c r="R127" s="99">
        <v>4.6238456124166917E-2</v>
      </c>
      <c r="S127" s="99">
        <v>4.5815761911465143E-2</v>
      </c>
      <c r="T127" s="99">
        <v>0</v>
      </c>
      <c r="U127" s="99">
        <v>0</v>
      </c>
      <c r="V127" s="99">
        <v>0</v>
      </c>
      <c r="W127" s="99">
        <v>3.7876461294544708E-2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0.91930343657842228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1.5057449845322286</v>
      </c>
      <c r="J128" s="123">
        <f t="shared" si="48"/>
        <v>0.42132342584527804</v>
      </c>
      <c r="K128" s="123">
        <f t="shared" si="48"/>
        <v>0.37127858003485698</v>
      </c>
      <c r="L128" s="123">
        <f t="shared" si="48"/>
        <v>1.0031909018295424</v>
      </c>
      <c r="M128" s="123">
        <f t="shared" si="48"/>
        <v>0.30934519414759948</v>
      </c>
      <c r="N128" s="123">
        <f t="shared" si="48"/>
        <v>1.0698509405848264</v>
      </c>
      <c r="O128" s="123">
        <f t="shared" si="48"/>
        <v>0.12072870060344777</v>
      </c>
      <c r="P128" s="123">
        <f t="shared" si="48"/>
        <v>0</v>
      </c>
      <c r="Q128" s="123">
        <f t="shared" si="48"/>
        <v>1.2479307996246816</v>
      </c>
      <c r="R128" s="123">
        <f t="shared" si="48"/>
        <v>0.62108299901303965</v>
      </c>
      <c r="S128" s="123">
        <f t="shared" si="48"/>
        <v>0.80038842813370492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2.8721123352762175E-2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0.91930343657842228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1.5057449845322286</v>
      </c>
      <c r="J129" s="99">
        <f>RES_hhdet_in_fech!J129/RES_summary!J$21</f>
        <v>0.42132342584527804</v>
      </c>
      <c r="K129" s="99">
        <f>RES_hhdet_in_fech!K129/RES_summary!K$21</f>
        <v>0.37127858003485698</v>
      </c>
      <c r="L129" s="99">
        <f>RES_hhdet_in_fech!L129/RES_summary!L$21</f>
        <v>1.0031909018295424</v>
      </c>
      <c r="M129" s="99">
        <f>RES_hhdet_in_fech!M129/RES_summary!M$21</f>
        <v>0.30934519414759948</v>
      </c>
      <c r="N129" s="99">
        <f>RES_hhdet_in_fech!N129/RES_summary!N$21</f>
        <v>1.0698509405848264</v>
      </c>
      <c r="O129" s="99">
        <f>RES_hhdet_in_fech!O129/RES_summary!O$21</f>
        <v>0.12072870060344777</v>
      </c>
      <c r="P129" s="99">
        <f>RES_hhdet_in_fech!P129/RES_summary!P$21</f>
        <v>0</v>
      </c>
      <c r="Q129" s="99">
        <f>RES_hhdet_in_fech!Q129/RES_summary!Q$21</f>
        <v>1.2479307996246816</v>
      </c>
      <c r="R129" s="99">
        <f>RES_hhdet_in_fech!R129/RES_summary!R$21</f>
        <v>0.62108299901303965</v>
      </c>
      <c r="S129" s="99">
        <f>RES_hhdet_in_fech!S129/RES_summary!S$21</f>
        <v>0.80038842813370492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2.8721123352762175E-2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22.124771472405964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20.294093822359965</v>
      </c>
      <c r="J130" s="123">
        <v>14.697898861489996</v>
      </c>
      <c r="K130" s="123">
        <v>16.503682050256561</v>
      </c>
      <c r="L130" s="123">
        <v>14.617882756969419</v>
      </c>
      <c r="M130" s="123">
        <v>15.168585538770927</v>
      </c>
      <c r="N130" s="123">
        <v>13.931199085010032</v>
      </c>
      <c r="O130" s="123">
        <v>14.404882353298436</v>
      </c>
      <c r="P130" s="123">
        <v>13.417932115446956</v>
      </c>
      <c r="Q130" s="123">
        <v>14.141506138186573</v>
      </c>
      <c r="R130" s="123">
        <v>13.531687546296675</v>
      </c>
      <c r="S130" s="123">
        <v>14.585452893727545</v>
      </c>
      <c r="T130" s="123">
        <v>0</v>
      </c>
      <c r="U130" s="123">
        <v>0</v>
      </c>
      <c r="V130" s="123">
        <v>0</v>
      </c>
      <c r="W130" s="123">
        <v>13.499716214628652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22.360558405147565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20.186831855497942</v>
      </c>
      <c r="J131" s="99">
        <v>14.668096623914716</v>
      </c>
      <c r="K131" s="99">
        <v>15.987875551944287</v>
      </c>
      <c r="L131" s="99">
        <v>14.524396290941732</v>
      </c>
      <c r="M131" s="99">
        <v>15.135772544633729</v>
      </c>
      <c r="N131" s="99">
        <v>13.881025917980031</v>
      </c>
      <c r="O131" s="99">
        <v>14.325142179457183</v>
      </c>
      <c r="P131" s="99">
        <v>13.417932115446956</v>
      </c>
      <c r="Q131" s="99">
        <v>13.342694606671193</v>
      </c>
      <c r="R131" s="99">
        <v>13.222539356100324</v>
      </c>
      <c r="S131" s="99">
        <v>13.73403829966176</v>
      </c>
      <c r="T131" s="99">
        <v>0</v>
      </c>
      <c r="U131" s="99">
        <v>0</v>
      </c>
      <c r="V131" s="99">
        <v>0</v>
      </c>
      <c r="W131" s="99">
        <v>13.142957127933883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19.342543323503637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26.840287642646743</v>
      </c>
      <c r="J135" s="102">
        <v>18.57562846599653</v>
      </c>
      <c r="K135" s="102">
        <v>24.451845172525886</v>
      </c>
      <c r="L135" s="102">
        <v>18.181144600578527</v>
      </c>
      <c r="M135" s="102">
        <v>18.074399371613506</v>
      </c>
      <c r="N135" s="102">
        <v>21.459520366745295</v>
      </c>
      <c r="O135" s="102">
        <v>19.116878264762555</v>
      </c>
      <c r="P135" s="102">
        <v>0</v>
      </c>
      <c r="Q135" s="102">
        <v>18.485103775640269</v>
      </c>
      <c r="R135" s="102">
        <v>16.129006740145819</v>
      </c>
      <c r="S135" s="102">
        <v>20.012558248305037</v>
      </c>
      <c r="T135" s="102">
        <v>0</v>
      </c>
      <c r="U135" s="102">
        <v>0</v>
      </c>
      <c r="V135" s="102">
        <v>0</v>
      </c>
      <c r="W135" s="102">
        <v>17.532645020743416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14.047036567882605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15.749564293543783</v>
      </c>
      <c r="J139" s="123">
        <v>7.1636848362640748</v>
      </c>
      <c r="K139" s="123">
        <v>9.919487993477702</v>
      </c>
      <c r="L139" s="123">
        <v>7.400244021488529</v>
      </c>
      <c r="M139" s="123">
        <v>7.2667323364745577</v>
      </c>
      <c r="N139" s="123">
        <v>6.3947155929862971</v>
      </c>
      <c r="O139" s="123">
        <v>6.5668362324580887</v>
      </c>
      <c r="P139" s="123">
        <v>6.4557525862577076</v>
      </c>
      <c r="Q139" s="123">
        <v>7.0721360863207492</v>
      </c>
      <c r="R139" s="123">
        <v>7.0217119935947183</v>
      </c>
      <c r="S139" s="123">
        <v>7.7251009943072289</v>
      </c>
      <c r="T139" s="123">
        <v>0</v>
      </c>
      <c r="U139" s="123">
        <v>0</v>
      </c>
      <c r="V139" s="123">
        <v>0</v>
      </c>
      <c r="W139" s="123">
        <v>7.3736508959156888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14.177148942656142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15.755085073843922</v>
      </c>
      <c r="J140" s="99">
        <v>7.179518136819234</v>
      </c>
      <c r="K140" s="99">
        <v>9.9285124148231585</v>
      </c>
      <c r="L140" s="99">
        <v>7.5009693310851278</v>
      </c>
      <c r="M140" s="99">
        <v>7.3049287278626931</v>
      </c>
      <c r="N140" s="99">
        <v>6.3529332496684177</v>
      </c>
      <c r="O140" s="99">
        <v>6.5668362324580887</v>
      </c>
      <c r="P140" s="99">
        <v>6.4557525862577076</v>
      </c>
      <c r="Q140" s="99">
        <v>7.0777461033184217</v>
      </c>
      <c r="R140" s="99">
        <v>7.054239942018528</v>
      </c>
      <c r="S140" s="99">
        <v>7.7768145545406488</v>
      </c>
      <c r="T140" s="99">
        <v>0</v>
      </c>
      <c r="U140" s="99">
        <v>0</v>
      </c>
      <c r="V140" s="99">
        <v>0</v>
      </c>
      <c r="W140" s="99">
        <v>7.3847605968822929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11.891290684444664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9.4492117406758123</v>
      </c>
      <c r="J141" s="110">
        <v>5.409822346899988</v>
      </c>
      <c r="K141" s="110">
        <v>5.4473771408141349</v>
      </c>
      <c r="L141" s="110">
        <v>5.3276814578815488</v>
      </c>
      <c r="M141" s="110">
        <v>5.6897019889897757</v>
      </c>
      <c r="N141" s="110">
        <v>8.0646233748011813</v>
      </c>
      <c r="O141" s="110">
        <v>0</v>
      </c>
      <c r="P141" s="110">
        <v>0</v>
      </c>
      <c r="Q141" s="110">
        <v>6.684494911814741</v>
      </c>
      <c r="R141" s="110">
        <v>5.4652334515743242</v>
      </c>
      <c r="S141" s="110">
        <v>5.4392432039894816</v>
      </c>
      <c r="T141" s="110">
        <v>0</v>
      </c>
      <c r="U141" s="110">
        <v>0</v>
      </c>
      <c r="V141" s="110">
        <v>0</v>
      </c>
      <c r="W141" s="110">
        <v>5.1140611604304382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0</v>
      </c>
      <c r="V147" s="99">
        <f>RES_hhdet_in_fech!V147/RES_summary!V$21</f>
        <v>0</v>
      </c>
      <c r="W147" s="99">
        <f>RES_hhdet_in_fech!W147/RES_summary!W$21</f>
        <v>0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225.52392406126916</v>
      </c>
      <c r="E161" s="118">
        <f t="shared" si="54"/>
        <v>235.14648602159221</v>
      </c>
      <c r="F161" s="118">
        <f t="shared" si="54"/>
        <v>183.63196430645766</v>
      </c>
      <c r="G161" s="118">
        <f t="shared" si="54"/>
        <v>230.55521470818422</v>
      </c>
      <c r="H161" s="118">
        <f t="shared" si="54"/>
        <v>151.70466721908383</v>
      </c>
      <c r="I161" s="118">
        <f t="shared" si="54"/>
        <v>173.58209464550598</v>
      </c>
      <c r="J161" s="118">
        <f t="shared" si="54"/>
        <v>155.20560487584564</v>
      </c>
      <c r="K161" s="118">
        <f t="shared" si="54"/>
        <v>189.00497930362116</v>
      </c>
      <c r="L161" s="118">
        <f t="shared" si="54"/>
        <v>167.65346880952077</v>
      </c>
      <c r="M161" s="118">
        <f t="shared" si="54"/>
        <v>159.61583131652614</v>
      </c>
      <c r="N161" s="118">
        <f t="shared" si="54"/>
        <v>142.45645937069716</v>
      </c>
      <c r="O161" s="118">
        <f t="shared" si="54"/>
        <v>141.54835064648054</v>
      </c>
      <c r="P161" s="118">
        <f t="shared" si="54"/>
        <v>124.54948439805848</v>
      </c>
      <c r="Q161" s="118">
        <f t="shared" si="54"/>
        <v>118.82777910432497</v>
      </c>
      <c r="R161" s="118">
        <f t="shared" ref="R161:V161" si="55">R162+R164+R166+R175</f>
        <v>91.867218783524976</v>
      </c>
      <c r="S161" s="118">
        <f t="shared" si="55"/>
        <v>90.714146140719293</v>
      </c>
      <c r="T161" s="118">
        <f t="shared" si="55"/>
        <v>103.84301023437312</v>
      </c>
      <c r="U161" s="118">
        <f t="shared" si="55"/>
        <v>100.69938230627542</v>
      </c>
      <c r="V161" s="118">
        <f t="shared" si="55"/>
        <v>92.850627068437987</v>
      </c>
      <c r="W161" s="118">
        <f t="shared" ref="W161" si="56">W162+W164+W166+W175</f>
        <v>95.444547231518598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178.85889811332402</v>
      </c>
      <c r="E162" s="123">
        <f t="shared" si="57"/>
        <v>180.4785708103698</v>
      </c>
      <c r="F162" s="123">
        <f t="shared" si="57"/>
        <v>149.43452140203266</v>
      </c>
      <c r="G162" s="123">
        <f t="shared" si="57"/>
        <v>167.37397488549118</v>
      </c>
      <c r="H162" s="123">
        <f t="shared" si="57"/>
        <v>114.27783949327275</v>
      </c>
      <c r="I162" s="123">
        <f t="shared" si="57"/>
        <v>125.03714226208876</v>
      </c>
      <c r="J162" s="123">
        <f t="shared" si="57"/>
        <v>128.06008881765652</v>
      </c>
      <c r="K162" s="123">
        <f t="shared" si="57"/>
        <v>153.20216564474464</v>
      </c>
      <c r="L162" s="123">
        <f t="shared" si="57"/>
        <v>139.35743700229153</v>
      </c>
      <c r="M162" s="123">
        <f t="shared" si="57"/>
        <v>131.52942325407213</v>
      </c>
      <c r="N162" s="123">
        <f t="shared" si="57"/>
        <v>113.48892692435913</v>
      </c>
      <c r="O162" s="123">
        <f t="shared" si="57"/>
        <v>116.11299281786413</v>
      </c>
      <c r="P162" s="123">
        <f t="shared" si="57"/>
        <v>99.419647701221038</v>
      </c>
      <c r="Q162" s="123">
        <f t="shared" si="57"/>
        <v>92.775872568414854</v>
      </c>
      <c r="R162" s="123">
        <f t="shared" si="57"/>
        <v>67.680424695625078</v>
      </c>
      <c r="S162" s="123">
        <f t="shared" si="57"/>
        <v>64.182357793965821</v>
      </c>
      <c r="T162" s="123">
        <f t="shared" si="57"/>
        <v>80.144149504508476</v>
      </c>
      <c r="U162" s="123">
        <f t="shared" si="57"/>
        <v>76.538404371988179</v>
      </c>
      <c r="V162" s="123">
        <f t="shared" si="57"/>
        <v>71.701683110695797</v>
      </c>
      <c r="W162" s="123">
        <f t="shared" si="57"/>
        <v>72.140593710476523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178.85889811332402</v>
      </c>
      <c r="E163" s="110">
        <v>180.4785708103698</v>
      </c>
      <c r="F163" s="110">
        <v>149.43452140203266</v>
      </c>
      <c r="G163" s="110">
        <v>167.37397488549118</v>
      </c>
      <c r="H163" s="110">
        <v>114.27783949327275</v>
      </c>
      <c r="I163" s="110">
        <v>125.03714226208876</v>
      </c>
      <c r="J163" s="110">
        <v>128.06008881765652</v>
      </c>
      <c r="K163" s="110">
        <v>153.20216564474464</v>
      </c>
      <c r="L163" s="110">
        <v>139.35743700229153</v>
      </c>
      <c r="M163" s="110">
        <v>131.52942325407213</v>
      </c>
      <c r="N163" s="110">
        <v>113.48892692435913</v>
      </c>
      <c r="O163" s="110">
        <v>116.11299281786413</v>
      </c>
      <c r="P163" s="110">
        <v>99.419647701221038</v>
      </c>
      <c r="Q163" s="110">
        <v>92.775872568414854</v>
      </c>
      <c r="R163" s="110">
        <v>67.680424695625078</v>
      </c>
      <c r="S163" s="110">
        <v>64.182357793965821</v>
      </c>
      <c r="T163" s="110">
        <v>80.144149504508476</v>
      </c>
      <c r="U163" s="110">
        <v>76.538404371988179</v>
      </c>
      <c r="V163" s="110">
        <v>71.701683110695797</v>
      </c>
      <c r="W163" s="110">
        <v>72.140593710476523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1.1308301915326568</v>
      </c>
      <c r="E164" s="123">
        <f t="shared" si="58"/>
        <v>1.4287623411319867</v>
      </c>
      <c r="F164" s="123">
        <f t="shared" si="58"/>
        <v>1.0112447192619232</v>
      </c>
      <c r="G164" s="123">
        <f t="shared" si="58"/>
        <v>1.1093569936715324</v>
      </c>
      <c r="H164" s="123">
        <f t="shared" si="58"/>
        <v>1.4057979038233626</v>
      </c>
      <c r="I164" s="123">
        <f t="shared" si="58"/>
        <v>2.8548027762836194</v>
      </c>
      <c r="J164" s="123">
        <f t="shared" si="58"/>
        <v>1.6512875539960281</v>
      </c>
      <c r="K164" s="123">
        <f t="shared" si="58"/>
        <v>1.3997171683551966</v>
      </c>
      <c r="L164" s="123">
        <f t="shared" si="58"/>
        <v>2.1684225191006532</v>
      </c>
      <c r="M164" s="123">
        <f t="shared" si="58"/>
        <v>1.4181363496906114</v>
      </c>
      <c r="N164" s="123">
        <f t="shared" si="58"/>
        <v>3.1210244356849519</v>
      </c>
      <c r="O164" s="123">
        <f t="shared" si="58"/>
        <v>0.60444249416854057</v>
      </c>
      <c r="P164" s="123">
        <f t="shared" si="58"/>
        <v>1.2155291399318466</v>
      </c>
      <c r="Q164" s="123">
        <f t="shared" si="58"/>
        <v>2.1611291600632208</v>
      </c>
      <c r="R164" s="123">
        <f t="shared" si="58"/>
        <v>2.0934523382289654</v>
      </c>
      <c r="S164" s="123">
        <f t="shared" si="58"/>
        <v>2.1399799968330484</v>
      </c>
      <c r="T164" s="123">
        <f t="shared" si="58"/>
        <v>2.0756027374719586</v>
      </c>
      <c r="U164" s="123">
        <f t="shared" si="58"/>
        <v>1.954799053470641</v>
      </c>
      <c r="V164" s="123">
        <f t="shared" si="58"/>
        <v>0.48057424843479457</v>
      </c>
      <c r="W164" s="123">
        <f t="shared" si="58"/>
        <v>0.14216678775546782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1.1308301915326568</v>
      </c>
      <c r="E165" s="99">
        <f>RES_hhdet_in_fech!E165/RES_summary!E$21</f>
        <v>1.4287623411319867</v>
      </c>
      <c r="F165" s="99">
        <f>RES_hhdet_in_fech!F165/RES_summary!F$21</f>
        <v>1.0112447192619232</v>
      </c>
      <c r="G165" s="99">
        <f>RES_hhdet_in_fech!G165/RES_summary!G$21</f>
        <v>1.1093569936715324</v>
      </c>
      <c r="H165" s="99">
        <f>RES_hhdet_in_fech!H165/RES_summary!H$21</f>
        <v>1.4057979038233626</v>
      </c>
      <c r="I165" s="99">
        <f>RES_hhdet_in_fech!I165/RES_summary!I$21</f>
        <v>2.8548027762836194</v>
      </c>
      <c r="J165" s="99">
        <f>RES_hhdet_in_fech!J165/RES_summary!J$21</f>
        <v>1.6512875539960281</v>
      </c>
      <c r="K165" s="99">
        <f>RES_hhdet_in_fech!K165/RES_summary!K$21</f>
        <v>1.3997171683551966</v>
      </c>
      <c r="L165" s="99">
        <f>RES_hhdet_in_fech!L165/RES_summary!L$21</f>
        <v>2.1684225191006532</v>
      </c>
      <c r="M165" s="99">
        <f>RES_hhdet_in_fech!M165/RES_summary!M$21</f>
        <v>1.4181363496906114</v>
      </c>
      <c r="N165" s="99">
        <f>RES_hhdet_in_fech!N165/RES_summary!N$21</f>
        <v>3.1210244356849519</v>
      </c>
      <c r="O165" s="99">
        <f>RES_hhdet_in_fech!O165/RES_summary!O$21</f>
        <v>0.60444249416854057</v>
      </c>
      <c r="P165" s="99">
        <f>RES_hhdet_in_fech!P165/RES_summary!P$21</f>
        <v>1.2155291399318466</v>
      </c>
      <c r="Q165" s="99">
        <f>RES_hhdet_in_fech!Q165/RES_summary!Q$21</f>
        <v>2.1611291600632208</v>
      </c>
      <c r="R165" s="99">
        <f>RES_hhdet_in_fech!R165/RES_summary!R$21</f>
        <v>2.0934523382289654</v>
      </c>
      <c r="S165" s="99">
        <f>RES_hhdet_in_fech!S165/RES_summary!S$21</f>
        <v>2.1399799968330484</v>
      </c>
      <c r="T165" s="99">
        <f>RES_hhdet_in_fech!T165/RES_summary!T$21</f>
        <v>2.0756027374719586</v>
      </c>
      <c r="U165" s="99">
        <f>RES_hhdet_in_fech!U165/RES_summary!U$21</f>
        <v>1.954799053470641</v>
      </c>
      <c r="V165" s="99">
        <f>RES_hhdet_in_fech!V165/RES_summary!V$21</f>
        <v>0.48057424843479457</v>
      </c>
      <c r="W165" s="99">
        <f>RES_hhdet_in_fech!W165/RES_summary!W$21</f>
        <v>0.14216678775546782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31.072904981408222</v>
      </c>
      <c r="E166" s="123">
        <v>36.291198628590102</v>
      </c>
      <c r="F166" s="123">
        <v>22.884734878030887</v>
      </c>
      <c r="G166" s="123">
        <v>40.550184315896885</v>
      </c>
      <c r="H166" s="123">
        <v>24.620671490411571</v>
      </c>
      <c r="I166" s="123">
        <v>29.941582231825237</v>
      </c>
      <c r="J166" s="123">
        <v>18.330334520904614</v>
      </c>
      <c r="K166" s="123">
        <v>24.484419754526105</v>
      </c>
      <c r="L166" s="123">
        <v>18.727183524131153</v>
      </c>
      <c r="M166" s="123">
        <v>19.40132704035015</v>
      </c>
      <c r="N166" s="123">
        <v>19.452229588879987</v>
      </c>
      <c r="O166" s="123">
        <v>18.26407910198979</v>
      </c>
      <c r="P166" s="123">
        <v>17.458554970647892</v>
      </c>
      <c r="Q166" s="123">
        <v>16.818698623566952</v>
      </c>
      <c r="R166" s="123">
        <v>15.071455479831746</v>
      </c>
      <c r="S166" s="123">
        <v>16.666626897500379</v>
      </c>
      <c r="T166" s="123">
        <v>13.87057823481816</v>
      </c>
      <c r="U166" s="123">
        <v>14.160562546919861</v>
      </c>
      <c r="V166" s="123">
        <v>13.545449367313523</v>
      </c>
      <c r="W166" s="123">
        <v>15.787971663924447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31.072904981408222</v>
      </c>
      <c r="E167" s="99">
        <v>36.291198628590102</v>
      </c>
      <c r="F167" s="99">
        <v>22.884734878030887</v>
      </c>
      <c r="G167" s="99">
        <v>40.550184315896885</v>
      </c>
      <c r="H167" s="99">
        <v>21.988214072045775</v>
      </c>
      <c r="I167" s="99">
        <v>33.084829817527464</v>
      </c>
      <c r="J167" s="99">
        <v>17.961851716790108</v>
      </c>
      <c r="K167" s="99">
        <v>25.249747299369954</v>
      </c>
      <c r="L167" s="99">
        <v>20.429304857256714</v>
      </c>
      <c r="M167" s="99">
        <v>20.131597996929166</v>
      </c>
      <c r="N167" s="99">
        <v>17.782447879859294</v>
      </c>
      <c r="O167" s="99">
        <v>17.874910456045708</v>
      </c>
      <c r="P167" s="99">
        <v>16.047378255653467</v>
      </c>
      <c r="Q167" s="99">
        <v>15.637853385846048</v>
      </c>
      <c r="R167" s="99">
        <v>14.385781512427503</v>
      </c>
      <c r="S167" s="99">
        <v>14.50603540395368</v>
      </c>
      <c r="T167" s="99">
        <v>13.87057823481816</v>
      </c>
      <c r="U167" s="99">
        <v>14.037796077554793</v>
      </c>
      <c r="V167" s="99">
        <v>12.771247559746067</v>
      </c>
      <c r="W167" s="99">
        <v>13.871638491767891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31.468946324167607</v>
      </c>
      <c r="I171" s="102">
        <v>26.840287642646746</v>
      </c>
      <c r="J171" s="102">
        <v>18.57562846599653</v>
      </c>
      <c r="K171" s="102">
        <v>24.451845172525886</v>
      </c>
      <c r="L171" s="102">
        <v>18.181144600578527</v>
      </c>
      <c r="M171" s="102">
        <v>18.074399371613502</v>
      </c>
      <c r="N171" s="102">
        <v>21.459520366745291</v>
      </c>
      <c r="O171" s="102">
        <v>19.116878264762555</v>
      </c>
      <c r="P171" s="102">
        <v>18.999027981518765</v>
      </c>
      <c r="Q171" s="102">
        <v>18.485103775640269</v>
      </c>
      <c r="R171" s="102">
        <v>16.129006740145822</v>
      </c>
      <c r="S171" s="102">
        <v>20.012558248305037</v>
      </c>
      <c r="T171" s="102">
        <v>0</v>
      </c>
      <c r="U171" s="102">
        <v>15.818739386519608</v>
      </c>
      <c r="V171" s="102">
        <v>16.520271018659887</v>
      </c>
      <c r="W171" s="102">
        <v>17.532645020743413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14.461290775004265</v>
      </c>
      <c r="E175" s="123">
        <v>16.947954241500298</v>
      </c>
      <c r="F175" s="123">
        <v>10.301463307132183</v>
      </c>
      <c r="G175" s="123">
        <v>21.521698513124658</v>
      </c>
      <c r="H175" s="123">
        <v>11.400358331576136</v>
      </c>
      <c r="I175" s="123">
        <v>15.748567375308347</v>
      </c>
      <c r="J175" s="123">
        <v>7.1638939832884567</v>
      </c>
      <c r="K175" s="123">
        <v>9.9186767359952199</v>
      </c>
      <c r="L175" s="123">
        <v>7.4004257639974176</v>
      </c>
      <c r="M175" s="123">
        <v>7.2669446724132749</v>
      </c>
      <c r="N175" s="123">
        <v>6.3942784217730742</v>
      </c>
      <c r="O175" s="123">
        <v>6.5668362324580887</v>
      </c>
      <c r="P175" s="123">
        <v>6.4557525862577076</v>
      </c>
      <c r="Q175" s="123">
        <v>7.0720787522799373</v>
      </c>
      <c r="R175" s="123">
        <v>7.0218862698391931</v>
      </c>
      <c r="S175" s="123">
        <v>7.7251814524200411</v>
      </c>
      <c r="T175" s="123">
        <v>7.752679757574545</v>
      </c>
      <c r="U175" s="123">
        <v>8.0456163338967404</v>
      </c>
      <c r="V175" s="123">
        <v>7.1229203419938694</v>
      </c>
      <c r="W175" s="123">
        <v>7.3738150693621476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14.710463477025423</v>
      </c>
      <c r="E176" s="99">
        <v>16.989475326097153</v>
      </c>
      <c r="F176" s="99">
        <v>10.362314865294657</v>
      </c>
      <c r="G176" s="99">
        <v>21.970934872693153</v>
      </c>
      <c r="H176" s="99">
        <v>11.103463199009294</v>
      </c>
      <c r="I176" s="99">
        <v>15.755085073843922</v>
      </c>
      <c r="J176" s="99">
        <v>7.1795181368192322</v>
      </c>
      <c r="K176" s="99">
        <v>9.9285124148231567</v>
      </c>
      <c r="L176" s="99">
        <v>7.5009693310851278</v>
      </c>
      <c r="M176" s="99">
        <v>7.3049287278626931</v>
      </c>
      <c r="N176" s="99">
        <v>6.3529332496684168</v>
      </c>
      <c r="O176" s="99">
        <v>6.5668362324580887</v>
      </c>
      <c r="P176" s="99">
        <v>6.4557525862577076</v>
      </c>
      <c r="Q176" s="99">
        <v>7.0777461033184217</v>
      </c>
      <c r="R176" s="99">
        <v>7.054239942018528</v>
      </c>
      <c r="S176" s="99">
        <v>7.7768145545406488</v>
      </c>
      <c r="T176" s="99">
        <v>7.7776756692602156</v>
      </c>
      <c r="U176" s="99">
        <v>8.0716396600553679</v>
      </c>
      <c r="V176" s="99">
        <v>7.1420057011917351</v>
      </c>
      <c r="W176" s="99">
        <v>7.3847605968822938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9.2478311634847099</v>
      </c>
      <c r="E177" s="110">
        <v>16.347628560037421</v>
      </c>
      <c r="F177" s="110">
        <v>7.5090529158987396</v>
      </c>
      <c r="G177" s="110">
        <v>8.1344549979834664</v>
      </c>
      <c r="H177" s="110">
        <v>14.771433444392084</v>
      </c>
      <c r="I177" s="110">
        <v>9.4492117406758105</v>
      </c>
      <c r="J177" s="110">
        <v>5.409822346899988</v>
      </c>
      <c r="K177" s="110">
        <v>5.4473771408141367</v>
      </c>
      <c r="L177" s="110">
        <v>5.3276814578815506</v>
      </c>
      <c r="M177" s="110">
        <v>5.6897019889897757</v>
      </c>
      <c r="N177" s="110">
        <v>8.0646233748011813</v>
      </c>
      <c r="O177" s="110">
        <v>0</v>
      </c>
      <c r="P177" s="110">
        <v>0</v>
      </c>
      <c r="Q177" s="110">
        <v>6.684494911814741</v>
      </c>
      <c r="R177" s="110">
        <v>5.4652334515743242</v>
      </c>
      <c r="S177" s="110">
        <v>5.4392432039894816</v>
      </c>
      <c r="T177" s="110">
        <v>5.2450439277753169</v>
      </c>
      <c r="U177" s="110">
        <v>5.1691938801816768</v>
      </c>
      <c r="V177" s="110">
        <v>5.1193963701076699</v>
      </c>
      <c r="W177" s="110">
        <v>5.1140611604304382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153.52119610345216</v>
      </c>
      <c r="E3" s="118">
        <f t="shared" si="0"/>
        <v>0</v>
      </c>
      <c r="F3" s="118">
        <f t="shared" si="0"/>
        <v>205.59487204940601</v>
      </c>
      <c r="G3" s="118">
        <f t="shared" si="0"/>
        <v>0</v>
      </c>
      <c r="H3" s="118">
        <f t="shared" si="0"/>
        <v>0</v>
      </c>
      <c r="I3" s="118">
        <f t="shared" si="0"/>
        <v>76.256787400519045</v>
      </c>
      <c r="J3" s="118">
        <f t="shared" si="0"/>
        <v>213.67515769580282</v>
      </c>
      <c r="K3" s="118">
        <f t="shared" si="0"/>
        <v>0</v>
      </c>
      <c r="L3" s="118">
        <f t="shared" si="0"/>
        <v>0</v>
      </c>
      <c r="M3" s="118">
        <f t="shared" si="0"/>
        <v>106.55095209046671</v>
      </c>
      <c r="N3" s="118">
        <f t="shared" si="0"/>
        <v>103.36066127990476</v>
      </c>
      <c r="O3" s="118">
        <f t="shared" si="0"/>
        <v>61.391248807434422</v>
      </c>
      <c r="P3" s="118">
        <f t="shared" si="0"/>
        <v>107.26457234914835</v>
      </c>
      <c r="Q3" s="118">
        <f t="shared" si="0"/>
        <v>108.50988547127471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78.707429448004646</v>
      </c>
      <c r="V3" s="118">
        <f t="shared" si="1"/>
        <v>76.127263510740562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124.08333698504003</v>
      </c>
      <c r="E4" s="123">
        <f t="shared" si="3"/>
        <v>0</v>
      </c>
      <c r="F4" s="123">
        <f t="shared" si="3"/>
        <v>178.75129487860337</v>
      </c>
      <c r="G4" s="123">
        <f t="shared" si="3"/>
        <v>0</v>
      </c>
      <c r="H4" s="123">
        <f t="shared" si="3"/>
        <v>0</v>
      </c>
      <c r="I4" s="123">
        <f t="shared" si="3"/>
        <v>54.868502379745372</v>
      </c>
      <c r="J4" s="123">
        <f t="shared" si="3"/>
        <v>182.67740854677481</v>
      </c>
      <c r="K4" s="123">
        <f t="shared" si="3"/>
        <v>0</v>
      </c>
      <c r="L4" s="123">
        <f t="shared" si="3"/>
        <v>0</v>
      </c>
      <c r="M4" s="123">
        <f t="shared" si="3"/>
        <v>89.824344489675354</v>
      </c>
      <c r="N4" s="123">
        <f t="shared" si="3"/>
        <v>85.177601485828532</v>
      </c>
      <c r="O4" s="123">
        <f t="shared" si="3"/>
        <v>50.828023051652565</v>
      </c>
      <c r="P4" s="123">
        <f t="shared" si="3"/>
        <v>86.762229778782029</v>
      </c>
      <c r="Q4" s="123">
        <f t="shared" si="3"/>
        <v>85.043568204106734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60.48686599626263</v>
      </c>
      <c r="V4" s="123">
        <f t="shared" si="4"/>
        <v>59.293021618321958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123.87470344861859</v>
      </c>
      <c r="E5" s="99">
        <v>0</v>
      </c>
      <c r="F5" s="99">
        <v>178.43542069014703</v>
      </c>
      <c r="G5" s="99">
        <v>0</v>
      </c>
      <c r="H5" s="99">
        <v>0</v>
      </c>
      <c r="I5" s="99">
        <v>54.792070586240854</v>
      </c>
      <c r="J5" s="99">
        <v>182.38281264691591</v>
      </c>
      <c r="K5" s="99">
        <v>0</v>
      </c>
      <c r="L5" s="99">
        <v>0</v>
      </c>
      <c r="M5" s="99">
        <v>89.685419753029137</v>
      </c>
      <c r="N5" s="99">
        <v>85.067169003813888</v>
      </c>
      <c r="O5" s="99">
        <v>50.750644395757277</v>
      </c>
      <c r="P5" s="99">
        <v>86.62748127002034</v>
      </c>
      <c r="Q5" s="99">
        <v>84.927149413958219</v>
      </c>
      <c r="R5" s="99">
        <v>0</v>
      </c>
      <c r="S5" s="99">
        <v>0</v>
      </c>
      <c r="T5" s="99">
        <v>0</v>
      </c>
      <c r="U5" s="99">
        <v>60.405990003990709</v>
      </c>
      <c r="V5" s="99">
        <v>59.214970162432223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0.20863353642144714</v>
      </c>
      <c r="E6" s="99">
        <v>0</v>
      </c>
      <c r="F6" s="99">
        <v>0.3158741884563489</v>
      </c>
      <c r="G6" s="99">
        <v>0</v>
      </c>
      <c r="H6" s="99">
        <v>0</v>
      </c>
      <c r="I6" s="99">
        <v>7.6431793504518619E-2</v>
      </c>
      <c r="J6" s="99">
        <v>0.29459589985891638</v>
      </c>
      <c r="K6" s="99">
        <v>0</v>
      </c>
      <c r="L6" s="99">
        <v>0</v>
      </c>
      <c r="M6" s="99">
        <v>0.13892473664621577</v>
      </c>
      <c r="N6" s="99">
        <v>0.11043248201463822</v>
      </c>
      <c r="O6" s="99">
        <v>7.73786558952861E-2</v>
      </c>
      <c r="P6" s="99">
        <v>0.13474850876169214</v>
      </c>
      <c r="Q6" s="99">
        <v>0.11641879014852037</v>
      </c>
      <c r="R6" s="99">
        <v>0</v>
      </c>
      <c r="S6" s="99">
        <v>0</v>
      </c>
      <c r="T6" s="99">
        <v>0</v>
      </c>
      <c r="U6" s="99">
        <v>8.0875992271923242E-2</v>
      </c>
      <c r="V6" s="99">
        <v>7.805145588973518E-2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2.4095431974839792</v>
      </c>
      <c r="E7" s="123">
        <f t="shared" si="6"/>
        <v>0</v>
      </c>
      <c r="F7" s="123">
        <f t="shared" si="6"/>
        <v>0.89052949605212195</v>
      </c>
      <c r="G7" s="123">
        <f t="shared" si="6"/>
        <v>0</v>
      </c>
      <c r="H7" s="123">
        <f t="shared" si="6"/>
        <v>0</v>
      </c>
      <c r="I7" s="123">
        <f t="shared" si="6"/>
        <v>3.7087301275805862</v>
      </c>
      <c r="J7" s="123">
        <f t="shared" si="6"/>
        <v>1.0641864089391586</v>
      </c>
      <c r="K7" s="123">
        <f t="shared" si="6"/>
        <v>0</v>
      </c>
      <c r="L7" s="123">
        <f t="shared" si="6"/>
        <v>0</v>
      </c>
      <c r="M7" s="123">
        <f t="shared" si="6"/>
        <v>0.85407087543576254</v>
      </c>
      <c r="N7" s="123">
        <f t="shared" si="6"/>
        <v>3.0543698363593279</v>
      </c>
      <c r="O7" s="123">
        <f t="shared" si="6"/>
        <v>0.35864662456689933</v>
      </c>
      <c r="P7" s="123">
        <f t="shared" si="6"/>
        <v>1.5258981857158347</v>
      </c>
      <c r="Q7" s="123">
        <f t="shared" si="6"/>
        <v>4.0212656353186116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1.318713161291293</v>
      </c>
      <c r="V7" s="123">
        <f t="shared" si="6"/>
        <v>0.33105593746421474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2.4095431974839792</v>
      </c>
      <c r="E8" s="99">
        <f>RES_hhdet_in_tesh!E8/RES_summary!E$21</f>
        <v>0</v>
      </c>
      <c r="F8" s="99">
        <f>RES_hhdet_in_tesh!F8/RES_summary!F$21</f>
        <v>0.89052949605212195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3.7087301275805862</v>
      </c>
      <c r="J8" s="99">
        <f>RES_hhdet_in_tesh!J8/RES_summary!J$21</f>
        <v>1.0641864089391586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0.85407087543576254</v>
      </c>
      <c r="N8" s="99">
        <f>RES_hhdet_in_tesh!N8/RES_summary!N$21</f>
        <v>3.0543698363593279</v>
      </c>
      <c r="O8" s="99">
        <f>RES_hhdet_in_tesh!O8/RES_summary!O$21</f>
        <v>0.35864662456689933</v>
      </c>
      <c r="P8" s="99">
        <f>RES_hhdet_in_tesh!P8/RES_summary!P$21</f>
        <v>1.5258981857158347</v>
      </c>
      <c r="Q8" s="99">
        <f>RES_hhdet_in_tesh!Q8/RES_summary!Q$21</f>
        <v>4.0212656353186116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1.318713161291293</v>
      </c>
      <c r="V8" s="99">
        <f>RES_hhdet_in_tesh!V8/RES_summary!V$21</f>
        <v>0.33105593746421474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17.889766845157673</v>
      </c>
      <c r="E9" s="123">
        <v>0</v>
      </c>
      <c r="F9" s="123">
        <v>17.245200991920381</v>
      </c>
      <c r="G9" s="123">
        <v>0</v>
      </c>
      <c r="H9" s="123">
        <v>0</v>
      </c>
      <c r="I9" s="123">
        <v>9.7417735994001156</v>
      </c>
      <c r="J9" s="123">
        <v>21.770407982462718</v>
      </c>
      <c r="K9" s="123">
        <v>0</v>
      </c>
      <c r="L9" s="123">
        <v>0</v>
      </c>
      <c r="M9" s="123">
        <v>11.659444798622967</v>
      </c>
      <c r="N9" s="123">
        <v>11.38750366268539</v>
      </c>
      <c r="O9" s="123">
        <v>7.5268694827350693</v>
      </c>
      <c r="P9" s="123">
        <v>14.33806494983576</v>
      </c>
      <c r="Q9" s="123">
        <v>14.725907152496672</v>
      </c>
      <c r="R9" s="123">
        <v>0</v>
      </c>
      <c r="S9" s="123">
        <v>0</v>
      </c>
      <c r="T9" s="123">
        <v>0</v>
      </c>
      <c r="U9" s="123">
        <v>12.035114789937511</v>
      </c>
      <c r="V9" s="123">
        <v>12.095650562482337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17.972810504682304</v>
      </c>
      <c r="E10" s="99">
        <v>0</v>
      </c>
      <c r="F10" s="99">
        <v>17.479913205867575</v>
      </c>
      <c r="G10" s="99">
        <v>0</v>
      </c>
      <c r="H10" s="99">
        <v>0</v>
      </c>
      <c r="I10" s="99">
        <v>9.4110809336972121</v>
      </c>
      <c r="J10" s="99">
        <v>22.074184751566758</v>
      </c>
      <c r="K10" s="99">
        <v>0</v>
      </c>
      <c r="L10" s="99">
        <v>0</v>
      </c>
      <c r="M10" s="99">
        <v>11.664279705822294</v>
      </c>
      <c r="N10" s="99">
        <v>11.379595168366304</v>
      </c>
      <c r="O10" s="99">
        <v>7.4396347449378766</v>
      </c>
      <c r="P10" s="99">
        <v>14.399146248948117</v>
      </c>
      <c r="Q10" s="99">
        <v>14.821694373535314</v>
      </c>
      <c r="R10" s="99">
        <v>0</v>
      </c>
      <c r="S10" s="99">
        <v>0</v>
      </c>
      <c r="T10" s="99">
        <v>0</v>
      </c>
      <c r="U10" s="99">
        <v>11.93381877411942</v>
      </c>
      <c r="V10" s="99">
        <v>12.127195600773941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15.94862130376937</v>
      </c>
      <c r="E11" s="99">
        <v>0</v>
      </c>
      <c r="F11" s="99">
        <v>11.919039213887789</v>
      </c>
      <c r="G11" s="99">
        <v>0</v>
      </c>
      <c r="H11" s="99">
        <v>0</v>
      </c>
      <c r="I11" s="99">
        <v>17.706161961916834</v>
      </c>
      <c r="J11" s="99">
        <v>9.725032407380434</v>
      </c>
      <c r="K11" s="99">
        <v>0</v>
      </c>
      <c r="L11" s="99">
        <v>0</v>
      </c>
      <c r="M11" s="99">
        <v>11.613965216318226</v>
      </c>
      <c r="N11" s="99">
        <v>10.819382808868177</v>
      </c>
      <c r="O11" s="99">
        <v>11.705010908656089</v>
      </c>
      <c r="P11" s="99">
        <v>11.415522020294095</v>
      </c>
      <c r="Q11" s="99">
        <v>11.926903056099162</v>
      </c>
      <c r="R11" s="99">
        <v>0</v>
      </c>
      <c r="S11" s="99">
        <v>0</v>
      </c>
      <c r="T11" s="99">
        <v>0</v>
      </c>
      <c r="U11" s="99">
        <v>12.439532742809035</v>
      </c>
      <c r="V11" s="99">
        <v>11.550462703615166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15.606207595689064</v>
      </c>
      <c r="J15" s="102">
        <v>10.842461041843363</v>
      </c>
      <c r="K15" s="102">
        <v>0</v>
      </c>
      <c r="L15" s="102">
        <v>0</v>
      </c>
      <c r="M15" s="102">
        <v>10.743383200831014</v>
      </c>
      <c r="N15" s="102">
        <v>12.937517031611359</v>
      </c>
      <c r="O15" s="102">
        <v>11.770780275836564</v>
      </c>
      <c r="P15" s="102">
        <v>12.015735279626009</v>
      </c>
      <c r="Q15" s="102">
        <v>11.993843689531321</v>
      </c>
      <c r="R15" s="102">
        <v>0</v>
      </c>
      <c r="S15" s="102">
        <v>0</v>
      </c>
      <c r="T15" s="102">
        <v>0</v>
      </c>
      <c r="U15" s="102">
        <v>10.979933838256725</v>
      </c>
      <c r="V15" s="102">
        <v>11.622412776351018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9.1385490757704684</v>
      </c>
      <c r="E19" s="123">
        <v>0</v>
      </c>
      <c r="F19" s="123">
        <v>8.7078466828301266</v>
      </c>
      <c r="G19" s="123">
        <v>0</v>
      </c>
      <c r="H19" s="123">
        <v>0</v>
      </c>
      <c r="I19" s="123">
        <v>7.9377812937929599</v>
      </c>
      <c r="J19" s="123">
        <v>8.1631547576261241</v>
      </c>
      <c r="K19" s="123">
        <v>0</v>
      </c>
      <c r="L19" s="123">
        <v>0</v>
      </c>
      <c r="M19" s="123">
        <v>4.2130919267326181</v>
      </c>
      <c r="N19" s="123">
        <v>3.7411862950315178</v>
      </c>
      <c r="O19" s="123">
        <v>2.6777096484798926</v>
      </c>
      <c r="P19" s="123">
        <v>4.6383794348147411</v>
      </c>
      <c r="Q19" s="123">
        <v>4.7191444793526856</v>
      </c>
      <c r="R19" s="123">
        <v>0</v>
      </c>
      <c r="S19" s="123">
        <v>0</v>
      </c>
      <c r="T19" s="123">
        <v>0</v>
      </c>
      <c r="U19" s="123">
        <v>4.8667355005132089</v>
      </c>
      <c r="V19" s="123">
        <v>4.4075353924720568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9.7908709146871953</v>
      </c>
      <c r="E20" s="99">
        <v>0</v>
      </c>
      <c r="F20" s="99">
        <v>9.3527959811156691</v>
      </c>
      <c r="G20" s="99">
        <v>0</v>
      </c>
      <c r="H20" s="99">
        <v>0</v>
      </c>
      <c r="I20" s="99">
        <v>4.2307674164415454</v>
      </c>
      <c r="J20" s="99">
        <v>8.245744946903347</v>
      </c>
      <c r="K20" s="99">
        <v>0</v>
      </c>
      <c r="L20" s="99">
        <v>0</v>
      </c>
      <c r="M20" s="99">
        <v>4.2116100531329765</v>
      </c>
      <c r="N20" s="99">
        <v>3.7403460011870719</v>
      </c>
      <c r="O20" s="99">
        <v>2.4646957667516101</v>
      </c>
      <c r="P20" s="99">
        <v>4.8567829173974388</v>
      </c>
      <c r="Q20" s="99">
        <v>5.1891399912623983</v>
      </c>
      <c r="R20" s="99">
        <v>0</v>
      </c>
      <c r="S20" s="99">
        <v>0</v>
      </c>
      <c r="T20" s="99">
        <v>0</v>
      </c>
      <c r="U20" s="99">
        <v>4.8779674120956278</v>
      </c>
      <c r="V20" s="99">
        <v>4.422244901386728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8.4895847980850103</v>
      </c>
      <c r="E21" s="99">
        <v>0</v>
      </c>
      <c r="F21" s="99">
        <v>5.9941020915997347</v>
      </c>
      <c r="G21" s="99">
        <v>0</v>
      </c>
      <c r="H21" s="99">
        <v>0</v>
      </c>
      <c r="I21" s="99">
        <v>9.1443779675975385</v>
      </c>
      <c r="J21" s="99">
        <v>4.1715406827600683</v>
      </c>
      <c r="K21" s="99">
        <v>0</v>
      </c>
      <c r="L21" s="99">
        <v>0</v>
      </c>
      <c r="M21" s="99">
        <v>4.2552765314318979</v>
      </c>
      <c r="N21" s="99">
        <v>3.7007188940742703</v>
      </c>
      <c r="O21" s="99">
        <v>3.8253219362910111</v>
      </c>
      <c r="P21" s="99">
        <v>3.7606133470203993</v>
      </c>
      <c r="Q21" s="99">
        <v>4.1229378151231355</v>
      </c>
      <c r="R21" s="99">
        <v>0</v>
      </c>
      <c r="S21" s="99">
        <v>0</v>
      </c>
      <c r="T21" s="99">
        <v>0</v>
      </c>
      <c r="U21" s="99">
        <v>4.8049599868099016</v>
      </c>
      <c r="V21" s="99">
        <v>4.2772923135668366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6.8816335503063391</v>
      </c>
      <c r="E22" s="110">
        <v>0</v>
      </c>
      <c r="F22" s="110">
        <v>5.6089465791937902</v>
      </c>
      <c r="G22" s="110">
        <v>0</v>
      </c>
      <c r="H22" s="110">
        <v>0</v>
      </c>
      <c r="I22" s="110">
        <v>0</v>
      </c>
      <c r="J22" s="110">
        <v>4.0742460814949641</v>
      </c>
      <c r="K22" s="110">
        <v>0</v>
      </c>
      <c r="L22" s="110">
        <v>0</v>
      </c>
      <c r="M22" s="110">
        <v>4.3206560544950543</v>
      </c>
      <c r="N22" s="110">
        <v>6.1518056999554727</v>
      </c>
      <c r="O22" s="110">
        <v>0</v>
      </c>
      <c r="P22" s="110">
        <v>0</v>
      </c>
      <c r="Q22" s="110">
        <v>5.2231558878338289</v>
      </c>
      <c r="R22" s="110">
        <v>0</v>
      </c>
      <c r="S22" s="110">
        <v>0</v>
      </c>
      <c r="T22" s="110">
        <v>0</v>
      </c>
      <c r="U22" s="110">
        <v>0</v>
      </c>
      <c r="V22" s="110">
        <v>4.3242308381571899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142.3325403920694</v>
      </c>
      <c r="D24" s="118">
        <f t="shared" si="7"/>
        <v>135.71370585806304</v>
      </c>
      <c r="E24" s="118">
        <f t="shared" si="7"/>
        <v>146.52941031591601</v>
      </c>
      <c r="F24" s="118">
        <f t="shared" si="7"/>
        <v>137.75533275401258</v>
      </c>
      <c r="G24" s="118">
        <f t="shared" si="7"/>
        <v>137.83436099689882</v>
      </c>
      <c r="H24" s="118">
        <f t="shared" si="7"/>
        <v>121.24759628513131</v>
      </c>
      <c r="I24" s="118">
        <f t="shared" si="7"/>
        <v>117.8194445043364</v>
      </c>
      <c r="J24" s="118">
        <f t="shared" si="7"/>
        <v>116.82773347809407</v>
      </c>
      <c r="K24" s="118">
        <f t="shared" si="7"/>
        <v>117.2958778752004</v>
      </c>
      <c r="L24" s="118">
        <f t="shared" si="7"/>
        <v>113.36322842304168</v>
      </c>
      <c r="M24" s="118">
        <f t="shared" si="7"/>
        <v>105.53398077400283</v>
      </c>
      <c r="N24" s="118">
        <f t="shared" si="7"/>
        <v>108.55561182388469</v>
      </c>
      <c r="O24" s="118">
        <f t="shared" si="7"/>
        <v>98.549545330800456</v>
      </c>
      <c r="P24" s="118">
        <f t="shared" si="7"/>
        <v>91.354589002460486</v>
      </c>
      <c r="Q24" s="118">
        <f t="shared" si="7"/>
        <v>92.1490145818983</v>
      </c>
      <c r="R24" s="118">
        <f t="shared" ref="R24:V24" si="8">R25+R28+R30+R39</f>
        <v>89.895029291094147</v>
      </c>
      <c r="S24" s="118">
        <f t="shared" si="8"/>
        <v>0</v>
      </c>
      <c r="T24" s="118">
        <f t="shared" si="8"/>
        <v>0</v>
      </c>
      <c r="U24" s="118">
        <f t="shared" si="8"/>
        <v>84.594570636583114</v>
      </c>
      <c r="V24" s="118">
        <f t="shared" si="8"/>
        <v>73.706295868577371</v>
      </c>
      <c r="W24" s="118">
        <f t="shared" ref="W24" si="9">W25+W28+W30+W39</f>
        <v>75.930668170227619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116.66719741377358</v>
      </c>
      <c r="D25" s="123">
        <f t="shared" si="10"/>
        <v>108.85587334748081</v>
      </c>
      <c r="E25" s="123">
        <f t="shared" si="10"/>
        <v>114.52264688250183</v>
      </c>
      <c r="F25" s="123">
        <f t="shared" si="10"/>
        <v>119.07389149114678</v>
      </c>
      <c r="G25" s="123">
        <f t="shared" si="10"/>
        <v>102.83095075001575</v>
      </c>
      <c r="H25" s="123">
        <f t="shared" si="10"/>
        <v>99.207872951837302</v>
      </c>
      <c r="I25" s="123">
        <f t="shared" si="10"/>
        <v>88.6578581323094</v>
      </c>
      <c r="J25" s="123">
        <f t="shared" si="10"/>
        <v>101.12611640874871</v>
      </c>
      <c r="K25" s="123">
        <f t="shared" si="10"/>
        <v>96.286969020257274</v>
      </c>
      <c r="L25" s="123">
        <f t="shared" si="10"/>
        <v>95.46280045629878</v>
      </c>
      <c r="M25" s="123">
        <f t="shared" si="10"/>
        <v>89.20860209097583</v>
      </c>
      <c r="N25" s="123">
        <f t="shared" si="10"/>
        <v>90.384356427219302</v>
      </c>
      <c r="O25" s="123">
        <f t="shared" si="10"/>
        <v>82.631308646048268</v>
      </c>
      <c r="P25" s="123">
        <f t="shared" si="10"/>
        <v>74.262344433958134</v>
      </c>
      <c r="Q25" s="123">
        <f t="shared" si="10"/>
        <v>72.526228344528448</v>
      </c>
      <c r="R25" s="123">
        <f t="shared" ref="R25:V25" si="11">SUM(R26:R27)</f>
        <v>74.30166145687825</v>
      </c>
      <c r="S25" s="123">
        <f t="shared" si="11"/>
        <v>0</v>
      </c>
      <c r="T25" s="123">
        <f t="shared" si="11"/>
        <v>0</v>
      </c>
      <c r="U25" s="123">
        <f t="shared" si="11"/>
        <v>65.20716901986583</v>
      </c>
      <c r="V25" s="123">
        <f t="shared" si="11"/>
        <v>57.866549172606071</v>
      </c>
      <c r="W25" s="123">
        <f t="shared" ref="W25" si="12">SUM(W26:W27)</f>
        <v>58.92976118667243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116.1576977547364</v>
      </c>
      <c r="D26" s="99">
        <v>108.39944923886081</v>
      </c>
      <c r="E26" s="99">
        <v>114.0536116944028</v>
      </c>
      <c r="F26" s="99">
        <v>118.54923886788013</v>
      </c>
      <c r="G26" s="99">
        <v>102.4054224372904</v>
      </c>
      <c r="H26" s="99">
        <v>98.824066699248533</v>
      </c>
      <c r="I26" s="99">
        <v>88.349751053290902</v>
      </c>
      <c r="J26" s="99">
        <v>100.71939605113512</v>
      </c>
      <c r="K26" s="99">
        <v>95.900391261778424</v>
      </c>
      <c r="L26" s="99">
        <v>95.114025211305901</v>
      </c>
      <c r="M26" s="99">
        <v>88.864469425761797</v>
      </c>
      <c r="N26" s="99">
        <v>90.091967492208994</v>
      </c>
      <c r="O26" s="99">
        <v>82.317538223024883</v>
      </c>
      <c r="P26" s="99">
        <v>73.974676559790993</v>
      </c>
      <c r="Q26" s="99">
        <v>72.278528436655179</v>
      </c>
      <c r="R26" s="99">
        <v>74.050345575109347</v>
      </c>
      <c r="S26" s="99">
        <v>0</v>
      </c>
      <c r="T26" s="99">
        <v>0</v>
      </c>
      <c r="U26" s="99">
        <v>64.98963672888388</v>
      </c>
      <c r="V26" s="99">
        <v>57.676490222137161</v>
      </c>
      <c r="W26" s="99">
        <v>58.738101175052435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0.50949965903718086</v>
      </c>
      <c r="D27" s="99">
        <v>0.45642410861999289</v>
      </c>
      <c r="E27" s="99">
        <v>0.46903518809902911</v>
      </c>
      <c r="F27" s="99">
        <v>0.52465262326664897</v>
      </c>
      <c r="G27" s="99">
        <v>0.42552831272534636</v>
      </c>
      <c r="H27" s="99">
        <v>0.38380625258876461</v>
      </c>
      <c r="I27" s="99">
        <v>0.30810707901849538</v>
      </c>
      <c r="J27" s="99">
        <v>0.40672035761359471</v>
      </c>
      <c r="K27" s="99">
        <v>0.38657775847885545</v>
      </c>
      <c r="L27" s="99">
        <v>0.34877524499287266</v>
      </c>
      <c r="M27" s="99">
        <v>0.3441326652140323</v>
      </c>
      <c r="N27" s="99">
        <v>0.29238893501030594</v>
      </c>
      <c r="O27" s="99">
        <v>0.31377042302338715</v>
      </c>
      <c r="P27" s="99">
        <v>0.28766787416714418</v>
      </c>
      <c r="Q27" s="99">
        <v>0.24769990787327201</v>
      </c>
      <c r="R27" s="99">
        <v>0.25131588176890673</v>
      </c>
      <c r="S27" s="99">
        <v>0</v>
      </c>
      <c r="T27" s="99">
        <v>0</v>
      </c>
      <c r="U27" s="99">
        <v>0.2175322909819486</v>
      </c>
      <c r="V27" s="99">
        <v>0.19005895046891036</v>
      </c>
      <c r="W27" s="99">
        <v>0.19166001161999593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2.1054268193292471</v>
      </c>
      <c r="D28" s="123">
        <f t="shared" si="13"/>
        <v>2.5042554217688258</v>
      </c>
      <c r="E28" s="123">
        <f t="shared" si="13"/>
        <v>3.3198019609673923</v>
      </c>
      <c r="F28" s="123">
        <f t="shared" si="13"/>
        <v>0.76829995737830126</v>
      </c>
      <c r="G28" s="123">
        <f t="shared" si="13"/>
        <v>1.2405468176084216</v>
      </c>
      <c r="H28" s="123">
        <f t="shared" si="13"/>
        <v>1.7339975473438467</v>
      </c>
      <c r="I28" s="123">
        <f t="shared" si="13"/>
        <v>3.4110225391081319</v>
      </c>
      <c r="J28" s="123">
        <f t="shared" si="13"/>
        <v>1.1221709248108434</v>
      </c>
      <c r="K28" s="123">
        <f t="shared" si="13"/>
        <v>0.92551268898588213</v>
      </c>
      <c r="L28" s="123">
        <f t="shared" si="13"/>
        <v>2.6876190331582386</v>
      </c>
      <c r="M28" s="123">
        <f t="shared" si="13"/>
        <v>0.74633094043927106</v>
      </c>
      <c r="N28" s="123">
        <f t="shared" si="13"/>
        <v>2.6478269566340602</v>
      </c>
      <c r="O28" s="123">
        <f t="shared" si="13"/>
        <v>0.36697722297494101</v>
      </c>
      <c r="P28" s="123">
        <f t="shared" si="13"/>
        <v>1.6160025715219046</v>
      </c>
      <c r="Q28" s="123">
        <f t="shared" si="13"/>
        <v>3.5431939735110323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2.1429088870983506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2.1054268193292471</v>
      </c>
      <c r="D29" s="99">
        <f>RES_hhdet_in_tesh!D29/RES_summary!D$21</f>
        <v>2.5042554217688258</v>
      </c>
      <c r="E29" s="99">
        <f>RES_hhdet_in_tesh!E29/RES_summary!E$21</f>
        <v>3.3198019609673923</v>
      </c>
      <c r="F29" s="99">
        <f>RES_hhdet_in_tesh!F29/RES_summary!F$21</f>
        <v>0.76829995737830126</v>
      </c>
      <c r="G29" s="99">
        <f>RES_hhdet_in_tesh!G29/RES_summary!G$21</f>
        <v>1.2405468176084216</v>
      </c>
      <c r="H29" s="99">
        <f>RES_hhdet_in_tesh!H29/RES_summary!H$21</f>
        <v>1.7339975473438467</v>
      </c>
      <c r="I29" s="99">
        <f>RES_hhdet_in_tesh!I29/RES_summary!I$21</f>
        <v>3.4110225391081319</v>
      </c>
      <c r="J29" s="99">
        <f>RES_hhdet_in_tesh!J29/RES_summary!J$21</f>
        <v>1.1221709248108434</v>
      </c>
      <c r="K29" s="99">
        <f>RES_hhdet_in_tesh!K29/RES_summary!K$21</f>
        <v>0.92551268898588213</v>
      </c>
      <c r="L29" s="99">
        <f>RES_hhdet_in_tesh!L29/RES_summary!L$21</f>
        <v>2.6876190331582386</v>
      </c>
      <c r="M29" s="99">
        <f>RES_hhdet_in_tesh!M29/RES_summary!M$21</f>
        <v>0.74633094043927106</v>
      </c>
      <c r="N29" s="99">
        <f>RES_hhdet_in_tesh!N29/RES_summary!N$21</f>
        <v>2.6478269566340602</v>
      </c>
      <c r="O29" s="99">
        <f>RES_hhdet_in_tesh!O29/RES_summary!O$21</f>
        <v>0.36697722297494101</v>
      </c>
      <c r="P29" s="99">
        <f>RES_hhdet_in_tesh!P29/RES_summary!P$21</f>
        <v>1.6160025715219046</v>
      </c>
      <c r="Q29" s="99">
        <f>RES_hhdet_in_tesh!Q29/RES_summary!Q$21</f>
        <v>3.5431939735110323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2.1429088870983506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15.352999004563324</v>
      </c>
      <c r="D30" s="123">
        <v>15.948621303769373</v>
      </c>
      <c r="E30" s="123">
        <v>18.762935567597182</v>
      </c>
      <c r="F30" s="123">
        <v>11.919039213887785</v>
      </c>
      <c r="G30" s="123">
        <v>21.294436768833645</v>
      </c>
      <c r="H30" s="123">
        <v>13.446504605207855</v>
      </c>
      <c r="I30" s="123">
        <v>16.606185865321336</v>
      </c>
      <c r="J30" s="123">
        <v>10.407905461774446</v>
      </c>
      <c r="K30" s="123">
        <v>14.30862411506271</v>
      </c>
      <c r="L30" s="123">
        <v>10.864282193226167</v>
      </c>
      <c r="M30" s="123">
        <v>11.323771211155824</v>
      </c>
      <c r="N30" s="123">
        <v>11.822709545957052</v>
      </c>
      <c r="O30" s="123">
        <v>11.725937525486239</v>
      </c>
      <c r="P30" s="123">
        <v>11.715628649960051</v>
      </c>
      <c r="Q30" s="123">
        <v>11.956654448735677</v>
      </c>
      <c r="R30" s="123">
        <v>11.470306404808561</v>
      </c>
      <c r="S30" s="123">
        <v>0</v>
      </c>
      <c r="T30" s="123">
        <v>0</v>
      </c>
      <c r="U30" s="123">
        <v>12.439532742809035</v>
      </c>
      <c r="V30" s="123">
        <v>11.562454382404473</v>
      </c>
      <c r="W30" s="123">
        <v>12.553593534798766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15.352999004563324</v>
      </c>
      <c r="D31" s="99">
        <v>15.948621303769373</v>
      </c>
      <c r="E31" s="99">
        <v>18.762935567597182</v>
      </c>
      <c r="F31" s="99">
        <v>11.919039213887785</v>
      </c>
      <c r="G31" s="99">
        <v>21.294436768833645</v>
      </c>
      <c r="H31" s="99">
        <v>11.651232879573598</v>
      </c>
      <c r="I31" s="99">
        <v>17.706161961916834</v>
      </c>
      <c r="J31" s="99">
        <v>9.725032407380434</v>
      </c>
      <c r="K31" s="99">
        <v>13.862133220162475</v>
      </c>
      <c r="L31" s="99">
        <v>11.399387670181016</v>
      </c>
      <c r="M31" s="99">
        <v>11.613965216318226</v>
      </c>
      <c r="N31" s="99">
        <v>10.819382808868175</v>
      </c>
      <c r="O31" s="99">
        <v>11.705010908656089</v>
      </c>
      <c r="P31" s="99">
        <v>11.415522020294095</v>
      </c>
      <c r="Q31" s="99">
        <v>11.926903056099162</v>
      </c>
      <c r="R31" s="99">
        <v>11.470306404808561</v>
      </c>
      <c r="S31" s="99">
        <v>0</v>
      </c>
      <c r="T31" s="99">
        <v>0</v>
      </c>
      <c r="U31" s="99">
        <v>12.439532742809035</v>
      </c>
      <c r="V31" s="99">
        <v>11.550462703615166</v>
      </c>
      <c r="W31" s="99">
        <v>12.664853922982527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18.23389587356586</v>
      </c>
      <c r="I35" s="102">
        <v>15.606207595689066</v>
      </c>
      <c r="J35" s="102">
        <v>10.842461041843361</v>
      </c>
      <c r="K35" s="102">
        <v>14.334888285350962</v>
      </c>
      <c r="L35" s="102">
        <v>10.711394914096209</v>
      </c>
      <c r="M35" s="102">
        <v>10.74338320083101</v>
      </c>
      <c r="N35" s="102">
        <v>12.93751703161136</v>
      </c>
      <c r="O35" s="102">
        <v>11.770780275836563</v>
      </c>
      <c r="P35" s="102">
        <v>12.015735279626012</v>
      </c>
      <c r="Q35" s="102">
        <v>11.993843689531319</v>
      </c>
      <c r="R35" s="102">
        <v>0</v>
      </c>
      <c r="S35" s="102">
        <v>0</v>
      </c>
      <c r="T35" s="102">
        <v>0</v>
      </c>
      <c r="U35" s="102">
        <v>0</v>
      </c>
      <c r="V35" s="102">
        <v>11.62241277635102</v>
      </c>
      <c r="W35" s="102">
        <v>12.464585224251758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8.2069171544032393</v>
      </c>
      <c r="D39" s="123">
        <v>8.4049557850440273</v>
      </c>
      <c r="E39" s="123">
        <v>9.9240259048495894</v>
      </c>
      <c r="F39" s="123">
        <v>5.9941020915997338</v>
      </c>
      <c r="G39" s="123">
        <v>12.468426660441008</v>
      </c>
      <c r="H39" s="123">
        <v>6.8592211807423062</v>
      </c>
      <c r="I39" s="123">
        <v>9.1443779675975385</v>
      </c>
      <c r="J39" s="123">
        <v>4.1715406827600674</v>
      </c>
      <c r="K39" s="123">
        <v>5.7747720508945424</v>
      </c>
      <c r="L39" s="123">
        <v>4.3485267403584889</v>
      </c>
      <c r="M39" s="123">
        <v>4.2552765314318961</v>
      </c>
      <c r="N39" s="123">
        <v>3.7007188940742703</v>
      </c>
      <c r="O39" s="123">
        <v>3.8253219362910111</v>
      </c>
      <c r="P39" s="123">
        <v>3.7606133470204011</v>
      </c>
      <c r="Q39" s="123">
        <v>4.1229378151231346</v>
      </c>
      <c r="R39" s="123">
        <v>4.1230614294073336</v>
      </c>
      <c r="S39" s="123">
        <v>0</v>
      </c>
      <c r="T39" s="123">
        <v>0</v>
      </c>
      <c r="U39" s="123">
        <v>4.8049599868099016</v>
      </c>
      <c r="V39" s="123">
        <v>4.2772923135668366</v>
      </c>
      <c r="W39" s="123">
        <v>4.4473134487564243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8.1721582859560655</v>
      </c>
      <c r="D40" s="99">
        <v>8.4895847980850085</v>
      </c>
      <c r="E40" s="99">
        <v>9.816224303739892</v>
      </c>
      <c r="F40" s="99">
        <v>5.9941020915997338</v>
      </c>
      <c r="G40" s="99">
        <v>12.723644460207254</v>
      </c>
      <c r="H40" s="99">
        <v>6.4374013916671515</v>
      </c>
      <c r="I40" s="99">
        <v>9.1443779675975385</v>
      </c>
      <c r="J40" s="99">
        <v>4.1715406827600674</v>
      </c>
      <c r="K40" s="99">
        <v>5.7747720508945424</v>
      </c>
      <c r="L40" s="99">
        <v>4.3671489187126902</v>
      </c>
      <c r="M40" s="99">
        <v>4.2552765314318961</v>
      </c>
      <c r="N40" s="99">
        <v>3.7007188940742703</v>
      </c>
      <c r="O40" s="99">
        <v>3.8253219362910111</v>
      </c>
      <c r="P40" s="99">
        <v>3.7606133470204011</v>
      </c>
      <c r="Q40" s="99">
        <v>4.1229378151231346</v>
      </c>
      <c r="R40" s="99">
        <v>4.1230614294073336</v>
      </c>
      <c r="S40" s="99">
        <v>0</v>
      </c>
      <c r="T40" s="99">
        <v>0</v>
      </c>
      <c r="U40" s="99">
        <v>4.8049599868099016</v>
      </c>
      <c r="V40" s="99">
        <v>4.2772923135668366</v>
      </c>
      <c r="W40" s="99">
        <v>4.4473134487564243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8.8325767864523765</v>
      </c>
      <c r="D41" s="110">
        <v>6.8816335503063391</v>
      </c>
      <c r="E41" s="110">
        <v>12.187859528153215</v>
      </c>
      <c r="F41" s="110">
        <v>0</v>
      </c>
      <c r="G41" s="110">
        <v>6.0879816662849082</v>
      </c>
      <c r="H41" s="110">
        <v>11.077419071493859</v>
      </c>
      <c r="I41" s="110">
        <v>0</v>
      </c>
      <c r="J41" s="110">
        <v>0</v>
      </c>
      <c r="K41" s="110">
        <v>0</v>
      </c>
      <c r="L41" s="110">
        <v>4.031949708337069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104.21520485261935</v>
      </c>
      <c r="F43" s="118">
        <f t="shared" si="14"/>
        <v>178.83382373318716</v>
      </c>
      <c r="G43" s="118">
        <f t="shared" si="14"/>
        <v>122.9480703441964</v>
      </c>
      <c r="H43" s="118">
        <f t="shared" si="14"/>
        <v>118.61037489705086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79.354976984562583</v>
      </c>
      <c r="P43" s="118">
        <f t="shared" si="14"/>
        <v>95.835403441353051</v>
      </c>
      <c r="Q43" s="118">
        <f t="shared" si="14"/>
        <v>103.61374813444071</v>
      </c>
      <c r="R43" s="118">
        <f t="shared" ref="R43:V43" si="15">R44+R47+R49+R58</f>
        <v>0</v>
      </c>
      <c r="S43" s="118">
        <f t="shared" si="15"/>
        <v>81.605671436928333</v>
      </c>
      <c r="T43" s="118">
        <f t="shared" si="15"/>
        <v>81.00506130305736</v>
      </c>
      <c r="U43" s="118">
        <f t="shared" si="15"/>
        <v>88.463973086791526</v>
      </c>
      <c r="V43" s="118">
        <f t="shared" si="15"/>
        <v>73.130569681849664</v>
      </c>
      <c r="W43" s="118">
        <f t="shared" ref="W43" si="16">W44+W47+W49+W58</f>
        <v>75.878577899719147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73.853549836637015</v>
      </c>
      <c r="F44" s="123">
        <f t="shared" si="17"/>
        <v>164.90298972370221</v>
      </c>
      <c r="G44" s="123">
        <f t="shared" si="17"/>
        <v>97.650292343793694</v>
      </c>
      <c r="H44" s="123">
        <f t="shared" si="17"/>
        <v>91.909493386051352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63.399196221356959</v>
      </c>
      <c r="P44" s="123">
        <f t="shared" si="17"/>
        <v>78.535656103215445</v>
      </c>
      <c r="Q44" s="123">
        <f t="shared" si="17"/>
        <v>83.458016952960662</v>
      </c>
      <c r="R44" s="123">
        <f t="shared" ref="R44:V44" si="18">SUM(R45:R46)</f>
        <v>0</v>
      </c>
      <c r="S44" s="123">
        <f t="shared" si="18"/>
        <v>60.904306138978647</v>
      </c>
      <c r="T44" s="123">
        <f t="shared" si="18"/>
        <v>62.765681149680653</v>
      </c>
      <c r="U44" s="123">
        <f t="shared" si="18"/>
        <v>71.336641150241562</v>
      </c>
      <c r="V44" s="123">
        <f t="shared" si="18"/>
        <v>56.895676897874857</v>
      </c>
      <c r="W44" s="123">
        <f t="shared" ref="W44" si="19">SUM(W45:W46)</f>
        <v>58.86495683146628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73.551077665565487</v>
      </c>
      <c r="F45" s="99">
        <v>164.1764090681142</v>
      </c>
      <c r="G45" s="99">
        <v>97.246202292742751</v>
      </c>
      <c r="H45" s="99">
        <v>91.553922429994699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63.158454631472082</v>
      </c>
      <c r="P45" s="99">
        <v>78.231434826473702</v>
      </c>
      <c r="Q45" s="99">
        <v>83.172981544634567</v>
      </c>
      <c r="R45" s="99">
        <v>0</v>
      </c>
      <c r="S45" s="99">
        <v>60.697016694022196</v>
      </c>
      <c r="T45" s="99">
        <v>62.555302006244041</v>
      </c>
      <c r="U45" s="99">
        <v>71.098660829770338</v>
      </c>
      <c r="V45" s="99">
        <v>56.708806714806336</v>
      </c>
      <c r="W45" s="99">
        <v>58.673507586074109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0.30247217107152596</v>
      </c>
      <c r="F46" s="99">
        <v>0.72658065558801543</v>
      </c>
      <c r="G46" s="99">
        <v>0.40409005105094764</v>
      </c>
      <c r="H46" s="99">
        <v>0.35557095605665767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0.2407415898848802</v>
      </c>
      <c r="P46" s="99">
        <v>0.30422127674174404</v>
      </c>
      <c r="Q46" s="99">
        <v>0.28503540832609592</v>
      </c>
      <c r="R46" s="99">
        <v>0</v>
      </c>
      <c r="S46" s="99">
        <v>0.20728944495644838</v>
      </c>
      <c r="T46" s="99">
        <v>0.21037914343661349</v>
      </c>
      <c r="U46" s="99">
        <v>0.23798032047122797</v>
      </c>
      <c r="V46" s="99">
        <v>0.18687018306851849</v>
      </c>
      <c r="W46" s="99">
        <v>0.19144924539217278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3.1472237748735346</v>
      </c>
      <c r="F47" s="123">
        <f t="shared" si="20"/>
        <v>0.89297305820912509</v>
      </c>
      <c r="G47" s="123">
        <f t="shared" si="20"/>
        <v>1.3494722552667757</v>
      </c>
      <c r="H47" s="123">
        <f t="shared" si="20"/>
        <v>1.6532327583952957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0.35967855107806468</v>
      </c>
      <c r="P47" s="123">
        <f t="shared" si="20"/>
        <v>1.5233987114911904</v>
      </c>
      <c r="Q47" s="123">
        <f t="shared" si="20"/>
        <v>4.0234734635265941</v>
      </c>
      <c r="R47" s="123">
        <f t="shared" si="20"/>
        <v>0</v>
      </c>
      <c r="S47" s="123">
        <f t="shared" si="20"/>
        <v>2.6820513878527366</v>
      </c>
      <c r="T47" s="123">
        <f t="shared" si="20"/>
        <v>2.1891971354877118</v>
      </c>
      <c r="U47" s="123">
        <f t="shared" si="20"/>
        <v>1.3468623897564498</v>
      </c>
      <c r="V47" s="123">
        <f t="shared" si="20"/>
        <v>0.33474786913706234</v>
      </c>
      <c r="W47" s="123">
        <f t="shared" si="20"/>
        <v>0.10211587550368632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3.1472237748735346</v>
      </c>
      <c r="F48" s="99">
        <f>RES_hhdet_in_tesh!F48/RES_summary!F$21</f>
        <v>0.89297305820912509</v>
      </c>
      <c r="G48" s="99">
        <f>RES_hhdet_in_tesh!G48/RES_summary!G$21</f>
        <v>1.3494722552667757</v>
      </c>
      <c r="H48" s="99">
        <f>RES_hhdet_in_tesh!H48/RES_summary!H$21</f>
        <v>1.6532327583952957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0.35967855107806468</v>
      </c>
      <c r="P48" s="99">
        <f>RES_hhdet_in_tesh!P48/RES_summary!P$21</f>
        <v>1.5233987114911904</v>
      </c>
      <c r="Q48" s="99">
        <f>RES_hhdet_in_tesh!Q48/RES_summary!Q$21</f>
        <v>4.0234734635265941</v>
      </c>
      <c r="R48" s="99">
        <f>RES_hhdet_in_tesh!R48/RES_summary!R$21</f>
        <v>0</v>
      </c>
      <c r="S48" s="99">
        <f>RES_hhdet_in_tesh!S48/RES_summary!S$21</f>
        <v>2.6820513878527366</v>
      </c>
      <c r="T48" s="99">
        <f>RES_hhdet_in_tesh!T48/RES_summary!T$21</f>
        <v>2.1891971354877118</v>
      </c>
      <c r="U48" s="99">
        <f>RES_hhdet_in_tesh!U48/RES_summary!U$21</f>
        <v>1.3468623897564498</v>
      </c>
      <c r="V48" s="99">
        <f>RES_hhdet_in_tesh!V48/RES_summary!V$21</f>
        <v>0.33474786913706234</v>
      </c>
      <c r="W48" s="99">
        <f>RES_hhdet_in_tesh!W48/RES_summary!W$21</f>
        <v>0.10211587550368632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17.242150367096407</v>
      </c>
      <c r="F49" s="123">
        <v>7.0522803495389077</v>
      </c>
      <c r="G49" s="123">
        <v>11.442837568839456</v>
      </c>
      <c r="H49" s="123">
        <v>18.23389587356586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11.770780275836557</v>
      </c>
      <c r="P49" s="123">
        <v>12.015735279626009</v>
      </c>
      <c r="Q49" s="123">
        <v>11.993843689531319</v>
      </c>
      <c r="R49" s="123">
        <v>0</v>
      </c>
      <c r="S49" s="123">
        <v>13.453114865596023</v>
      </c>
      <c r="T49" s="123">
        <v>11.453255405296369</v>
      </c>
      <c r="U49" s="123">
        <v>10.979933838256727</v>
      </c>
      <c r="V49" s="123">
        <v>11.62241277635102</v>
      </c>
      <c r="W49" s="123">
        <v>12.464585224251758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17.242150367096407</v>
      </c>
      <c r="F54" s="102">
        <v>7.0522803495389077</v>
      </c>
      <c r="G54" s="102">
        <v>11.442837568839456</v>
      </c>
      <c r="H54" s="102">
        <v>18.23389587356586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11.770780275836557</v>
      </c>
      <c r="P54" s="102">
        <v>12.015735279626009</v>
      </c>
      <c r="Q54" s="102">
        <v>11.993843689531319</v>
      </c>
      <c r="R54" s="102">
        <v>0</v>
      </c>
      <c r="S54" s="102">
        <v>13.453114865596023</v>
      </c>
      <c r="T54" s="102">
        <v>11.453255405296369</v>
      </c>
      <c r="U54" s="102">
        <v>10.979933838256727</v>
      </c>
      <c r="V54" s="102">
        <v>11.62241277635102</v>
      </c>
      <c r="W54" s="102">
        <v>12.464585224251758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9.9722808740123874</v>
      </c>
      <c r="F58" s="123">
        <v>5.9855806017369275</v>
      </c>
      <c r="G58" s="123">
        <v>12.505468176296475</v>
      </c>
      <c r="H58" s="123">
        <v>6.8137528790383675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3.8253219362910111</v>
      </c>
      <c r="P58" s="123">
        <v>3.7606133470204002</v>
      </c>
      <c r="Q58" s="123">
        <v>4.1384140284221349</v>
      </c>
      <c r="R58" s="123">
        <v>0</v>
      </c>
      <c r="S58" s="123">
        <v>4.566199044500924</v>
      </c>
      <c r="T58" s="123">
        <v>4.5969276125926273</v>
      </c>
      <c r="U58" s="123">
        <v>4.8005357085367919</v>
      </c>
      <c r="V58" s="123">
        <v>4.2777321384867291</v>
      </c>
      <c r="W58" s="123">
        <v>4.4469199684974212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9.8162243037398902</v>
      </c>
      <c r="F59" s="99">
        <v>5.9941020915997347</v>
      </c>
      <c r="G59" s="99">
        <v>12.723644460207252</v>
      </c>
      <c r="H59" s="99">
        <v>6.4374013916671524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3.8253219362910111</v>
      </c>
      <c r="P59" s="99">
        <v>3.7606133470204002</v>
      </c>
      <c r="Q59" s="99">
        <v>4.1229378151231346</v>
      </c>
      <c r="R59" s="99">
        <v>0</v>
      </c>
      <c r="S59" s="99">
        <v>4.5702990288694876</v>
      </c>
      <c r="T59" s="99">
        <v>4.5998667843774435</v>
      </c>
      <c r="U59" s="99">
        <v>4.8049599868099024</v>
      </c>
      <c r="V59" s="99">
        <v>4.2772923135668375</v>
      </c>
      <c r="W59" s="99">
        <v>4.4473134487564243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12.187859528153215</v>
      </c>
      <c r="F60" s="110">
        <v>5.6089465791937911</v>
      </c>
      <c r="G60" s="110">
        <v>6.0879816662849082</v>
      </c>
      <c r="H60" s="110">
        <v>11.077419071493857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5.223155887833828</v>
      </c>
      <c r="R60" s="110">
        <v>0</v>
      </c>
      <c r="S60" s="110">
        <v>4.3804697526050083</v>
      </c>
      <c r="T60" s="110">
        <v>4.2990915383977608</v>
      </c>
      <c r="U60" s="110">
        <v>4.3075236329698914</v>
      </c>
      <c r="V60" s="110">
        <v>4.3242308381571899</v>
      </c>
      <c r="W60" s="110">
        <v>4.3632070433945902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135.72110114687689</v>
      </c>
      <c r="D62" s="118">
        <f t="shared" si="21"/>
        <v>141.88945507675584</v>
      </c>
      <c r="E62" s="118">
        <f t="shared" si="21"/>
        <v>148.5356625129302</v>
      </c>
      <c r="F62" s="118">
        <f t="shared" si="21"/>
        <v>137.78960004728782</v>
      </c>
      <c r="G62" s="118">
        <f t="shared" si="21"/>
        <v>123.14634569898881</v>
      </c>
      <c r="H62" s="118">
        <f t="shared" si="21"/>
        <v>133.34287592198908</v>
      </c>
      <c r="I62" s="118">
        <f t="shared" si="21"/>
        <v>112.54301822442635</v>
      </c>
      <c r="J62" s="118">
        <f t="shared" si="21"/>
        <v>116.69445670874343</v>
      </c>
      <c r="K62" s="118">
        <f t="shared" si="21"/>
        <v>112.51425994285809</v>
      </c>
      <c r="L62" s="118">
        <f t="shared" si="21"/>
        <v>111.14269398147452</v>
      </c>
      <c r="M62" s="118">
        <f t="shared" si="21"/>
        <v>106.8420068711649</v>
      </c>
      <c r="N62" s="118">
        <f t="shared" si="21"/>
        <v>112.43605191719429</v>
      </c>
      <c r="O62" s="118">
        <f t="shared" si="21"/>
        <v>101.1999769606272</v>
      </c>
      <c r="P62" s="118">
        <f t="shared" si="21"/>
        <v>88.050317028880286</v>
      </c>
      <c r="Q62" s="118">
        <f t="shared" si="21"/>
        <v>88.468173832050212</v>
      </c>
      <c r="R62" s="118">
        <f t="shared" ref="R62:V62" si="22">R63+R66+R68+R77</f>
        <v>83.8684788046573</v>
      </c>
      <c r="S62" s="118">
        <f t="shared" si="22"/>
        <v>86.033048893652747</v>
      </c>
      <c r="T62" s="118">
        <f t="shared" si="22"/>
        <v>82.55517766848854</v>
      </c>
      <c r="U62" s="118">
        <f t="shared" si="22"/>
        <v>75.944723433972655</v>
      </c>
      <c r="V62" s="118">
        <f t="shared" si="22"/>
        <v>74.608038908145218</v>
      </c>
      <c r="W62" s="118">
        <f t="shared" ref="W62" si="23">W63+W66+W68+W77</f>
        <v>78.398118796342388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110.96090057872303</v>
      </c>
      <c r="D63" s="123">
        <f t="shared" si="24"/>
        <v>114.3782245171128</v>
      </c>
      <c r="E63" s="123">
        <f t="shared" si="24"/>
        <v>116.94583188104336</v>
      </c>
      <c r="F63" s="123">
        <f t="shared" si="24"/>
        <v>119.33897215996096</v>
      </c>
      <c r="G63" s="123">
        <f t="shared" si="24"/>
        <v>96.980635162848955</v>
      </c>
      <c r="H63" s="123">
        <f t="shared" si="24"/>
        <v>108.04355135727623</v>
      </c>
      <c r="I63" s="123">
        <f t="shared" si="24"/>
        <v>85.585052485957902</v>
      </c>
      <c r="J63" s="123">
        <f t="shared" si="24"/>
        <v>99.566037615391551</v>
      </c>
      <c r="K63" s="123">
        <f t="shared" si="24"/>
        <v>93.640483109908686</v>
      </c>
      <c r="L63" s="123">
        <f t="shared" si="24"/>
        <v>92.983082438987836</v>
      </c>
      <c r="M63" s="123">
        <f t="shared" si="24"/>
        <v>90.120590464735372</v>
      </c>
      <c r="N63" s="123">
        <f t="shared" si="24"/>
        <v>93.089906780515122</v>
      </c>
      <c r="O63" s="123">
        <f t="shared" si="24"/>
        <v>84.852018731357461</v>
      </c>
      <c r="P63" s="123">
        <f t="shared" si="24"/>
        <v>71.584004187325149</v>
      </c>
      <c r="Q63" s="123">
        <f t="shared" si="24"/>
        <v>68.897533060585516</v>
      </c>
      <c r="R63" s="123">
        <f t="shared" ref="R63:V63" si="25">SUM(R64:R65)</f>
        <v>66.416324969471276</v>
      </c>
      <c r="S63" s="123">
        <f t="shared" si="25"/>
        <v>66.551321980445621</v>
      </c>
      <c r="T63" s="123">
        <f t="shared" si="25"/>
        <v>63.944419267131842</v>
      </c>
      <c r="U63" s="123">
        <f t="shared" si="25"/>
        <v>58.726766182619961</v>
      </c>
      <c r="V63" s="123">
        <f t="shared" si="25"/>
        <v>58.346912018964872</v>
      </c>
      <c r="W63" s="123">
        <f t="shared" ref="W63" si="26">SUM(W64:W65)</f>
        <v>60.750351402494623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110.47632100310494</v>
      </c>
      <c r="D64" s="99">
        <v>113.89864562471702</v>
      </c>
      <c r="E64" s="99">
        <v>116.4668723761168</v>
      </c>
      <c r="F64" s="99">
        <v>118.81315156219941</v>
      </c>
      <c r="G64" s="99">
        <v>96.579316243332173</v>
      </c>
      <c r="H64" s="99">
        <v>107.62556244844286</v>
      </c>
      <c r="I64" s="99">
        <v>85.287624135165345</v>
      </c>
      <c r="J64" s="99">
        <v>99.165591757652692</v>
      </c>
      <c r="K64" s="99">
        <v>93.264530595961659</v>
      </c>
      <c r="L64" s="99">
        <v>92.643366893216722</v>
      </c>
      <c r="M64" s="99">
        <v>89.772939697204407</v>
      </c>
      <c r="N64" s="99">
        <v>92.788765523557885</v>
      </c>
      <c r="O64" s="99">
        <v>84.529815752269101</v>
      </c>
      <c r="P64" s="99">
        <v>71.306711321527558</v>
      </c>
      <c r="Q64" s="99">
        <v>68.662226289761406</v>
      </c>
      <c r="R64" s="99">
        <v>66.19168023143618</v>
      </c>
      <c r="S64" s="99">
        <v>66.324812765104355</v>
      </c>
      <c r="T64" s="99">
        <v>63.730089207988698</v>
      </c>
      <c r="U64" s="99">
        <v>58.530852632289715</v>
      </c>
      <c r="V64" s="99">
        <v>58.155275347693035</v>
      </c>
      <c r="W64" s="99">
        <v>60.552770200377786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0.4845795756180864</v>
      </c>
      <c r="D65" s="99">
        <v>0.4795788923957845</v>
      </c>
      <c r="E65" s="99">
        <v>0.47895950492656236</v>
      </c>
      <c r="F65" s="99">
        <v>0.5258205977615531</v>
      </c>
      <c r="G65" s="99">
        <v>0.40131891951677978</v>
      </c>
      <c r="H65" s="99">
        <v>0.41798890883336842</v>
      </c>
      <c r="I65" s="99">
        <v>0.29742835079255503</v>
      </c>
      <c r="J65" s="99">
        <v>0.40044585773885483</v>
      </c>
      <c r="K65" s="99">
        <v>0.37595251394703105</v>
      </c>
      <c r="L65" s="99">
        <v>0.33971554577111374</v>
      </c>
      <c r="M65" s="99">
        <v>0.3476507675309593</v>
      </c>
      <c r="N65" s="99">
        <v>0.30114125695723404</v>
      </c>
      <c r="O65" s="99">
        <v>0.32220297908835877</v>
      </c>
      <c r="P65" s="99">
        <v>0.27729286579758755</v>
      </c>
      <c r="Q65" s="99">
        <v>0.23530677082410614</v>
      </c>
      <c r="R65" s="99">
        <v>0.22464473803509763</v>
      </c>
      <c r="S65" s="99">
        <v>0.22650921534126855</v>
      </c>
      <c r="T65" s="99">
        <v>0.21433005914314571</v>
      </c>
      <c r="U65" s="99">
        <v>0.19591355033024913</v>
      </c>
      <c r="V65" s="99">
        <v>0.1916366712718372</v>
      </c>
      <c r="W65" s="99">
        <v>0.19758120211683858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1.9099723499523014</v>
      </c>
      <c r="D66" s="123">
        <f t="shared" si="27"/>
        <v>2.4134771476981549</v>
      </c>
      <c r="E66" s="123">
        <f t="shared" si="27"/>
        <v>3.1471724212810264</v>
      </c>
      <c r="F66" s="123">
        <f t="shared" si="27"/>
        <v>0.89312318264705659</v>
      </c>
      <c r="G66" s="123">
        <f t="shared" si="27"/>
        <v>1.3492052177539582</v>
      </c>
      <c r="H66" s="123">
        <f t="shared" si="27"/>
        <v>1.6528830618821486</v>
      </c>
      <c r="I66" s="123">
        <f t="shared" si="27"/>
        <v>3.7087794847708895</v>
      </c>
      <c r="J66" s="123">
        <f t="shared" si="27"/>
        <v>1.0660003657508856</v>
      </c>
      <c r="K66" s="123">
        <f t="shared" si="27"/>
        <v>0.96513873455827082</v>
      </c>
      <c r="L66" s="123">
        <f t="shared" si="27"/>
        <v>2.6781305893154155</v>
      </c>
      <c r="M66" s="123">
        <f t="shared" si="27"/>
        <v>0.85185990213760387</v>
      </c>
      <c r="N66" s="123">
        <f t="shared" si="27"/>
        <v>3.0546566056502331</v>
      </c>
      <c r="O66" s="123">
        <f t="shared" si="27"/>
        <v>0.35937682762911244</v>
      </c>
      <c r="P66" s="123">
        <f t="shared" si="27"/>
        <v>1.5261908372412909</v>
      </c>
      <c r="Q66" s="123">
        <f t="shared" si="27"/>
        <v>4.0202946558248858</v>
      </c>
      <c r="R66" s="123">
        <f t="shared" si="27"/>
        <v>2.0445808851029046</v>
      </c>
      <c r="S66" s="123">
        <f t="shared" si="27"/>
        <v>2.6802226893193271</v>
      </c>
      <c r="T66" s="123">
        <f t="shared" si="27"/>
        <v>2.19001211353459</v>
      </c>
      <c r="U66" s="123">
        <f t="shared" si="27"/>
        <v>1.3455227297045962</v>
      </c>
      <c r="V66" s="123">
        <f t="shared" si="27"/>
        <v>0.33511460166146451</v>
      </c>
      <c r="W66" s="123">
        <f t="shared" si="27"/>
        <v>0.10068383906675304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1.9099723499523014</v>
      </c>
      <c r="D67" s="99">
        <f>RES_hhdet_in_tesh!D67/RES_summary!D$21</f>
        <v>2.4134771476981549</v>
      </c>
      <c r="E67" s="99">
        <f>RES_hhdet_in_tesh!E67/RES_summary!E$21</f>
        <v>3.1471724212810264</v>
      </c>
      <c r="F67" s="99">
        <f>RES_hhdet_in_tesh!F67/RES_summary!F$21</f>
        <v>0.89312318264705659</v>
      </c>
      <c r="G67" s="99">
        <f>RES_hhdet_in_tesh!G67/RES_summary!G$21</f>
        <v>1.3492052177539582</v>
      </c>
      <c r="H67" s="99">
        <f>RES_hhdet_in_tesh!H67/RES_summary!H$21</f>
        <v>1.6528830618821486</v>
      </c>
      <c r="I67" s="99">
        <f>RES_hhdet_in_tesh!I67/RES_summary!I$21</f>
        <v>3.7087794847708895</v>
      </c>
      <c r="J67" s="99">
        <f>RES_hhdet_in_tesh!J67/RES_summary!J$21</f>
        <v>1.0660003657508856</v>
      </c>
      <c r="K67" s="99">
        <f>RES_hhdet_in_tesh!K67/RES_summary!K$21</f>
        <v>0.96513873455827082</v>
      </c>
      <c r="L67" s="99">
        <f>RES_hhdet_in_tesh!L67/RES_summary!L$21</f>
        <v>2.6781305893154155</v>
      </c>
      <c r="M67" s="99">
        <f>RES_hhdet_in_tesh!M67/RES_summary!M$21</f>
        <v>0.85185990213760387</v>
      </c>
      <c r="N67" s="99">
        <f>RES_hhdet_in_tesh!N67/RES_summary!N$21</f>
        <v>3.0546566056502331</v>
      </c>
      <c r="O67" s="99">
        <f>RES_hhdet_in_tesh!O67/RES_summary!O$21</f>
        <v>0.35937682762911244</v>
      </c>
      <c r="P67" s="99">
        <f>RES_hhdet_in_tesh!P67/RES_summary!P$21</f>
        <v>1.5261908372412909</v>
      </c>
      <c r="Q67" s="99">
        <f>RES_hhdet_in_tesh!Q67/RES_summary!Q$21</f>
        <v>4.0202946558248858</v>
      </c>
      <c r="R67" s="99">
        <f>RES_hhdet_in_tesh!R67/RES_summary!R$21</f>
        <v>2.0445808851029046</v>
      </c>
      <c r="S67" s="99">
        <f>RES_hhdet_in_tesh!S67/RES_summary!S$21</f>
        <v>2.6802226893193271</v>
      </c>
      <c r="T67" s="99">
        <f>RES_hhdet_in_tesh!T67/RES_summary!T$21</f>
        <v>2.19001211353459</v>
      </c>
      <c r="U67" s="99">
        <f>RES_hhdet_in_tesh!U67/RES_summary!U$21</f>
        <v>1.3455227297045962</v>
      </c>
      <c r="V67" s="99">
        <f>RES_hhdet_in_tesh!V67/RES_summary!V$21</f>
        <v>0.33511460166146451</v>
      </c>
      <c r="W67" s="99">
        <f>RES_hhdet_in_tesh!W67/RES_summary!W$21</f>
        <v>0.10068383906675304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14.919701134858613</v>
      </c>
      <c r="D68" s="123">
        <v>16.374783955606777</v>
      </c>
      <c r="E68" s="123">
        <v>17.751736263932173</v>
      </c>
      <c r="F68" s="123">
        <v>11.502459264896864</v>
      </c>
      <c r="G68" s="123">
        <v>14.577747041222885</v>
      </c>
      <c r="H68" s="123">
        <v>16.037667354110788</v>
      </c>
      <c r="I68" s="123">
        <v>14.939322165566024</v>
      </c>
      <c r="J68" s="123">
        <v>11.87253426593562</v>
      </c>
      <c r="K68" s="123">
        <v>12.477712955662762</v>
      </c>
      <c r="L68" s="123">
        <v>11.288075759188544</v>
      </c>
      <c r="M68" s="123">
        <v>11.608403109113729</v>
      </c>
      <c r="N68" s="123">
        <v>12.288242212568466</v>
      </c>
      <c r="O68" s="123">
        <v>12.177918876612933</v>
      </c>
      <c r="P68" s="123">
        <v>11.316890604481118</v>
      </c>
      <c r="Q68" s="123">
        <v>11.446736782264868</v>
      </c>
      <c r="R68" s="123">
        <v>11.306269299207967</v>
      </c>
      <c r="S68" s="123">
        <v>12.226742603249068</v>
      </c>
      <c r="T68" s="123">
        <v>11.816925798318684</v>
      </c>
      <c r="U68" s="123">
        <v>11.29720720042463</v>
      </c>
      <c r="V68" s="123">
        <v>11.660616358015666</v>
      </c>
      <c r="W68" s="123">
        <v>12.907300954678293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15.174731545843857</v>
      </c>
      <c r="D69" s="99">
        <v>16.655626929964583</v>
      </c>
      <c r="E69" s="99">
        <v>17.773509609398062</v>
      </c>
      <c r="F69" s="99">
        <v>11.734841443106845</v>
      </c>
      <c r="G69" s="99">
        <v>14.577747041222885</v>
      </c>
      <c r="H69" s="99">
        <v>15.821909614493675</v>
      </c>
      <c r="I69" s="99">
        <v>14.851628422992357</v>
      </c>
      <c r="J69" s="99">
        <v>11.872684086051409</v>
      </c>
      <c r="K69" s="99">
        <v>12.384446638886558</v>
      </c>
      <c r="L69" s="99">
        <v>11.31751036422569</v>
      </c>
      <c r="M69" s="99">
        <v>11.636420577256034</v>
      </c>
      <c r="N69" s="99">
        <v>12.270070353275695</v>
      </c>
      <c r="O69" s="99">
        <v>12.188942685472515</v>
      </c>
      <c r="P69" s="99">
        <v>11.260562990984516</v>
      </c>
      <c r="Q69" s="99">
        <v>11.426488637472973</v>
      </c>
      <c r="R69" s="99">
        <v>11.327874920163213</v>
      </c>
      <c r="S69" s="99">
        <v>12.178539045534068</v>
      </c>
      <c r="T69" s="99">
        <v>11.83287449880944</v>
      </c>
      <c r="U69" s="99">
        <v>11.31065029209379</v>
      </c>
      <c r="V69" s="99">
        <v>11.662152635796977</v>
      </c>
      <c r="W69" s="99">
        <v>12.907300954678293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11.041181515339515</v>
      </c>
      <c r="D73" s="102">
        <v>11.19613320953388</v>
      </c>
      <c r="E73" s="102">
        <v>17.242150367096407</v>
      </c>
      <c r="F73" s="102">
        <v>7.0522803495389086</v>
      </c>
      <c r="G73" s="102">
        <v>0</v>
      </c>
      <c r="H73" s="102">
        <v>18.233895873565864</v>
      </c>
      <c r="I73" s="102">
        <v>15.606207595689058</v>
      </c>
      <c r="J73" s="102">
        <v>10.842461041843361</v>
      </c>
      <c r="K73" s="102">
        <v>14.33488828535096</v>
      </c>
      <c r="L73" s="102">
        <v>10.711394914096209</v>
      </c>
      <c r="M73" s="102">
        <v>10.743383200831012</v>
      </c>
      <c r="N73" s="102">
        <v>12.937517031611359</v>
      </c>
      <c r="O73" s="102">
        <v>11.770780275836563</v>
      </c>
      <c r="P73" s="102">
        <v>12.015735279626011</v>
      </c>
      <c r="Q73" s="102">
        <v>11.993843689531319</v>
      </c>
      <c r="R73" s="102">
        <v>10.654723888426687</v>
      </c>
      <c r="S73" s="102">
        <v>13.453114865596024</v>
      </c>
      <c r="T73" s="102">
        <v>11.453255405296371</v>
      </c>
      <c r="U73" s="102">
        <v>10.979933838256724</v>
      </c>
      <c r="V73" s="102">
        <v>11.62241277635102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7.9305270833429544</v>
      </c>
      <c r="D77" s="123">
        <v>8.7229694563381059</v>
      </c>
      <c r="E77" s="123">
        <v>10.690921946673624</v>
      </c>
      <c r="F77" s="123">
        <v>6.0550454397829219</v>
      </c>
      <c r="G77" s="123">
        <v>10.238758277163003</v>
      </c>
      <c r="H77" s="123">
        <v>7.608774148719907</v>
      </c>
      <c r="I77" s="123">
        <v>8.3098640881315387</v>
      </c>
      <c r="J77" s="123">
        <v>4.1898844616653861</v>
      </c>
      <c r="K77" s="123">
        <v>5.4309251427283645</v>
      </c>
      <c r="L77" s="123">
        <v>4.1934051939827226</v>
      </c>
      <c r="M77" s="123">
        <v>4.2611533951782015</v>
      </c>
      <c r="N77" s="123">
        <v>4.0032463184604676</v>
      </c>
      <c r="O77" s="123">
        <v>3.8106625250276913</v>
      </c>
      <c r="P77" s="123">
        <v>3.6232313998327395</v>
      </c>
      <c r="Q77" s="123">
        <v>4.1036093333749486</v>
      </c>
      <c r="R77" s="123">
        <v>4.1013036508751517</v>
      </c>
      <c r="S77" s="123">
        <v>4.5747616206387338</v>
      </c>
      <c r="T77" s="123">
        <v>4.6038204895034394</v>
      </c>
      <c r="U77" s="123">
        <v>4.5752273212234646</v>
      </c>
      <c r="V77" s="123">
        <v>4.2653959295032084</v>
      </c>
      <c r="W77" s="123">
        <v>4.6397826001027225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7.6656898422153281</v>
      </c>
      <c r="D78" s="99">
        <v>9.0170212410996573</v>
      </c>
      <c r="E78" s="99">
        <v>10.418157708031417</v>
      </c>
      <c r="F78" s="99">
        <v>6.1451752425456752</v>
      </c>
      <c r="G78" s="99">
        <v>11.52460405346655</v>
      </c>
      <c r="H78" s="99">
        <v>7.6084678756221811</v>
      </c>
      <c r="I78" s="99">
        <v>8.3834997000737133</v>
      </c>
      <c r="J78" s="99">
        <v>4.1917470061342481</v>
      </c>
      <c r="K78" s="99">
        <v>5.4587374420174388</v>
      </c>
      <c r="L78" s="99">
        <v>4.2022897120950029</v>
      </c>
      <c r="M78" s="99">
        <v>4.2609427387154746</v>
      </c>
      <c r="N78" s="99">
        <v>3.9947091552280067</v>
      </c>
      <c r="O78" s="99">
        <v>3.9260864872490249</v>
      </c>
      <c r="P78" s="99">
        <v>3.6275870582078351</v>
      </c>
      <c r="Q78" s="99">
        <v>4.0915401342135214</v>
      </c>
      <c r="R78" s="99">
        <v>4.0977890001652479</v>
      </c>
      <c r="S78" s="99">
        <v>4.579043925115351</v>
      </c>
      <c r="T78" s="99">
        <v>4.6110796997779282</v>
      </c>
      <c r="U78" s="99">
        <v>4.5782865179475509</v>
      </c>
      <c r="V78" s="99">
        <v>4.2645521412002969</v>
      </c>
      <c r="W78" s="99">
        <v>4.6448453130578038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8.8325767864523783</v>
      </c>
      <c r="D79" s="110">
        <v>6.8816335503063399</v>
      </c>
      <c r="E79" s="110">
        <v>12.187859528153211</v>
      </c>
      <c r="F79" s="110">
        <v>5.6089465791937911</v>
      </c>
      <c r="G79" s="110">
        <v>6.0879816662849073</v>
      </c>
      <c r="H79" s="110">
        <v>11.077419071493857</v>
      </c>
      <c r="I79" s="110">
        <v>7.1008509829268185</v>
      </c>
      <c r="J79" s="110">
        <v>4.0742460814949641</v>
      </c>
      <c r="K79" s="110">
        <v>4.1121676363600548</v>
      </c>
      <c r="L79" s="110">
        <v>4.0319497083370699</v>
      </c>
      <c r="M79" s="110">
        <v>4.3206560544950534</v>
      </c>
      <c r="N79" s="110">
        <v>6.1518056999554727</v>
      </c>
      <c r="O79" s="110">
        <v>0.40697307058407617</v>
      </c>
      <c r="P79" s="110">
        <v>2.7619716810708881</v>
      </c>
      <c r="Q79" s="110">
        <v>5.2231558878338289</v>
      </c>
      <c r="R79" s="110">
        <v>4.3286968391479972</v>
      </c>
      <c r="S79" s="110">
        <v>4.3804697526050091</v>
      </c>
      <c r="T79" s="110">
        <v>4.2990915383977626</v>
      </c>
      <c r="U79" s="110">
        <v>4.3075236329698923</v>
      </c>
      <c r="V79" s="110">
        <v>4.324230838157189</v>
      </c>
      <c r="W79" s="110">
        <v>4.3632070433945893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134.24937975263268</v>
      </c>
      <c r="D81" s="118">
        <f t="shared" si="28"/>
        <v>126.10803718640896</v>
      </c>
      <c r="E81" s="118">
        <f t="shared" si="28"/>
        <v>140.79924600465932</v>
      </c>
      <c r="F81" s="118">
        <f t="shared" si="28"/>
        <v>139.84039840263262</v>
      </c>
      <c r="G81" s="118">
        <f t="shared" si="28"/>
        <v>138.01624671642693</v>
      </c>
      <c r="H81" s="118">
        <f t="shared" si="28"/>
        <v>114.66012202011169</v>
      </c>
      <c r="I81" s="118">
        <f t="shared" si="28"/>
        <v>113.63609655117207</v>
      </c>
      <c r="J81" s="118">
        <f t="shared" si="28"/>
        <v>121.70160600044964</v>
      </c>
      <c r="K81" s="118">
        <f t="shared" si="28"/>
        <v>115.91057631579672</v>
      </c>
      <c r="L81" s="118">
        <f t="shared" si="28"/>
        <v>116.534379624472</v>
      </c>
      <c r="M81" s="118">
        <f t="shared" si="28"/>
        <v>102.6716368111007</v>
      </c>
      <c r="N81" s="118">
        <f t="shared" si="28"/>
        <v>107.79070518170246</v>
      </c>
      <c r="O81" s="118">
        <f t="shared" si="28"/>
        <v>97.047765465863861</v>
      </c>
      <c r="P81" s="118">
        <f t="shared" si="28"/>
        <v>92.786461238601987</v>
      </c>
      <c r="Q81" s="118">
        <f t="shared" si="28"/>
        <v>88.619498643588017</v>
      </c>
      <c r="R81" s="118">
        <f t="shared" ref="R81:V81" si="29">R82+R85+R87+R100</f>
        <v>84.323124615894542</v>
      </c>
      <c r="S81" s="118">
        <f t="shared" si="29"/>
        <v>85.73863500121783</v>
      </c>
      <c r="T81" s="118">
        <f t="shared" si="29"/>
        <v>81.6205214457012</v>
      </c>
      <c r="U81" s="118">
        <f t="shared" si="29"/>
        <v>79.283453129201874</v>
      </c>
      <c r="V81" s="118">
        <f t="shared" si="29"/>
        <v>75.065675054779462</v>
      </c>
      <c r="W81" s="118">
        <f t="shared" ref="W81" si="30">W82+W85+W87+W100</f>
        <v>75.361015052166323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108.15733698372375</v>
      </c>
      <c r="D82" s="123">
        <f t="shared" si="31"/>
        <v>100.45013566918261</v>
      </c>
      <c r="E82" s="123">
        <f t="shared" si="31"/>
        <v>111.11764647205503</v>
      </c>
      <c r="F82" s="123">
        <f t="shared" si="31"/>
        <v>119.83960075228421</v>
      </c>
      <c r="G82" s="123">
        <f t="shared" si="31"/>
        <v>105.85353939610445</v>
      </c>
      <c r="H82" s="123">
        <f t="shared" si="31"/>
        <v>92.405673454299659</v>
      </c>
      <c r="I82" s="123">
        <f t="shared" si="31"/>
        <v>85.548273449905238</v>
      </c>
      <c r="J82" s="123">
        <f t="shared" si="31"/>
        <v>103.70955697623539</v>
      </c>
      <c r="K82" s="123">
        <f t="shared" si="31"/>
        <v>96.301689052684239</v>
      </c>
      <c r="L82" s="123">
        <f t="shared" si="31"/>
        <v>97.516331140809953</v>
      </c>
      <c r="M82" s="123">
        <f t="shared" si="31"/>
        <v>86.272006118691166</v>
      </c>
      <c r="N82" s="123">
        <f t="shared" si="31"/>
        <v>89.173355691318619</v>
      </c>
      <c r="O82" s="123">
        <f t="shared" si="31"/>
        <v>81.16639594097478</v>
      </c>
      <c r="P82" s="123">
        <f t="shared" si="31"/>
        <v>75.607115197550058</v>
      </c>
      <c r="Q82" s="123">
        <f t="shared" si="31"/>
        <v>68.779708047544901</v>
      </c>
      <c r="R82" s="123">
        <f t="shared" ref="R82:V82" si="32">SUM(R83:R84)</f>
        <v>66.850206309563788</v>
      </c>
      <c r="S82" s="123">
        <f t="shared" si="32"/>
        <v>66.411746022799406</v>
      </c>
      <c r="T82" s="123">
        <f t="shared" si="32"/>
        <v>63.191649050218203</v>
      </c>
      <c r="U82" s="123">
        <f t="shared" si="32"/>
        <v>61.314095829574967</v>
      </c>
      <c r="V82" s="123">
        <f t="shared" si="32"/>
        <v>58.668069615576542</v>
      </c>
      <c r="W82" s="123">
        <f t="shared" ref="W82" si="33">SUM(W83:W84)</f>
        <v>58.203604995018267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107.9679061928059</v>
      </c>
      <c r="D83" s="99">
        <v>100.28123896195429</v>
      </c>
      <c r="E83" s="99">
        <v>110.93516213380315</v>
      </c>
      <c r="F83" s="99">
        <v>119.62783033317609</v>
      </c>
      <c r="G83" s="99">
        <v>105.67788880009809</v>
      </c>
      <c r="H83" s="99">
        <v>92.26234454304614</v>
      </c>
      <c r="I83" s="99">
        <v>85.429104752248108</v>
      </c>
      <c r="J83" s="99">
        <v>103.54230909099094</v>
      </c>
      <c r="K83" s="99">
        <v>96.146660860820688</v>
      </c>
      <c r="L83" s="99">
        <v>97.373506909986389</v>
      </c>
      <c r="M83" s="99">
        <v>86.138575523699657</v>
      </c>
      <c r="N83" s="99">
        <v>89.057742727032405</v>
      </c>
      <c r="O83" s="99">
        <v>81.042831296026961</v>
      </c>
      <c r="P83" s="99">
        <v>75.48969145163413</v>
      </c>
      <c r="Q83" s="99">
        <v>68.685553362284679</v>
      </c>
      <c r="R83" s="99">
        <v>66.759577470774261</v>
      </c>
      <c r="S83" s="99">
        <v>66.321147343848949</v>
      </c>
      <c r="T83" s="99">
        <v>63.106755557558301</v>
      </c>
      <c r="U83" s="99">
        <v>61.232113761917851</v>
      </c>
      <c r="V83" s="99">
        <v>58.590840826711428</v>
      </c>
      <c r="W83" s="99">
        <v>58.12773762684575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0.18943079091785769</v>
      </c>
      <c r="D84" s="99">
        <v>0.16889670722832359</v>
      </c>
      <c r="E84" s="99">
        <v>0.18248433825187893</v>
      </c>
      <c r="F84" s="99">
        <v>0.21177041910811803</v>
      </c>
      <c r="G84" s="99">
        <v>0.17565059600635882</v>
      </c>
      <c r="H84" s="99">
        <v>0.14332891125351463</v>
      </c>
      <c r="I84" s="99">
        <v>0.11916869765712734</v>
      </c>
      <c r="J84" s="99">
        <v>0.16724788524444517</v>
      </c>
      <c r="K84" s="99">
        <v>0.15502819186355632</v>
      </c>
      <c r="L84" s="99">
        <v>0.14282423082356857</v>
      </c>
      <c r="M84" s="99">
        <v>0.13343059499151155</v>
      </c>
      <c r="N84" s="99">
        <v>0.11561296428621419</v>
      </c>
      <c r="O84" s="99">
        <v>0.12356464494782342</v>
      </c>
      <c r="P84" s="99">
        <v>0.11742374591593119</v>
      </c>
      <c r="Q84" s="99">
        <v>9.4154685260218876E-2</v>
      </c>
      <c r="R84" s="99">
        <v>9.0628838789521035E-2</v>
      </c>
      <c r="S84" s="99">
        <v>9.0598678950461309E-2</v>
      </c>
      <c r="T84" s="99">
        <v>8.4893492659903785E-2</v>
      </c>
      <c r="U84" s="99">
        <v>8.1982067657118532E-2</v>
      </c>
      <c r="V84" s="99">
        <v>7.7228788865114986E-2</v>
      </c>
      <c r="W84" s="99">
        <v>7.5867368172514882E-2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1.9098258761141431</v>
      </c>
      <c r="D85" s="123">
        <f t="shared" si="34"/>
        <v>2.4134719625696635</v>
      </c>
      <c r="E85" s="123">
        <f t="shared" si="34"/>
        <v>3.1470748808149795</v>
      </c>
      <c r="F85" s="123">
        <f t="shared" si="34"/>
        <v>0.89305066954092971</v>
      </c>
      <c r="G85" s="123">
        <f t="shared" si="34"/>
        <v>1.3493000193384428</v>
      </c>
      <c r="H85" s="123">
        <f t="shared" si="34"/>
        <v>1.6528386395828283</v>
      </c>
      <c r="I85" s="123">
        <f t="shared" si="34"/>
        <v>3.7094126718698548</v>
      </c>
      <c r="J85" s="123">
        <f t="shared" si="34"/>
        <v>1.0661654966727849</v>
      </c>
      <c r="K85" s="123">
        <f t="shared" si="34"/>
        <v>0.96500648789608912</v>
      </c>
      <c r="L85" s="123">
        <f t="shared" si="34"/>
        <v>2.6780672995885961</v>
      </c>
      <c r="M85" s="123">
        <f t="shared" si="34"/>
        <v>0.8519132644109374</v>
      </c>
      <c r="N85" s="123">
        <f t="shared" si="34"/>
        <v>3.0547728582585831</v>
      </c>
      <c r="O85" s="123">
        <f t="shared" si="34"/>
        <v>0.35942669865779819</v>
      </c>
      <c r="P85" s="123">
        <f t="shared" si="34"/>
        <v>1.5261936273962491</v>
      </c>
      <c r="Q85" s="123">
        <f t="shared" si="34"/>
        <v>4.020333702502068</v>
      </c>
      <c r="R85" s="123">
        <f t="shared" si="34"/>
        <v>2.0446171396305473</v>
      </c>
      <c r="S85" s="123">
        <f t="shared" si="34"/>
        <v>2.6802465248407379</v>
      </c>
      <c r="T85" s="123">
        <f t="shared" si="34"/>
        <v>2.1900302492597663</v>
      </c>
      <c r="U85" s="123">
        <f t="shared" si="34"/>
        <v>1.345547440736174</v>
      </c>
      <c r="V85" s="123">
        <f t="shared" si="34"/>
        <v>0.33510371779296211</v>
      </c>
      <c r="W85" s="123">
        <f t="shared" si="34"/>
        <v>0.10069688279203833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1.9098258761141431</v>
      </c>
      <c r="D86" s="99">
        <f>RES_hhdet_in_tesh!D86/RES_summary!D$21</f>
        <v>2.4134719625696635</v>
      </c>
      <c r="E86" s="99">
        <f>RES_hhdet_in_tesh!E86/RES_summary!E$21</f>
        <v>3.1470748808149795</v>
      </c>
      <c r="F86" s="99">
        <f>RES_hhdet_in_tesh!F86/RES_summary!F$21</f>
        <v>0.89305066954092971</v>
      </c>
      <c r="G86" s="99">
        <f>RES_hhdet_in_tesh!G86/RES_summary!G$21</f>
        <v>1.3493000193384428</v>
      </c>
      <c r="H86" s="99">
        <f>RES_hhdet_in_tesh!H86/RES_summary!H$21</f>
        <v>1.6528386395828283</v>
      </c>
      <c r="I86" s="99">
        <f>RES_hhdet_in_tesh!I86/RES_summary!I$21</f>
        <v>3.7094126718698548</v>
      </c>
      <c r="J86" s="99">
        <f>RES_hhdet_in_tesh!J86/RES_summary!J$21</f>
        <v>1.0661654966727849</v>
      </c>
      <c r="K86" s="99">
        <f>RES_hhdet_in_tesh!K86/RES_summary!K$21</f>
        <v>0.96500648789608912</v>
      </c>
      <c r="L86" s="99">
        <f>RES_hhdet_in_tesh!L86/RES_summary!L$21</f>
        <v>2.6780672995885961</v>
      </c>
      <c r="M86" s="99">
        <f>RES_hhdet_in_tesh!M86/RES_summary!M$21</f>
        <v>0.8519132644109374</v>
      </c>
      <c r="N86" s="99">
        <f>RES_hhdet_in_tesh!N86/RES_summary!N$21</f>
        <v>3.0547728582585831</v>
      </c>
      <c r="O86" s="99">
        <f>RES_hhdet_in_tesh!O86/RES_summary!O$21</f>
        <v>0.35942669865779819</v>
      </c>
      <c r="P86" s="99">
        <f>RES_hhdet_in_tesh!P86/RES_summary!P$21</f>
        <v>1.5261936273962491</v>
      </c>
      <c r="Q86" s="99">
        <f>RES_hhdet_in_tesh!Q86/RES_summary!Q$21</f>
        <v>4.020333702502068</v>
      </c>
      <c r="R86" s="99">
        <f>RES_hhdet_in_tesh!R86/RES_summary!R$21</f>
        <v>2.0446171396305473</v>
      </c>
      <c r="S86" s="99">
        <f>RES_hhdet_in_tesh!S86/RES_summary!S$21</f>
        <v>2.6802465248407379</v>
      </c>
      <c r="T86" s="99">
        <f>RES_hhdet_in_tesh!T86/RES_summary!T$21</f>
        <v>2.1900302492597663</v>
      </c>
      <c r="U86" s="99">
        <f>RES_hhdet_in_tesh!U86/RES_summary!U$21</f>
        <v>1.345547440736174</v>
      </c>
      <c r="V86" s="99">
        <f>RES_hhdet_in_tesh!V86/RES_summary!V$21</f>
        <v>0.33510371779296211</v>
      </c>
      <c r="W86" s="99">
        <f>RES_hhdet_in_tesh!W86/RES_summary!W$21</f>
        <v>0.10069688279203833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15.986868307755504</v>
      </c>
      <c r="D87" s="123">
        <v>14.846387388243194</v>
      </c>
      <c r="E87" s="123">
        <v>16.644088195742007</v>
      </c>
      <c r="F87" s="123">
        <v>13.057551769111363</v>
      </c>
      <c r="G87" s="123">
        <v>18.371091521563237</v>
      </c>
      <c r="H87" s="123">
        <v>13.697314732361079</v>
      </c>
      <c r="I87" s="123">
        <v>15.375821679312821</v>
      </c>
      <c r="J87" s="123">
        <v>12.501109614787111</v>
      </c>
      <c r="K87" s="123">
        <v>12.936842703666649</v>
      </c>
      <c r="L87" s="123">
        <v>11.939109748471607</v>
      </c>
      <c r="M87" s="123">
        <v>11.314209318428068</v>
      </c>
      <c r="N87" s="123">
        <v>11.769668609774934</v>
      </c>
      <c r="O87" s="123">
        <v>11.692346868483549</v>
      </c>
      <c r="P87" s="123">
        <v>11.86063293534143</v>
      </c>
      <c r="Q87" s="123">
        <v>11.694410183107466</v>
      </c>
      <c r="R87" s="123">
        <v>11.29740946302055</v>
      </c>
      <c r="S87" s="123">
        <v>12.089770195040018</v>
      </c>
      <c r="T87" s="123">
        <v>11.660970884568988</v>
      </c>
      <c r="U87" s="123">
        <v>11.880222549327907</v>
      </c>
      <c r="V87" s="123">
        <v>11.760108607674631</v>
      </c>
      <c r="W87" s="123">
        <v>12.597175924110728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15.986868307755504</v>
      </c>
      <c r="D88" s="99">
        <v>14.470666067041217</v>
      </c>
      <c r="E88" s="99">
        <v>15.814243819524389</v>
      </c>
      <c r="F88" s="99">
        <v>13.280810296053085</v>
      </c>
      <c r="G88" s="99">
        <v>15.627560416970656</v>
      </c>
      <c r="H88" s="99">
        <v>13.756133124337094</v>
      </c>
      <c r="I88" s="99">
        <v>15.07553976246337</v>
      </c>
      <c r="J88" s="99">
        <v>13.334364180303945</v>
      </c>
      <c r="K88" s="99">
        <v>12.519275060830546</v>
      </c>
      <c r="L88" s="99">
        <v>12.238349411007167</v>
      </c>
      <c r="M88" s="99">
        <v>11.326709121246843</v>
      </c>
      <c r="N88" s="99">
        <v>11.757164697556398</v>
      </c>
      <c r="O88" s="99">
        <v>11.663661475627041</v>
      </c>
      <c r="P88" s="99">
        <v>11.987343036289483</v>
      </c>
      <c r="Q88" s="99">
        <v>11.290428719888334</v>
      </c>
      <c r="R88" s="99">
        <v>11.404836878899618</v>
      </c>
      <c r="S88" s="99">
        <v>11.810109493321402</v>
      </c>
      <c r="T88" s="99">
        <v>11.618799699667312</v>
      </c>
      <c r="U88" s="99">
        <v>11.778112838703514</v>
      </c>
      <c r="V88" s="99">
        <v>11.789727421523652</v>
      </c>
      <c r="W88" s="99">
        <v>12.614016067302007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15.948621303769375</v>
      </c>
      <c r="E92" s="102">
        <v>18.762935567597182</v>
      </c>
      <c r="F92" s="102">
        <v>11.919039213887784</v>
      </c>
      <c r="G92" s="102">
        <v>21.294436768833645</v>
      </c>
      <c r="H92" s="102">
        <v>11.651232879573595</v>
      </c>
      <c r="I92" s="102">
        <v>17.70616196191683</v>
      </c>
      <c r="J92" s="102">
        <v>9.725032407380434</v>
      </c>
      <c r="K92" s="102">
        <v>13.862133220162471</v>
      </c>
      <c r="L92" s="102">
        <v>11.399387670181017</v>
      </c>
      <c r="M92" s="102">
        <v>11.613965216318226</v>
      </c>
      <c r="N92" s="102">
        <v>10.819382808868179</v>
      </c>
      <c r="O92" s="102">
        <v>11.705010908656091</v>
      </c>
      <c r="P92" s="102">
        <v>11.415522020294095</v>
      </c>
      <c r="Q92" s="102">
        <v>11.926903056099164</v>
      </c>
      <c r="R92" s="102">
        <v>11.470306404808561</v>
      </c>
      <c r="S92" s="102">
        <v>12.050433216231314</v>
      </c>
      <c r="T92" s="102">
        <v>11.941895990168684</v>
      </c>
      <c r="U92" s="102">
        <v>12.439532742809037</v>
      </c>
      <c r="V92" s="102">
        <v>11.550462703615166</v>
      </c>
      <c r="W92" s="102">
        <v>12.664853922982529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18.233895873565864</v>
      </c>
      <c r="I96" s="102">
        <v>15.606207595689066</v>
      </c>
      <c r="J96" s="102">
        <v>10.842461041843363</v>
      </c>
      <c r="K96" s="102">
        <v>14.334888285350958</v>
      </c>
      <c r="L96" s="102">
        <v>10.711394914096207</v>
      </c>
      <c r="M96" s="102">
        <v>10.74338320083101</v>
      </c>
      <c r="N96" s="102">
        <v>12.937517031611357</v>
      </c>
      <c r="O96" s="102">
        <v>11.770780275836563</v>
      </c>
      <c r="P96" s="102">
        <v>12.015735279626007</v>
      </c>
      <c r="Q96" s="102">
        <v>11.993843689531323</v>
      </c>
      <c r="R96" s="102">
        <v>10.654723888426686</v>
      </c>
      <c r="S96" s="102">
        <v>13.453114865596024</v>
      </c>
      <c r="T96" s="102">
        <v>0</v>
      </c>
      <c r="U96" s="102">
        <v>10.979933838256724</v>
      </c>
      <c r="V96" s="102">
        <v>11.622412776351023</v>
      </c>
      <c r="W96" s="102">
        <v>12.464585224251756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8.1953485850392855</v>
      </c>
      <c r="D100" s="123">
        <v>8.398042166413509</v>
      </c>
      <c r="E100" s="123">
        <v>9.8904364560473041</v>
      </c>
      <c r="F100" s="123">
        <v>6.0501952116961171</v>
      </c>
      <c r="G100" s="123">
        <v>12.442315779420786</v>
      </c>
      <c r="H100" s="123">
        <v>6.9042951938681263</v>
      </c>
      <c r="I100" s="123">
        <v>9.0025887500841542</v>
      </c>
      <c r="J100" s="123">
        <v>4.4247739127543557</v>
      </c>
      <c r="K100" s="123">
        <v>5.7070380715497446</v>
      </c>
      <c r="L100" s="123">
        <v>4.4008714356018501</v>
      </c>
      <c r="M100" s="123">
        <v>4.2335081095705211</v>
      </c>
      <c r="N100" s="123">
        <v>3.7929080223503191</v>
      </c>
      <c r="O100" s="123">
        <v>3.8295959577477294</v>
      </c>
      <c r="P100" s="123">
        <v>3.7925194783142544</v>
      </c>
      <c r="Q100" s="123">
        <v>4.1250467104335735</v>
      </c>
      <c r="R100" s="123">
        <v>4.1308917036796631</v>
      </c>
      <c r="S100" s="123">
        <v>4.5568722585376715</v>
      </c>
      <c r="T100" s="123">
        <v>4.577871261654245</v>
      </c>
      <c r="U100" s="123">
        <v>4.7435873095628223</v>
      </c>
      <c r="V100" s="123">
        <v>4.3023931137353184</v>
      </c>
      <c r="W100" s="123">
        <v>4.4595372502452975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7.4977310298438162</v>
      </c>
      <c r="D101" s="99">
        <v>8.0772010450731013</v>
      </c>
      <c r="E101" s="99">
        <v>8.9504877245674574</v>
      </c>
      <c r="F101" s="99">
        <v>6.4260847734762603</v>
      </c>
      <c r="G101" s="99">
        <v>12.013533713549291</v>
      </c>
      <c r="H101" s="99">
        <v>7.2455249352098434</v>
      </c>
      <c r="I101" s="99">
        <v>7.2803476265973535</v>
      </c>
      <c r="J101" s="99">
        <v>5.0811969782870294</v>
      </c>
      <c r="K101" s="99">
        <v>5.1264385314787013</v>
      </c>
      <c r="L101" s="99">
        <v>4.5924332526432101</v>
      </c>
      <c r="M101" s="99">
        <v>4.0950118159321764</v>
      </c>
      <c r="N101" s="99">
        <v>3.9155974294120122</v>
      </c>
      <c r="O101" s="99">
        <v>3.8534981358389993</v>
      </c>
      <c r="P101" s="99">
        <v>3.9952567581896874</v>
      </c>
      <c r="Q101" s="99">
        <v>3.9644786259813074</v>
      </c>
      <c r="R101" s="99">
        <v>4.1563777681063572</v>
      </c>
      <c r="S101" s="99">
        <v>4.4698766886841961</v>
      </c>
      <c r="T101" s="99">
        <v>4.4898156257409285</v>
      </c>
      <c r="U101" s="99">
        <v>4.513834882340543</v>
      </c>
      <c r="V101" s="99">
        <v>4.3881994358215968</v>
      </c>
      <c r="W101" s="99">
        <v>4.5184126808349454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8.1721582859560655</v>
      </c>
      <c r="D102" s="99">
        <v>8.4895847980850103</v>
      </c>
      <c r="E102" s="99">
        <v>9.816224303739892</v>
      </c>
      <c r="F102" s="99">
        <v>5.9941020915997347</v>
      </c>
      <c r="G102" s="99">
        <v>12.723644460207254</v>
      </c>
      <c r="H102" s="99">
        <v>6.4374013916671515</v>
      </c>
      <c r="I102" s="99">
        <v>9.1443779675975367</v>
      </c>
      <c r="J102" s="99">
        <v>4.1715406827600683</v>
      </c>
      <c r="K102" s="99">
        <v>5.7747720508945424</v>
      </c>
      <c r="L102" s="99">
        <v>4.3671489187126902</v>
      </c>
      <c r="M102" s="99">
        <v>4.255276531431897</v>
      </c>
      <c r="N102" s="99">
        <v>3.7007188940742703</v>
      </c>
      <c r="O102" s="99">
        <v>3.8253219362910129</v>
      </c>
      <c r="P102" s="99">
        <v>3.7606133470203993</v>
      </c>
      <c r="Q102" s="99">
        <v>4.1229378151231346</v>
      </c>
      <c r="R102" s="99">
        <v>4.1230614294073344</v>
      </c>
      <c r="S102" s="99">
        <v>4.5702990288694876</v>
      </c>
      <c r="T102" s="99">
        <v>4.5998667843774435</v>
      </c>
      <c r="U102" s="99">
        <v>4.8049599868099016</v>
      </c>
      <c r="V102" s="99">
        <v>4.2772923135668366</v>
      </c>
      <c r="W102" s="99">
        <v>4.4473134487564243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8.8325767864523765</v>
      </c>
      <c r="D103" s="110">
        <v>6.8816335503063391</v>
      </c>
      <c r="E103" s="110">
        <v>12.187859528153211</v>
      </c>
      <c r="F103" s="110">
        <v>5.6089465791937902</v>
      </c>
      <c r="G103" s="110">
        <v>6.0879816662849082</v>
      </c>
      <c r="H103" s="110">
        <v>11.077419071493857</v>
      </c>
      <c r="I103" s="110">
        <v>7.1008509829268194</v>
      </c>
      <c r="J103" s="110">
        <v>4.0742460814949633</v>
      </c>
      <c r="K103" s="110">
        <v>4.1121676363600539</v>
      </c>
      <c r="L103" s="110">
        <v>4.0319497083370699</v>
      </c>
      <c r="M103" s="110">
        <v>4.3206560544950543</v>
      </c>
      <c r="N103" s="110">
        <v>6.1518056999554727</v>
      </c>
      <c r="O103" s="110">
        <v>0</v>
      </c>
      <c r="P103" s="110">
        <v>0</v>
      </c>
      <c r="Q103" s="110">
        <v>5.2231558878338289</v>
      </c>
      <c r="R103" s="110">
        <v>4.3286968391479972</v>
      </c>
      <c r="S103" s="110">
        <v>4.3804697526050091</v>
      </c>
      <c r="T103" s="110">
        <v>4.2990915383977608</v>
      </c>
      <c r="U103" s="110">
        <v>4.3075236329698923</v>
      </c>
      <c r="V103" s="110">
        <v>4.3242308381571908</v>
      </c>
      <c r="W103" s="110">
        <v>4.3632070433945884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96.075402344621935</v>
      </c>
      <c r="D105" s="118">
        <f t="shared" si="35"/>
        <v>175.25624611184725</v>
      </c>
      <c r="E105" s="118">
        <f t="shared" si="35"/>
        <v>153.70319990544661</v>
      </c>
      <c r="F105" s="118">
        <f t="shared" si="35"/>
        <v>128.65321978059868</v>
      </c>
      <c r="G105" s="118">
        <f t="shared" si="35"/>
        <v>123.12030356359921</v>
      </c>
      <c r="H105" s="118">
        <f t="shared" si="35"/>
        <v>118.45127099341579</v>
      </c>
      <c r="I105" s="118">
        <f t="shared" si="35"/>
        <v>115.18094305216451</v>
      </c>
      <c r="J105" s="118">
        <f t="shared" si="35"/>
        <v>105.8170332961691</v>
      </c>
      <c r="K105" s="118">
        <f t="shared" si="35"/>
        <v>112.88249126591722</v>
      </c>
      <c r="L105" s="118">
        <f t="shared" si="35"/>
        <v>132.69059542590972</v>
      </c>
      <c r="M105" s="118">
        <f t="shared" si="35"/>
        <v>104.75525507028674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84.371749796357861</v>
      </c>
      <c r="T105" s="118">
        <f t="shared" si="36"/>
        <v>90.88782111825067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112.29184431443463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75.338597783427389</v>
      </c>
      <c r="D106" s="123">
        <f t="shared" si="38"/>
        <v>143.3648458322393</v>
      </c>
      <c r="E106" s="123">
        <f t="shared" si="38"/>
        <v>121.90242717879019</v>
      </c>
      <c r="F106" s="123">
        <f t="shared" si="38"/>
        <v>111.02711878395398</v>
      </c>
      <c r="G106" s="123">
        <f t="shared" si="38"/>
        <v>94.98247679504523</v>
      </c>
      <c r="H106" s="123">
        <f t="shared" si="38"/>
        <v>95.710988849610644</v>
      </c>
      <c r="I106" s="123">
        <f t="shared" si="38"/>
        <v>87.012952942435419</v>
      </c>
      <c r="J106" s="123">
        <f t="shared" si="38"/>
        <v>89.675716783398954</v>
      </c>
      <c r="K106" s="123">
        <f t="shared" si="38"/>
        <v>93.440911767260687</v>
      </c>
      <c r="L106" s="123">
        <f t="shared" si="38"/>
        <v>111.84931594755065</v>
      </c>
      <c r="M106" s="123">
        <f t="shared" si="38"/>
        <v>88.247310788766157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65.13341237732206</v>
      </c>
      <c r="T106" s="123">
        <f t="shared" si="39"/>
        <v>71.561763838059761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89.283100567233447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75.272564542909066</v>
      </c>
      <c r="D107" s="99">
        <v>143.24421770204361</v>
      </c>
      <c r="E107" s="99">
        <v>121.80224702842558</v>
      </c>
      <c r="F107" s="99">
        <v>110.92893315858242</v>
      </c>
      <c r="G107" s="99">
        <v>94.903605637215506</v>
      </c>
      <c r="H107" s="99">
        <v>95.636703372484831</v>
      </c>
      <c r="I107" s="99">
        <v>86.952306204308513</v>
      </c>
      <c r="J107" s="99">
        <v>89.60335037109877</v>
      </c>
      <c r="K107" s="99">
        <v>93.365639749579728</v>
      </c>
      <c r="L107" s="99">
        <v>111.7673476280214</v>
      </c>
      <c r="M107" s="99">
        <v>88.179015147786487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65.088954662529233</v>
      </c>
      <c r="T107" s="99">
        <v>71.513662453945031</v>
      </c>
      <c r="U107" s="99">
        <v>0</v>
      </c>
      <c r="V107" s="99">
        <v>0</v>
      </c>
      <c r="W107" s="99">
        <v>89.224873147952849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6.6033240518323821E-2</v>
      </c>
      <c r="D108" s="99">
        <v>0.12062813019567435</v>
      </c>
      <c r="E108" s="99">
        <v>0.10018015036461247</v>
      </c>
      <c r="F108" s="99">
        <v>9.8185625371551122E-2</v>
      </c>
      <c r="G108" s="99">
        <v>7.887115782972505E-2</v>
      </c>
      <c r="H108" s="99">
        <v>7.428547712581797E-2</v>
      </c>
      <c r="I108" s="99">
        <v>6.0646738126905853E-2</v>
      </c>
      <c r="J108" s="99">
        <v>7.2366412300183328E-2</v>
      </c>
      <c r="K108" s="99">
        <v>7.5272017680957939E-2</v>
      </c>
      <c r="L108" s="99">
        <v>8.1968319529248782E-2</v>
      </c>
      <c r="M108" s="99">
        <v>6.8295640979676386E-2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4.4457714792825752E-2</v>
      </c>
      <c r="T108" s="99">
        <v>4.8101384114728821E-2</v>
      </c>
      <c r="U108" s="99">
        <v>0</v>
      </c>
      <c r="V108" s="99">
        <v>0</v>
      </c>
      <c r="W108" s="99">
        <v>5.8227419280596222E-2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1.9049099793931283</v>
      </c>
      <c r="D109" s="123">
        <f t="shared" si="41"/>
        <v>2.4101412474213038</v>
      </c>
      <c r="E109" s="123">
        <f t="shared" si="41"/>
        <v>3.1512840949284384</v>
      </c>
      <c r="F109" s="123">
        <f t="shared" si="41"/>
        <v>0.87911245123094073</v>
      </c>
      <c r="G109" s="123">
        <f t="shared" si="41"/>
        <v>1.3439257190757903</v>
      </c>
      <c r="H109" s="123">
        <f t="shared" si="41"/>
        <v>1.6631257129837438</v>
      </c>
      <c r="I109" s="123">
        <f t="shared" si="41"/>
        <v>3.7019626968555897</v>
      </c>
      <c r="J109" s="123">
        <f t="shared" si="41"/>
        <v>1.061599198755713</v>
      </c>
      <c r="K109" s="123">
        <f t="shared" si="41"/>
        <v>0.95967590904911937</v>
      </c>
      <c r="L109" s="123">
        <f t="shared" si="41"/>
        <v>2.6805276900628345</v>
      </c>
      <c r="M109" s="123">
        <f t="shared" si="41"/>
        <v>0.81873618092964828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2.7123613702985558</v>
      </c>
      <c r="T109" s="123">
        <f t="shared" si="41"/>
        <v>2.0312001952210088</v>
      </c>
      <c r="U109" s="123">
        <f t="shared" si="41"/>
        <v>0</v>
      </c>
      <c r="V109" s="123">
        <f t="shared" si="41"/>
        <v>0</v>
      </c>
      <c r="W109" s="123">
        <f t="shared" si="41"/>
        <v>5.9393927588878771E-2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1.9049099793931283</v>
      </c>
      <c r="D110" s="99">
        <f>RES_hhdet_in_tesh!D110/RES_summary!D$21</f>
        <v>2.4101412474213038</v>
      </c>
      <c r="E110" s="99">
        <f>RES_hhdet_in_tesh!E110/RES_summary!E$21</f>
        <v>3.1512840949284384</v>
      </c>
      <c r="F110" s="99">
        <f>RES_hhdet_in_tesh!F110/RES_summary!F$21</f>
        <v>0.87911245123094073</v>
      </c>
      <c r="G110" s="99">
        <f>RES_hhdet_in_tesh!G110/RES_summary!G$21</f>
        <v>1.3439257190757903</v>
      </c>
      <c r="H110" s="99">
        <f>RES_hhdet_in_tesh!H110/RES_summary!H$21</f>
        <v>1.6631257129837438</v>
      </c>
      <c r="I110" s="99">
        <f>RES_hhdet_in_tesh!I110/RES_summary!I$21</f>
        <v>3.7019626968555897</v>
      </c>
      <c r="J110" s="99">
        <f>RES_hhdet_in_tesh!J110/RES_summary!J$21</f>
        <v>1.061599198755713</v>
      </c>
      <c r="K110" s="99">
        <f>RES_hhdet_in_tesh!K110/RES_summary!K$21</f>
        <v>0.95967590904911937</v>
      </c>
      <c r="L110" s="99">
        <f>RES_hhdet_in_tesh!L110/RES_summary!L$21</f>
        <v>2.6805276900628345</v>
      </c>
      <c r="M110" s="99">
        <f>RES_hhdet_in_tesh!M110/RES_summary!M$21</f>
        <v>0.81873618092964828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2.7123613702985558</v>
      </c>
      <c r="T110" s="99">
        <f>RES_hhdet_in_tesh!T110/RES_summary!T$21</f>
        <v>2.0312001952210088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5.9393927588878771E-2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10.622542396778945</v>
      </c>
      <c r="D111" s="123">
        <v>21.066992211938743</v>
      </c>
      <c r="E111" s="123">
        <v>18.676760480691772</v>
      </c>
      <c r="F111" s="123">
        <v>10.760293290591052</v>
      </c>
      <c r="G111" s="123">
        <v>14.303086862741907</v>
      </c>
      <c r="H111" s="123">
        <v>14.260462040803283</v>
      </c>
      <c r="I111" s="123">
        <v>15.325083944409874</v>
      </c>
      <c r="J111" s="123">
        <v>10.909005846606055</v>
      </c>
      <c r="K111" s="123">
        <v>12.710851011676045</v>
      </c>
      <c r="L111" s="123">
        <v>13.80908040568268</v>
      </c>
      <c r="M111" s="123">
        <v>11.431979941604913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11.960364162491567</v>
      </c>
      <c r="T111" s="123">
        <v>12.694990300592471</v>
      </c>
      <c r="U111" s="123">
        <v>0</v>
      </c>
      <c r="V111" s="123">
        <v>0</v>
      </c>
      <c r="W111" s="123">
        <v>18.502608523273299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10.59299140017467</v>
      </c>
      <c r="D112" s="99">
        <v>21.121049490155634</v>
      </c>
      <c r="E112" s="99">
        <v>18.729614537508443</v>
      </c>
      <c r="F112" s="99">
        <v>11.014266779704213</v>
      </c>
      <c r="G112" s="99">
        <v>14.518954733979829</v>
      </c>
      <c r="H112" s="99">
        <v>14.171917554279322</v>
      </c>
      <c r="I112" s="99">
        <v>15.319788807142627</v>
      </c>
      <c r="J112" s="99">
        <v>10.910652515719542</v>
      </c>
      <c r="K112" s="99">
        <v>12.646644886902852</v>
      </c>
      <c r="L112" s="99">
        <v>13.888723199106419</v>
      </c>
      <c r="M112" s="99">
        <v>11.512316228028535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11.563852256979446</v>
      </c>
      <c r="T112" s="99">
        <v>12.891053705112908</v>
      </c>
      <c r="U112" s="99">
        <v>0</v>
      </c>
      <c r="V112" s="99">
        <v>0</v>
      </c>
      <c r="W112" s="99">
        <v>18.585891603259807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11.041181515339513</v>
      </c>
      <c r="D116" s="102">
        <v>11.196133209533876</v>
      </c>
      <c r="E116" s="102">
        <v>17.242150367096407</v>
      </c>
      <c r="F116" s="102">
        <v>7.0522803495389077</v>
      </c>
      <c r="G116" s="102">
        <v>11.442837568839455</v>
      </c>
      <c r="H116" s="102">
        <v>18.23389587356586</v>
      </c>
      <c r="I116" s="102">
        <v>15.606207595689066</v>
      </c>
      <c r="J116" s="102">
        <v>10.842461041843359</v>
      </c>
      <c r="K116" s="102">
        <v>14.334888285350962</v>
      </c>
      <c r="L116" s="102">
        <v>10.711394914096207</v>
      </c>
      <c r="M116" s="102">
        <v>10.74338320083101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13.453114865596019</v>
      </c>
      <c r="T116" s="102">
        <v>11.453255405296368</v>
      </c>
      <c r="U116" s="102">
        <v>0</v>
      </c>
      <c r="V116" s="102">
        <v>0</v>
      </c>
      <c r="W116" s="102">
        <v>12.464585224251756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8.20935218502248</v>
      </c>
      <c r="D120" s="123">
        <v>8.4142668202478834</v>
      </c>
      <c r="E120" s="123">
        <v>9.972728151036204</v>
      </c>
      <c r="F120" s="123">
        <v>5.9866952548226973</v>
      </c>
      <c r="G120" s="123">
        <v>12.490814186736293</v>
      </c>
      <c r="H120" s="123">
        <v>6.8166943900181085</v>
      </c>
      <c r="I120" s="123">
        <v>9.1409434684636377</v>
      </c>
      <c r="J120" s="123">
        <v>4.1707114674083767</v>
      </c>
      <c r="K120" s="123">
        <v>5.7710525779313784</v>
      </c>
      <c r="L120" s="123">
        <v>4.3516713826135511</v>
      </c>
      <c r="M120" s="123">
        <v>4.2572281589860204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4.5656118862456729</v>
      </c>
      <c r="T120" s="123">
        <v>4.5998667843774443</v>
      </c>
      <c r="U120" s="123">
        <v>0</v>
      </c>
      <c r="V120" s="123">
        <v>0</v>
      </c>
      <c r="W120" s="123">
        <v>4.4467412963389972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8.1721582859560655</v>
      </c>
      <c r="D121" s="99">
        <v>8.4895847980850103</v>
      </c>
      <c r="E121" s="99">
        <v>9.8162243037398937</v>
      </c>
      <c r="F121" s="99">
        <v>5.9941020915997347</v>
      </c>
      <c r="G121" s="99">
        <v>12.723644460207252</v>
      </c>
      <c r="H121" s="99">
        <v>6.4374013916671515</v>
      </c>
      <c r="I121" s="99">
        <v>9.1443779675975403</v>
      </c>
      <c r="J121" s="99">
        <v>4.1715406827600683</v>
      </c>
      <c r="K121" s="99">
        <v>5.7747720508945415</v>
      </c>
      <c r="L121" s="99">
        <v>4.3671489187126893</v>
      </c>
      <c r="M121" s="99">
        <v>4.255276531431897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4.5702990288694876</v>
      </c>
      <c r="T121" s="99">
        <v>4.5998667843774443</v>
      </c>
      <c r="U121" s="99">
        <v>0</v>
      </c>
      <c r="V121" s="99">
        <v>0</v>
      </c>
      <c r="W121" s="99">
        <v>4.4473134487564243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8.8325767864523765</v>
      </c>
      <c r="D122" s="110">
        <v>6.8816335503063391</v>
      </c>
      <c r="E122" s="110">
        <v>12.187859528153215</v>
      </c>
      <c r="F122" s="110">
        <v>5.6089465791937902</v>
      </c>
      <c r="G122" s="110">
        <v>6.0879816662849082</v>
      </c>
      <c r="H122" s="110">
        <v>11.077419071493857</v>
      </c>
      <c r="I122" s="110">
        <v>7.1008509829268185</v>
      </c>
      <c r="J122" s="110">
        <v>4.0742460814949633</v>
      </c>
      <c r="K122" s="110">
        <v>4.1121676363600539</v>
      </c>
      <c r="L122" s="110">
        <v>4.0319497083370708</v>
      </c>
      <c r="M122" s="110">
        <v>4.3206560544950543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4.3804697526050083</v>
      </c>
      <c r="T122" s="110">
        <v>0</v>
      </c>
      <c r="U122" s="110">
        <v>0</v>
      </c>
      <c r="V122" s="110">
        <v>0</v>
      </c>
      <c r="W122" s="110">
        <v>4.3632070433945902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149.58654577628926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121.64561146610173</v>
      </c>
      <c r="J124" s="118">
        <f t="shared" si="42"/>
        <v>115.57441478817375</v>
      </c>
      <c r="K124" s="118">
        <f t="shared" si="42"/>
        <v>116.75218922597018</v>
      </c>
      <c r="L124" s="118">
        <f t="shared" si="42"/>
        <v>114.93484021607691</v>
      </c>
      <c r="M124" s="118">
        <f t="shared" si="42"/>
        <v>112.28219194758024</v>
      </c>
      <c r="N124" s="118">
        <f t="shared" si="42"/>
        <v>104.04441895579438</v>
      </c>
      <c r="O124" s="118">
        <f t="shared" si="42"/>
        <v>97.877986244717093</v>
      </c>
      <c r="P124" s="118">
        <f t="shared" si="42"/>
        <v>86.928278267357896</v>
      </c>
      <c r="Q124" s="118">
        <f t="shared" si="42"/>
        <v>89.198018138356005</v>
      </c>
      <c r="R124" s="118">
        <f t="shared" ref="R124:V124" si="43">R125+R128+R130+R139</f>
        <v>85.797992350192601</v>
      </c>
      <c r="S124" s="118">
        <f t="shared" si="43"/>
        <v>86.706369700583338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74.835458226848232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123.10955671105347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93.05077523112223</v>
      </c>
      <c r="J125" s="123">
        <f t="shared" si="45"/>
        <v>98.826279441751097</v>
      </c>
      <c r="K125" s="123">
        <f t="shared" si="45"/>
        <v>97.272202142523128</v>
      </c>
      <c r="L125" s="123">
        <f t="shared" si="45"/>
        <v>96.359440021864785</v>
      </c>
      <c r="M125" s="123">
        <f t="shared" si="45"/>
        <v>95.01341615930609</v>
      </c>
      <c r="N125" s="123">
        <f t="shared" si="45"/>
        <v>85.900722858437277</v>
      </c>
      <c r="O125" s="123">
        <f t="shared" si="45"/>
        <v>81.811325609951083</v>
      </c>
      <c r="P125" s="123">
        <f t="shared" si="45"/>
        <v>71.813627914219921</v>
      </c>
      <c r="Q125" s="123">
        <f t="shared" si="45"/>
        <v>69.463278730063209</v>
      </c>
      <c r="R125" s="123">
        <f t="shared" ref="R125:V125" si="46">SUM(R126:R127)</f>
        <v>68.167155263175587</v>
      </c>
      <c r="S125" s="123">
        <f t="shared" si="46"/>
        <v>67.123038776662952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58.0779286575507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123.00165288476015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92.985920220378247</v>
      </c>
      <c r="J126" s="99">
        <v>98.746528718359073</v>
      </c>
      <c r="K126" s="99">
        <v>97.193843800539327</v>
      </c>
      <c r="L126" s="99">
        <v>96.288823395357426</v>
      </c>
      <c r="M126" s="99">
        <v>94.939884149092194</v>
      </c>
      <c r="N126" s="99">
        <v>85.845001734053682</v>
      </c>
      <c r="O126" s="99">
        <v>81.749004941923147</v>
      </c>
      <c r="P126" s="99">
        <v>71.757818493858849</v>
      </c>
      <c r="Q126" s="99">
        <v>69.415700941472153</v>
      </c>
      <c r="R126" s="99">
        <v>68.120916807051415</v>
      </c>
      <c r="S126" s="99">
        <v>67.077223014751482</v>
      </c>
      <c r="T126" s="99">
        <v>0</v>
      </c>
      <c r="U126" s="99">
        <v>0</v>
      </c>
      <c r="V126" s="99">
        <v>0</v>
      </c>
      <c r="W126" s="99">
        <v>58.040052196256156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0.10790382629331959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6.4855010743984282E-2</v>
      </c>
      <c r="J127" s="99">
        <v>7.9750723392030223E-2</v>
      </c>
      <c r="K127" s="99">
        <v>7.8358341983806659E-2</v>
      </c>
      <c r="L127" s="99">
        <v>7.0616626507358268E-2</v>
      </c>
      <c r="M127" s="99">
        <v>7.3532010213897617E-2</v>
      </c>
      <c r="N127" s="99">
        <v>5.5721124383588234E-2</v>
      </c>
      <c r="O127" s="99">
        <v>6.232066802793082E-2</v>
      </c>
      <c r="P127" s="99">
        <v>5.5809420361076278E-2</v>
      </c>
      <c r="Q127" s="99">
        <v>4.7577788591062091E-2</v>
      </c>
      <c r="R127" s="99">
        <v>4.6238456124166917E-2</v>
      </c>
      <c r="S127" s="99">
        <v>4.5815761911465143E-2</v>
      </c>
      <c r="T127" s="99">
        <v>0</v>
      </c>
      <c r="U127" s="99">
        <v>0</v>
      </c>
      <c r="V127" s="99">
        <v>0</v>
      </c>
      <c r="W127" s="99">
        <v>3.7876461294544708E-2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1.9098835819035638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3.7098113900084528</v>
      </c>
      <c r="J128" s="123">
        <f t="shared" si="48"/>
        <v>1.0662434269741281</v>
      </c>
      <c r="K128" s="123">
        <f t="shared" si="48"/>
        <v>0.96505897227821813</v>
      </c>
      <c r="L128" s="123">
        <f t="shared" si="48"/>
        <v>2.6781559480401498</v>
      </c>
      <c r="M128" s="123">
        <f t="shared" si="48"/>
        <v>0.85183343415736368</v>
      </c>
      <c r="N128" s="123">
        <f t="shared" si="48"/>
        <v>3.0547128308017166</v>
      </c>
      <c r="O128" s="123">
        <f t="shared" si="48"/>
        <v>0.35936128644106285</v>
      </c>
      <c r="P128" s="123">
        <f t="shared" si="48"/>
        <v>0</v>
      </c>
      <c r="Q128" s="123">
        <f t="shared" si="48"/>
        <v>4.0199146172197899</v>
      </c>
      <c r="R128" s="123">
        <f t="shared" si="48"/>
        <v>2.0447328906574871</v>
      </c>
      <c r="S128" s="123">
        <f t="shared" si="48"/>
        <v>2.6802379079686416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0.10125542643040164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1.9098835819035638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3.7098113900084528</v>
      </c>
      <c r="J129" s="99">
        <f>RES_hhdet_in_tesh!J129/RES_summary!J$21</f>
        <v>1.0662434269741281</v>
      </c>
      <c r="K129" s="99">
        <f>RES_hhdet_in_tesh!K129/RES_summary!K$21</f>
        <v>0.96505897227821813</v>
      </c>
      <c r="L129" s="99">
        <f>RES_hhdet_in_tesh!L129/RES_summary!L$21</f>
        <v>2.6781559480401498</v>
      </c>
      <c r="M129" s="99">
        <f>RES_hhdet_in_tesh!M129/RES_summary!M$21</f>
        <v>0.85183343415736368</v>
      </c>
      <c r="N129" s="99">
        <f>RES_hhdet_in_tesh!N129/RES_summary!N$21</f>
        <v>3.0547128308017166</v>
      </c>
      <c r="O129" s="99">
        <f>RES_hhdet_in_tesh!O129/RES_summary!O$21</f>
        <v>0.35936128644106285</v>
      </c>
      <c r="P129" s="99">
        <f>RES_hhdet_in_tesh!P129/RES_summary!P$21</f>
        <v>0</v>
      </c>
      <c r="Q129" s="99">
        <f>RES_hhdet_in_tesh!Q129/RES_summary!Q$21</f>
        <v>4.0199146172197899</v>
      </c>
      <c r="R129" s="99">
        <f>RES_hhdet_in_tesh!R129/RES_summary!R$21</f>
        <v>2.0447328906574871</v>
      </c>
      <c r="S129" s="99">
        <f>RES_hhdet_in_tesh!S129/RES_summary!S$21</f>
        <v>2.6802379079686416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0.10125542643040164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16.357355794175504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15.742435981423599</v>
      </c>
      <c r="J130" s="123">
        <v>11.511221722267395</v>
      </c>
      <c r="K130" s="123">
        <v>12.74350432848094</v>
      </c>
      <c r="L130" s="123">
        <v>11.545630795474306</v>
      </c>
      <c r="M130" s="123">
        <v>12.160119747578777</v>
      </c>
      <c r="N130" s="123">
        <v>11.328433361644782</v>
      </c>
      <c r="O130" s="123">
        <v>11.881977412033937</v>
      </c>
      <c r="P130" s="123">
        <v>11.354037006117574</v>
      </c>
      <c r="Q130" s="123">
        <v>11.576191557290224</v>
      </c>
      <c r="R130" s="123">
        <v>11.458833282571618</v>
      </c>
      <c r="S130" s="123">
        <v>12.336993537059566</v>
      </c>
      <c r="T130" s="123">
        <v>0</v>
      </c>
      <c r="U130" s="123">
        <v>0</v>
      </c>
      <c r="V130" s="123">
        <v>0</v>
      </c>
      <c r="W130" s="123">
        <v>12.209372195958087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16.807888374553954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15.744668137237721</v>
      </c>
      <c r="J131" s="99">
        <v>11.516361473284549</v>
      </c>
      <c r="K131" s="99">
        <v>12.640229373798192</v>
      </c>
      <c r="L131" s="99">
        <v>11.567517978568471</v>
      </c>
      <c r="M131" s="99">
        <v>12.176117802057345</v>
      </c>
      <c r="N131" s="99">
        <v>11.317709480354758</v>
      </c>
      <c r="O131" s="99">
        <v>11.88385917915293</v>
      </c>
      <c r="P131" s="99">
        <v>11.354037006117574</v>
      </c>
      <c r="Q131" s="99">
        <v>11.499383029603543</v>
      </c>
      <c r="R131" s="99">
        <v>11.554543106958427</v>
      </c>
      <c r="S131" s="99">
        <v>12.161894303531236</v>
      </c>
      <c r="T131" s="99">
        <v>0</v>
      </c>
      <c r="U131" s="99">
        <v>0</v>
      </c>
      <c r="V131" s="99">
        <v>0</v>
      </c>
      <c r="W131" s="99">
        <v>12.186795658839801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11.041181515339515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15.606207595689058</v>
      </c>
      <c r="J135" s="102">
        <v>10.842461041843361</v>
      </c>
      <c r="K135" s="102">
        <v>14.334888285350962</v>
      </c>
      <c r="L135" s="102">
        <v>10.711394914096209</v>
      </c>
      <c r="M135" s="102">
        <v>10.743383200831014</v>
      </c>
      <c r="N135" s="102">
        <v>12.937517031611364</v>
      </c>
      <c r="O135" s="102">
        <v>11.770780275836563</v>
      </c>
      <c r="P135" s="102">
        <v>0</v>
      </c>
      <c r="Q135" s="102">
        <v>11.993843689531319</v>
      </c>
      <c r="R135" s="102">
        <v>10.654723888426686</v>
      </c>
      <c r="S135" s="102">
        <v>13.453114865596023</v>
      </c>
      <c r="T135" s="102">
        <v>0</v>
      </c>
      <c r="U135" s="102">
        <v>0</v>
      </c>
      <c r="V135" s="102">
        <v>0</v>
      </c>
      <c r="W135" s="102">
        <v>12.464585224251758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8.2097496891567108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9.1425888635474415</v>
      </c>
      <c r="J139" s="123">
        <v>4.170670197181134</v>
      </c>
      <c r="K139" s="123">
        <v>5.7714237826879105</v>
      </c>
      <c r="L139" s="123">
        <v>4.3516134506976547</v>
      </c>
      <c r="M139" s="123">
        <v>4.2568226065380044</v>
      </c>
      <c r="N139" s="123">
        <v>3.7605499049105973</v>
      </c>
      <c r="O139" s="123">
        <v>3.825321936291012</v>
      </c>
      <c r="P139" s="123">
        <v>3.7606133470204002</v>
      </c>
      <c r="Q139" s="123">
        <v>4.1386332337827847</v>
      </c>
      <c r="R139" s="123">
        <v>4.127270913787906</v>
      </c>
      <c r="S139" s="123">
        <v>4.5660994788921769</v>
      </c>
      <c r="T139" s="123">
        <v>0</v>
      </c>
      <c r="U139" s="123">
        <v>0</v>
      </c>
      <c r="V139" s="123">
        <v>0</v>
      </c>
      <c r="W139" s="123">
        <v>4.4469019469090441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8.1721582859560655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9.1443779675975385</v>
      </c>
      <c r="J140" s="99">
        <v>4.1715406827600692</v>
      </c>
      <c r="K140" s="99">
        <v>5.7747720508945415</v>
      </c>
      <c r="L140" s="99">
        <v>4.3671489187126902</v>
      </c>
      <c r="M140" s="99">
        <v>4.255276531431897</v>
      </c>
      <c r="N140" s="99">
        <v>3.7007188940742703</v>
      </c>
      <c r="O140" s="99">
        <v>3.825321936291012</v>
      </c>
      <c r="P140" s="99">
        <v>3.7606133470204002</v>
      </c>
      <c r="Q140" s="99">
        <v>4.1229378151231355</v>
      </c>
      <c r="R140" s="99">
        <v>4.1230614294073336</v>
      </c>
      <c r="S140" s="99">
        <v>4.5702990288694885</v>
      </c>
      <c r="T140" s="99">
        <v>0</v>
      </c>
      <c r="U140" s="99">
        <v>0</v>
      </c>
      <c r="V140" s="99">
        <v>0</v>
      </c>
      <c r="W140" s="99">
        <v>4.4473134487564234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8.8325767864523783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7.1008509829268203</v>
      </c>
      <c r="J141" s="110">
        <v>4.0742460814949641</v>
      </c>
      <c r="K141" s="110">
        <v>4.1121676363600539</v>
      </c>
      <c r="L141" s="110">
        <v>4.031949708337069</v>
      </c>
      <c r="M141" s="110">
        <v>4.3206560544950543</v>
      </c>
      <c r="N141" s="110">
        <v>6.1518056999554727</v>
      </c>
      <c r="O141" s="110">
        <v>0</v>
      </c>
      <c r="P141" s="110">
        <v>0</v>
      </c>
      <c r="Q141" s="110">
        <v>5.223155887833828</v>
      </c>
      <c r="R141" s="110">
        <v>4.3286968391479972</v>
      </c>
      <c r="S141" s="110">
        <v>4.3804697526050091</v>
      </c>
      <c r="T141" s="110">
        <v>0</v>
      </c>
      <c r="U141" s="110">
        <v>0</v>
      </c>
      <c r="V141" s="110">
        <v>0</v>
      </c>
      <c r="W141" s="110">
        <v>4.3632070433945893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0</v>
      </c>
      <c r="V147" s="99">
        <f>RES_hhdet_in_tesh!V147/RES_summary!V$21</f>
        <v>0</v>
      </c>
      <c r="W147" s="99">
        <f>RES_hhdet_in_tesh!W147/RES_summary!W$21</f>
        <v>0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141.00680434628725</v>
      </c>
      <c r="E161" s="118">
        <f t="shared" si="54"/>
        <v>148.16932820328714</v>
      </c>
      <c r="F161" s="118">
        <f t="shared" si="54"/>
        <v>117.34031320549259</v>
      </c>
      <c r="G161" s="118">
        <f t="shared" si="54"/>
        <v>146.17570295226952</v>
      </c>
      <c r="H161" s="118">
        <f t="shared" si="54"/>
        <v>99.304767349585802</v>
      </c>
      <c r="I161" s="118">
        <f t="shared" si="54"/>
        <v>116.35464583843421</v>
      </c>
      <c r="J161" s="118">
        <f t="shared" si="54"/>
        <v>105.11256210341163</v>
      </c>
      <c r="K161" s="118">
        <f t="shared" si="54"/>
        <v>128.08134299626897</v>
      </c>
      <c r="L161" s="118">
        <f t="shared" si="54"/>
        <v>116.93712589099238</v>
      </c>
      <c r="M161" s="118">
        <f t="shared" si="54"/>
        <v>111.24221545263568</v>
      </c>
      <c r="N161" s="118">
        <f t="shared" si="54"/>
        <v>105.04715489433933</v>
      </c>
      <c r="O161" s="118">
        <f t="shared" si="54"/>
        <v>101.67718439534406</v>
      </c>
      <c r="P161" s="118">
        <f t="shared" si="54"/>
        <v>93.359418653132749</v>
      </c>
      <c r="Q161" s="118">
        <f t="shared" si="54"/>
        <v>94.119401357735654</v>
      </c>
      <c r="R161" s="118">
        <f t="shared" ref="R161:V161" si="55">R162+R164+R166+R175</f>
        <v>75.499575987265843</v>
      </c>
      <c r="S161" s="118">
        <f t="shared" si="55"/>
        <v>76.551638198363619</v>
      </c>
      <c r="T161" s="118">
        <f t="shared" si="55"/>
        <v>90.869869564517145</v>
      </c>
      <c r="U161" s="118">
        <f t="shared" si="55"/>
        <v>89.871281295084458</v>
      </c>
      <c r="V161" s="118">
        <f t="shared" si="55"/>
        <v>80.545186800375191</v>
      </c>
      <c r="W161" s="118">
        <f t="shared" ref="W161" si="56">W162+W164+W166+W175</f>
        <v>81.523988033001928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114.2211631480252</v>
      </c>
      <c r="E162" s="123">
        <f t="shared" si="57"/>
        <v>116.28696203640706</v>
      </c>
      <c r="F162" s="123">
        <f t="shared" si="57"/>
        <v>97.14140994103586</v>
      </c>
      <c r="G162" s="123">
        <f t="shared" si="57"/>
        <v>109.78494862952357</v>
      </c>
      <c r="H162" s="123">
        <f t="shared" si="57"/>
        <v>75.641621383505736</v>
      </c>
      <c r="I162" s="123">
        <f t="shared" si="57"/>
        <v>83.529668015190495</v>
      </c>
      <c r="J162" s="123">
        <f t="shared" si="57"/>
        <v>86.367081874123741</v>
      </c>
      <c r="K162" s="123">
        <f t="shared" si="57"/>
        <v>104.3563679599649</v>
      </c>
      <c r="L162" s="123">
        <f t="shared" si="57"/>
        <v>95.918086201646375</v>
      </c>
      <c r="M162" s="123">
        <f t="shared" si="57"/>
        <v>91.775403950935527</v>
      </c>
      <c r="N162" s="123">
        <f t="shared" si="57"/>
        <v>80.594624057311577</v>
      </c>
      <c r="O162" s="123">
        <f t="shared" si="57"/>
        <v>84.327058112520945</v>
      </c>
      <c r="P162" s="123">
        <f t="shared" si="57"/>
        <v>74.118234138549539</v>
      </c>
      <c r="Q162" s="123">
        <f t="shared" si="57"/>
        <v>71.064374590258183</v>
      </c>
      <c r="R162" s="123">
        <f t="shared" si="57"/>
        <v>53.33074414047622</v>
      </c>
      <c r="S162" s="123">
        <f t="shared" si="57"/>
        <v>52.218639504414654</v>
      </c>
      <c r="T162" s="123">
        <f t="shared" si="57"/>
        <v>67.282637806967472</v>
      </c>
      <c r="U162" s="123">
        <f t="shared" si="57"/>
        <v>66.00969724412306</v>
      </c>
      <c r="V162" s="123">
        <f t="shared" si="57"/>
        <v>63.028485235080915</v>
      </c>
      <c r="W162" s="123">
        <f t="shared" si="57"/>
        <v>64.015851015125307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114.2211631480252</v>
      </c>
      <c r="E163" s="110">
        <v>116.28696203640706</v>
      </c>
      <c r="F163" s="110">
        <v>97.14140994103586</v>
      </c>
      <c r="G163" s="110">
        <v>109.78494862952357</v>
      </c>
      <c r="H163" s="110">
        <v>75.641621383505736</v>
      </c>
      <c r="I163" s="110">
        <v>83.529668015190495</v>
      </c>
      <c r="J163" s="110">
        <v>86.367081874123741</v>
      </c>
      <c r="K163" s="110">
        <v>104.3563679599649</v>
      </c>
      <c r="L163" s="110">
        <v>95.918086201646375</v>
      </c>
      <c r="M163" s="110">
        <v>91.775403950935527</v>
      </c>
      <c r="N163" s="110">
        <v>80.594624057311577</v>
      </c>
      <c r="O163" s="110">
        <v>84.327058112520945</v>
      </c>
      <c r="P163" s="110">
        <v>74.118234138549539</v>
      </c>
      <c r="Q163" s="110">
        <v>71.064374590258183</v>
      </c>
      <c r="R163" s="110">
        <v>53.33074414047622</v>
      </c>
      <c r="S163" s="110">
        <v>52.218639504414654</v>
      </c>
      <c r="T163" s="110">
        <v>67.282637806967472</v>
      </c>
      <c r="U163" s="110">
        <v>66.00969724412306</v>
      </c>
      <c r="V163" s="110">
        <v>63.028485235080915</v>
      </c>
      <c r="W163" s="110">
        <v>64.015851015125307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2.420780241043198</v>
      </c>
      <c r="E164" s="123">
        <f t="shared" si="58"/>
        <v>3.1497851489501945</v>
      </c>
      <c r="F164" s="123">
        <f t="shared" si="58"/>
        <v>2.2939761760584343</v>
      </c>
      <c r="G164" s="123">
        <f t="shared" si="58"/>
        <v>2.5881166909103341</v>
      </c>
      <c r="H164" s="123">
        <f t="shared" si="58"/>
        <v>3.3711683873821205</v>
      </c>
      <c r="I164" s="123">
        <f t="shared" si="58"/>
        <v>7.0335813597113424</v>
      </c>
      <c r="J164" s="123">
        <f t="shared" si="58"/>
        <v>4.1789143268264901</v>
      </c>
      <c r="K164" s="123">
        <f t="shared" si="58"/>
        <v>3.6382643239106995</v>
      </c>
      <c r="L164" s="123">
        <f t="shared" si="58"/>
        <v>5.7889018498897649</v>
      </c>
      <c r="M164" s="123">
        <f t="shared" si="58"/>
        <v>3.9050742656242936</v>
      </c>
      <c r="N164" s="123">
        <f t="shared" si="58"/>
        <v>8.9113660859342758</v>
      </c>
      <c r="O164" s="123">
        <f t="shared" si="58"/>
        <v>1.7991847108296315</v>
      </c>
      <c r="P164" s="123">
        <f t="shared" si="58"/>
        <v>3.7780886152727389</v>
      </c>
      <c r="Q164" s="123">
        <f t="shared" si="58"/>
        <v>6.9615676629272016</v>
      </c>
      <c r="R164" s="123">
        <f t="shared" si="58"/>
        <v>6.8920753873520813</v>
      </c>
      <c r="S164" s="123">
        <f t="shared" si="58"/>
        <v>7.1660899985530619</v>
      </c>
      <c r="T164" s="123">
        <f t="shared" si="58"/>
        <v>7.0484374964919354</v>
      </c>
      <c r="U164" s="123">
        <f t="shared" si="58"/>
        <v>6.7221664436923136</v>
      </c>
      <c r="V164" s="123">
        <f t="shared" si="58"/>
        <v>1.6736453995083294</v>
      </c>
      <c r="W164" s="123">
        <f t="shared" si="58"/>
        <v>0.50120458526688805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2.420780241043198</v>
      </c>
      <c r="E165" s="99">
        <f>RES_hhdet_in_tesh!E165/RES_summary!E$21</f>
        <v>3.1497851489501945</v>
      </c>
      <c r="F165" s="99">
        <f>RES_hhdet_in_tesh!F165/RES_summary!F$21</f>
        <v>2.2939761760584343</v>
      </c>
      <c r="G165" s="99">
        <f>RES_hhdet_in_tesh!G165/RES_summary!G$21</f>
        <v>2.5881166909103341</v>
      </c>
      <c r="H165" s="99">
        <f>RES_hhdet_in_tesh!H165/RES_summary!H$21</f>
        <v>3.3711683873821205</v>
      </c>
      <c r="I165" s="99">
        <f>RES_hhdet_in_tesh!I165/RES_summary!I$21</f>
        <v>7.0335813597113424</v>
      </c>
      <c r="J165" s="99">
        <f>RES_hhdet_in_tesh!J165/RES_summary!J$21</f>
        <v>4.1789143268264901</v>
      </c>
      <c r="K165" s="99">
        <f>RES_hhdet_in_tesh!K165/RES_summary!K$21</f>
        <v>3.6382643239106995</v>
      </c>
      <c r="L165" s="99">
        <f>RES_hhdet_in_tesh!L165/RES_summary!L$21</f>
        <v>5.7889018498897649</v>
      </c>
      <c r="M165" s="99">
        <f>RES_hhdet_in_tesh!M165/RES_summary!M$21</f>
        <v>3.9050742656242936</v>
      </c>
      <c r="N165" s="99">
        <f>RES_hhdet_in_tesh!N165/RES_summary!N$21</f>
        <v>8.9113660859342758</v>
      </c>
      <c r="O165" s="99">
        <f>RES_hhdet_in_tesh!O165/RES_summary!O$21</f>
        <v>1.7991847108296315</v>
      </c>
      <c r="P165" s="99">
        <f>RES_hhdet_in_tesh!P165/RES_summary!P$21</f>
        <v>3.7780886152727389</v>
      </c>
      <c r="Q165" s="99">
        <f>RES_hhdet_in_tesh!Q165/RES_summary!Q$21</f>
        <v>6.9615676629272016</v>
      </c>
      <c r="R165" s="99">
        <f>RES_hhdet_in_tesh!R165/RES_summary!R$21</f>
        <v>6.8920753873520813</v>
      </c>
      <c r="S165" s="99">
        <f>RES_hhdet_in_tesh!S165/RES_summary!S$21</f>
        <v>7.1660899985530619</v>
      </c>
      <c r="T165" s="99">
        <f>RES_hhdet_in_tesh!T165/RES_summary!T$21</f>
        <v>7.0484374964919354</v>
      </c>
      <c r="U165" s="99">
        <f>RES_hhdet_in_tesh!U165/RES_summary!U$21</f>
        <v>6.7221664436923136</v>
      </c>
      <c r="V165" s="99">
        <f>RES_hhdet_in_tesh!V165/RES_summary!V$21</f>
        <v>1.6736453995083294</v>
      </c>
      <c r="W165" s="99">
        <f>RES_hhdet_in_tesh!W165/RES_summary!W$21</f>
        <v>0.50120458526688805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15.948621303769368</v>
      </c>
      <c r="E166" s="123">
        <v>18.762935567597182</v>
      </c>
      <c r="F166" s="123">
        <v>11.919039213887785</v>
      </c>
      <c r="G166" s="123">
        <v>21.294436768833648</v>
      </c>
      <c r="H166" s="123">
        <v>13.479000985487435</v>
      </c>
      <c r="I166" s="123">
        <v>16.649130668528798</v>
      </c>
      <c r="J166" s="123">
        <v>10.395884206763711</v>
      </c>
      <c r="K166" s="123">
        <v>14.315587924919649</v>
      </c>
      <c r="L166" s="123">
        <v>10.878496357522501</v>
      </c>
      <c r="M166" s="123">
        <v>11.304923224258376</v>
      </c>
      <c r="N166" s="123">
        <v>11.781240861708076</v>
      </c>
      <c r="O166" s="123">
        <v>11.725619635702458</v>
      </c>
      <c r="P166" s="123">
        <v>11.70248255229008</v>
      </c>
      <c r="Q166" s="123">
        <v>11.954665464520186</v>
      </c>
      <c r="R166" s="123">
        <v>11.149508098966546</v>
      </c>
      <c r="S166" s="123">
        <v>12.600802682668792</v>
      </c>
      <c r="T166" s="123">
        <v>11.941895990168687</v>
      </c>
      <c r="U166" s="123">
        <v>12.338917634344321</v>
      </c>
      <c r="V166" s="123">
        <v>11.565320939893805</v>
      </c>
      <c r="W166" s="123">
        <v>12.560024404738046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15.948621303769368</v>
      </c>
      <c r="E167" s="99">
        <v>18.762935567597182</v>
      </c>
      <c r="F167" s="99">
        <v>11.919039213887785</v>
      </c>
      <c r="G167" s="99">
        <v>21.294436768833648</v>
      </c>
      <c r="H167" s="99">
        <v>11.651232879573598</v>
      </c>
      <c r="I167" s="99">
        <v>17.706161961916834</v>
      </c>
      <c r="J167" s="99">
        <v>9.725032407380434</v>
      </c>
      <c r="K167" s="99">
        <v>13.862133220162473</v>
      </c>
      <c r="L167" s="99">
        <v>11.399387670181014</v>
      </c>
      <c r="M167" s="99">
        <v>11.613965216318226</v>
      </c>
      <c r="N167" s="99">
        <v>10.819382808868177</v>
      </c>
      <c r="O167" s="99">
        <v>11.705010908656089</v>
      </c>
      <c r="P167" s="99">
        <v>11.415522020294098</v>
      </c>
      <c r="Q167" s="99">
        <v>11.926903056099162</v>
      </c>
      <c r="R167" s="99">
        <v>11.470306404808564</v>
      </c>
      <c r="S167" s="99">
        <v>12.050433216231314</v>
      </c>
      <c r="T167" s="99">
        <v>11.941895990168687</v>
      </c>
      <c r="U167" s="99">
        <v>12.439532742809037</v>
      </c>
      <c r="V167" s="99">
        <v>11.550462703615166</v>
      </c>
      <c r="W167" s="99">
        <v>12.664853922982529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18.233895873565864</v>
      </c>
      <c r="I171" s="102">
        <v>15.606207595689062</v>
      </c>
      <c r="J171" s="102">
        <v>10.842461041843361</v>
      </c>
      <c r="K171" s="102">
        <v>14.334888285350962</v>
      </c>
      <c r="L171" s="102">
        <v>10.711394914096209</v>
      </c>
      <c r="M171" s="102">
        <v>10.743383200831008</v>
      </c>
      <c r="N171" s="102">
        <v>12.937517031611359</v>
      </c>
      <c r="O171" s="102">
        <v>11.770780275836563</v>
      </c>
      <c r="P171" s="102">
        <v>12.015735279626005</v>
      </c>
      <c r="Q171" s="102">
        <v>11.993843689531319</v>
      </c>
      <c r="R171" s="102">
        <v>10.654723888426686</v>
      </c>
      <c r="S171" s="102">
        <v>13.453114865596023</v>
      </c>
      <c r="T171" s="102">
        <v>0</v>
      </c>
      <c r="U171" s="102">
        <v>10.979933838256724</v>
      </c>
      <c r="V171" s="102">
        <v>11.62241277635102</v>
      </c>
      <c r="W171" s="102">
        <v>12.464585224251756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8.416239653449491</v>
      </c>
      <c r="E175" s="123">
        <v>9.9696454503326688</v>
      </c>
      <c r="F175" s="123">
        <v>5.9858878745105075</v>
      </c>
      <c r="G175" s="123">
        <v>12.508200863001978</v>
      </c>
      <c r="H175" s="123">
        <v>6.8129765932105011</v>
      </c>
      <c r="I175" s="123">
        <v>9.1422657950035635</v>
      </c>
      <c r="J175" s="123">
        <v>4.1706816956976933</v>
      </c>
      <c r="K175" s="123">
        <v>5.7711227874737014</v>
      </c>
      <c r="L175" s="123">
        <v>4.3516414819337461</v>
      </c>
      <c r="M175" s="123">
        <v>4.2568140118174806</v>
      </c>
      <c r="N175" s="123">
        <v>3.7599238893854099</v>
      </c>
      <c r="O175" s="123">
        <v>3.8253219362910129</v>
      </c>
      <c r="P175" s="123">
        <v>3.7606133470204002</v>
      </c>
      <c r="Q175" s="123">
        <v>4.1387936400300944</v>
      </c>
      <c r="R175" s="123">
        <v>4.1272483604710031</v>
      </c>
      <c r="S175" s="123">
        <v>4.5661060127270989</v>
      </c>
      <c r="T175" s="123">
        <v>4.596898270889044</v>
      </c>
      <c r="U175" s="123">
        <v>4.8004999729247499</v>
      </c>
      <c r="V175" s="123">
        <v>4.2777352258921466</v>
      </c>
      <c r="W175" s="123">
        <v>4.4469080278716824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8.4895847980850103</v>
      </c>
      <c r="E176" s="99">
        <v>9.8162243037398937</v>
      </c>
      <c r="F176" s="99">
        <v>5.9941020915997347</v>
      </c>
      <c r="G176" s="99">
        <v>12.723644460207248</v>
      </c>
      <c r="H176" s="99">
        <v>6.4374013916671524</v>
      </c>
      <c r="I176" s="99">
        <v>9.1443779675975385</v>
      </c>
      <c r="J176" s="99">
        <v>4.1715406827600683</v>
      </c>
      <c r="K176" s="99">
        <v>5.7747720508945415</v>
      </c>
      <c r="L176" s="99">
        <v>4.3671489187126893</v>
      </c>
      <c r="M176" s="99">
        <v>4.255276531431897</v>
      </c>
      <c r="N176" s="99">
        <v>3.7007188940742703</v>
      </c>
      <c r="O176" s="99">
        <v>3.8253219362910129</v>
      </c>
      <c r="P176" s="99">
        <v>3.7606133470204002</v>
      </c>
      <c r="Q176" s="99">
        <v>4.1229378151231355</v>
      </c>
      <c r="R176" s="99">
        <v>4.1230614294073336</v>
      </c>
      <c r="S176" s="99">
        <v>4.5702990288694867</v>
      </c>
      <c r="T176" s="99">
        <v>4.5998667843774417</v>
      </c>
      <c r="U176" s="99">
        <v>4.8049599868099016</v>
      </c>
      <c r="V176" s="99">
        <v>4.2772923135668366</v>
      </c>
      <c r="W176" s="99">
        <v>4.4473134487564243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6.8816335503063399</v>
      </c>
      <c r="E177" s="110">
        <v>12.187859528153211</v>
      </c>
      <c r="F177" s="110">
        <v>5.6089465791937902</v>
      </c>
      <c r="G177" s="110">
        <v>6.0879816662849082</v>
      </c>
      <c r="H177" s="110">
        <v>11.077419071493861</v>
      </c>
      <c r="I177" s="110">
        <v>7.1008509829268185</v>
      </c>
      <c r="J177" s="110">
        <v>4.0742460814949641</v>
      </c>
      <c r="K177" s="110">
        <v>4.1121676363600539</v>
      </c>
      <c r="L177" s="110">
        <v>4.031949708337069</v>
      </c>
      <c r="M177" s="110">
        <v>4.3206560544950543</v>
      </c>
      <c r="N177" s="110">
        <v>6.1518056999554727</v>
      </c>
      <c r="O177" s="110">
        <v>0</v>
      </c>
      <c r="P177" s="110">
        <v>0</v>
      </c>
      <c r="Q177" s="110">
        <v>5.2231558878338289</v>
      </c>
      <c r="R177" s="110">
        <v>4.3286968391479972</v>
      </c>
      <c r="S177" s="110">
        <v>4.3804697526050091</v>
      </c>
      <c r="T177" s="110">
        <v>4.2990915383977617</v>
      </c>
      <c r="U177" s="110">
        <v>4.3075236329698923</v>
      </c>
      <c r="V177" s="110">
        <v>4.324230838157189</v>
      </c>
      <c r="W177" s="110">
        <v>4.3632070433945884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93.608006612713936</v>
      </c>
      <c r="E3" s="118">
        <f t="shared" si="0"/>
        <v>0</v>
      </c>
      <c r="F3" s="118">
        <f t="shared" si="0"/>
        <v>126.59149517886401</v>
      </c>
      <c r="G3" s="118">
        <f t="shared" si="0"/>
        <v>0</v>
      </c>
      <c r="H3" s="118">
        <f t="shared" si="0"/>
        <v>0</v>
      </c>
      <c r="I3" s="118">
        <f t="shared" si="0"/>
        <v>41.327162702515395</v>
      </c>
      <c r="J3" s="118">
        <f t="shared" si="0"/>
        <v>116.75279844044832</v>
      </c>
      <c r="K3" s="118">
        <f t="shared" si="0"/>
        <v>0</v>
      </c>
      <c r="L3" s="118">
        <f t="shared" si="0"/>
        <v>0</v>
      </c>
      <c r="M3" s="118">
        <f t="shared" si="0"/>
        <v>57.460645166157065</v>
      </c>
      <c r="N3" s="118">
        <f t="shared" si="0"/>
        <v>55.877023599247792</v>
      </c>
      <c r="O3" s="118">
        <f t="shared" si="0"/>
        <v>33.622229114981138</v>
      </c>
      <c r="P3" s="118">
        <f t="shared" si="0"/>
        <v>56.515651351325808</v>
      </c>
      <c r="Q3" s="118">
        <f t="shared" si="0"/>
        <v>54.507906771591614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36.066274240397831</v>
      </c>
      <c r="V3" s="118">
        <f t="shared" si="1"/>
        <v>35.03336778984589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78.674216281305789</v>
      </c>
      <c r="E4" s="123">
        <f t="shared" si="3"/>
        <v>0</v>
      </c>
      <c r="F4" s="123">
        <f t="shared" si="3"/>
        <v>111.65818386571766</v>
      </c>
      <c r="G4" s="123">
        <f t="shared" si="3"/>
        <v>0</v>
      </c>
      <c r="H4" s="123">
        <f t="shared" si="3"/>
        <v>0</v>
      </c>
      <c r="I4" s="123">
        <f t="shared" si="3"/>
        <v>32.858879815709699</v>
      </c>
      <c r="J4" s="123">
        <f t="shared" si="3"/>
        <v>101.03646574929172</v>
      </c>
      <c r="K4" s="123">
        <f t="shared" si="3"/>
        <v>0</v>
      </c>
      <c r="L4" s="123">
        <f t="shared" si="3"/>
        <v>0</v>
      </c>
      <c r="M4" s="123">
        <f t="shared" si="3"/>
        <v>49.104914844445126</v>
      </c>
      <c r="N4" s="123">
        <f t="shared" si="3"/>
        <v>47.749819087001775</v>
      </c>
      <c r="O4" s="123">
        <f t="shared" si="3"/>
        <v>28.25935730518038</v>
      </c>
      <c r="P4" s="123">
        <f t="shared" si="3"/>
        <v>46.720949813819665</v>
      </c>
      <c r="Q4" s="123">
        <f t="shared" si="3"/>
        <v>44.875781190834054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28.535333817700273</v>
      </c>
      <c r="V4" s="123">
        <f t="shared" si="4"/>
        <v>27.252424807605529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78.674216281305789</v>
      </c>
      <c r="E5" s="99">
        <v>0</v>
      </c>
      <c r="F5" s="99">
        <v>111.65818386571766</v>
      </c>
      <c r="G5" s="99">
        <v>0</v>
      </c>
      <c r="H5" s="99">
        <v>0</v>
      </c>
      <c r="I5" s="99">
        <v>32.858879815709699</v>
      </c>
      <c r="J5" s="99">
        <v>101.03646574929172</v>
      </c>
      <c r="K5" s="99">
        <v>0</v>
      </c>
      <c r="L5" s="99">
        <v>0</v>
      </c>
      <c r="M5" s="99">
        <v>49.104914844445126</v>
      </c>
      <c r="N5" s="99">
        <v>47.749819087001775</v>
      </c>
      <c r="O5" s="99">
        <v>28.25935730518038</v>
      </c>
      <c r="P5" s="99">
        <v>46.720949813819665</v>
      </c>
      <c r="Q5" s="99">
        <v>44.875781190834054</v>
      </c>
      <c r="R5" s="99">
        <v>0</v>
      </c>
      <c r="S5" s="99">
        <v>0</v>
      </c>
      <c r="T5" s="99">
        <v>0</v>
      </c>
      <c r="U5" s="99">
        <v>28.535333817700273</v>
      </c>
      <c r="V5" s="99">
        <v>27.252424807605529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10.232588976478251</v>
      </c>
      <c r="E9" s="123">
        <v>0</v>
      </c>
      <c r="F9" s="123">
        <v>9.7901641950300906</v>
      </c>
      <c r="G9" s="123">
        <v>0</v>
      </c>
      <c r="H9" s="123">
        <v>0</v>
      </c>
      <c r="I9" s="123">
        <v>5.1304941909373376</v>
      </c>
      <c r="J9" s="123">
        <v>11.055359205840951</v>
      </c>
      <c r="K9" s="123">
        <v>0</v>
      </c>
      <c r="L9" s="123">
        <v>0</v>
      </c>
      <c r="M9" s="123">
        <v>5.9200056774252046</v>
      </c>
      <c r="N9" s="123">
        <v>5.9034277325484483</v>
      </c>
      <c r="O9" s="123">
        <v>3.8659621871115544</v>
      </c>
      <c r="P9" s="123">
        <v>7.1884362006228262</v>
      </c>
      <c r="Q9" s="123">
        <v>7.2253983390227727</v>
      </c>
      <c r="R9" s="123">
        <v>0</v>
      </c>
      <c r="S9" s="123">
        <v>0</v>
      </c>
      <c r="T9" s="123">
        <v>0</v>
      </c>
      <c r="U9" s="123">
        <v>4.8151654050753745</v>
      </c>
      <c r="V9" s="123">
        <v>5.291100278874814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10.368377976730724</v>
      </c>
      <c r="E10" s="99">
        <v>0</v>
      </c>
      <c r="F10" s="99">
        <v>9.9925088786293301</v>
      </c>
      <c r="G10" s="99">
        <v>0</v>
      </c>
      <c r="H10" s="99">
        <v>0</v>
      </c>
      <c r="I10" s="99">
        <v>5.202295851090537</v>
      </c>
      <c r="J10" s="99">
        <v>11.306668504569863</v>
      </c>
      <c r="K10" s="99">
        <v>0</v>
      </c>
      <c r="L10" s="99">
        <v>0</v>
      </c>
      <c r="M10" s="99">
        <v>5.9604341999786072</v>
      </c>
      <c r="N10" s="99">
        <v>5.9792905540819419</v>
      </c>
      <c r="O10" s="99">
        <v>3.888688331070151</v>
      </c>
      <c r="P10" s="99">
        <v>7.3109594253833707</v>
      </c>
      <c r="Q10" s="99">
        <v>7.4033636092070774</v>
      </c>
      <c r="R10" s="99">
        <v>0</v>
      </c>
      <c r="S10" s="99">
        <v>0</v>
      </c>
      <c r="T10" s="99">
        <v>0</v>
      </c>
      <c r="U10" s="99">
        <v>5.4929236598262303</v>
      </c>
      <c r="V10" s="99">
        <v>5.4676181276666478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7.0585210955766922</v>
      </c>
      <c r="E11" s="99">
        <v>0</v>
      </c>
      <c r="F11" s="99">
        <v>5.1984963748934971</v>
      </c>
      <c r="G11" s="99">
        <v>0</v>
      </c>
      <c r="H11" s="99">
        <v>0</v>
      </c>
      <c r="I11" s="99">
        <v>7.5155499413495406</v>
      </c>
      <c r="J11" s="99">
        <v>4.0802142359860429</v>
      </c>
      <c r="K11" s="99">
        <v>0</v>
      </c>
      <c r="L11" s="99">
        <v>0</v>
      </c>
      <c r="M11" s="99">
        <v>4.5730938009824298</v>
      </c>
      <c r="N11" s="99">
        <v>4.0394608603888376</v>
      </c>
      <c r="O11" s="99">
        <v>4.0604646591953442</v>
      </c>
      <c r="P11" s="99">
        <v>3.645322444554242</v>
      </c>
      <c r="Q11" s="99">
        <v>3.5522947751287894</v>
      </c>
      <c r="R11" s="99">
        <v>0</v>
      </c>
      <c r="S11" s="99">
        <v>0</v>
      </c>
      <c r="T11" s="99">
        <v>0</v>
      </c>
      <c r="U11" s="99">
        <v>3.1888257569773479</v>
      </c>
      <c r="V11" s="99">
        <v>2.9011165956719172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4.7012013549298866</v>
      </c>
      <c r="E19" s="123">
        <v>0</v>
      </c>
      <c r="F19" s="123">
        <v>5.143147118116266</v>
      </c>
      <c r="G19" s="123">
        <v>0</v>
      </c>
      <c r="H19" s="123">
        <v>0</v>
      </c>
      <c r="I19" s="123">
        <v>3.3377886958683525</v>
      </c>
      <c r="J19" s="123">
        <v>4.6609734853156439</v>
      </c>
      <c r="K19" s="123">
        <v>0</v>
      </c>
      <c r="L19" s="123">
        <v>0</v>
      </c>
      <c r="M19" s="123">
        <v>2.4357246442867373</v>
      </c>
      <c r="N19" s="123">
        <v>2.2237767796975674</v>
      </c>
      <c r="O19" s="123">
        <v>1.4969096226892005</v>
      </c>
      <c r="P19" s="123">
        <v>2.6062653368833208</v>
      </c>
      <c r="Q19" s="123">
        <v>2.4067272417347851</v>
      </c>
      <c r="R19" s="123">
        <v>0</v>
      </c>
      <c r="S19" s="123">
        <v>0</v>
      </c>
      <c r="T19" s="123">
        <v>0</v>
      </c>
      <c r="U19" s="123">
        <v>2.715775017622184</v>
      </c>
      <c r="V19" s="123">
        <v>2.4898427033655457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6.0666879536356211</v>
      </c>
      <c r="E20" s="99">
        <v>0</v>
      </c>
      <c r="F20" s="99">
        <v>5.8158690298899218</v>
      </c>
      <c r="G20" s="99">
        <v>0</v>
      </c>
      <c r="H20" s="99">
        <v>0</v>
      </c>
      <c r="I20" s="99">
        <v>2.5969478582293348</v>
      </c>
      <c r="J20" s="99">
        <v>4.7242052495560118</v>
      </c>
      <c r="K20" s="99">
        <v>0</v>
      </c>
      <c r="L20" s="99">
        <v>0</v>
      </c>
      <c r="M20" s="99">
        <v>2.4634468249010122</v>
      </c>
      <c r="N20" s="99">
        <v>2.2677228631052784</v>
      </c>
      <c r="O20" s="99">
        <v>1.4978724262389032</v>
      </c>
      <c r="P20" s="99">
        <v>2.8898615907899545</v>
      </c>
      <c r="Q20" s="99">
        <v>3.0723831797684142</v>
      </c>
      <c r="R20" s="99">
        <v>0</v>
      </c>
      <c r="S20" s="99">
        <v>0</v>
      </c>
      <c r="T20" s="99">
        <v>0</v>
      </c>
      <c r="U20" s="99">
        <v>2.8761788998847311</v>
      </c>
      <c r="V20" s="99">
        <v>2.5894243649988078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3.341628883441095</v>
      </c>
      <c r="E21" s="99">
        <v>0</v>
      </c>
      <c r="F21" s="99">
        <v>2.3539034448003338</v>
      </c>
      <c r="G21" s="99">
        <v>0</v>
      </c>
      <c r="H21" s="99">
        <v>0</v>
      </c>
      <c r="I21" s="99">
        <v>3.5789251253743863</v>
      </c>
      <c r="J21" s="99">
        <v>1.6308993399598573</v>
      </c>
      <c r="K21" s="99">
        <v>0</v>
      </c>
      <c r="L21" s="99">
        <v>0</v>
      </c>
      <c r="M21" s="99">
        <v>1.6593876098212901</v>
      </c>
      <c r="N21" s="99">
        <v>1.4431323169946777</v>
      </c>
      <c r="O21" s="99">
        <v>1.4917225185651792</v>
      </c>
      <c r="P21" s="99">
        <v>1.4664887574943011</v>
      </c>
      <c r="Q21" s="99">
        <v>1.6077808048298128</v>
      </c>
      <c r="R21" s="99">
        <v>0</v>
      </c>
      <c r="S21" s="99">
        <v>0</v>
      </c>
      <c r="T21" s="99">
        <v>0</v>
      </c>
      <c r="U21" s="99">
        <v>1.8335536651781776</v>
      </c>
      <c r="V21" s="99">
        <v>1.6223780150827143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57.663429822333825</v>
      </c>
      <c r="D24" s="118">
        <f t="shared" si="7"/>
        <v>54.323875297679258</v>
      </c>
      <c r="E24" s="118">
        <f t="shared" si="7"/>
        <v>57.8120854565678</v>
      </c>
      <c r="F24" s="118">
        <f t="shared" si="7"/>
        <v>54.723745836992848</v>
      </c>
      <c r="G24" s="118">
        <f t="shared" si="7"/>
        <v>54.304730137414722</v>
      </c>
      <c r="H24" s="118">
        <f t="shared" si="7"/>
        <v>44.373337975024796</v>
      </c>
      <c r="I24" s="118">
        <f t="shared" si="7"/>
        <v>41.137013068609292</v>
      </c>
      <c r="J24" s="118">
        <f t="shared" si="7"/>
        <v>41.49070146357446</v>
      </c>
      <c r="K24" s="118">
        <f t="shared" si="7"/>
        <v>38.551851139048473</v>
      </c>
      <c r="L24" s="118">
        <f t="shared" si="7"/>
        <v>37.84108640047301</v>
      </c>
      <c r="M24" s="118">
        <f t="shared" si="7"/>
        <v>36.90062303844239</v>
      </c>
      <c r="N24" s="118">
        <f t="shared" si="7"/>
        <v>35.222492315335813</v>
      </c>
      <c r="O24" s="118">
        <f t="shared" si="7"/>
        <v>32.045451876213491</v>
      </c>
      <c r="P24" s="118">
        <f t="shared" si="7"/>
        <v>27.182361167895674</v>
      </c>
      <c r="Q24" s="118">
        <f t="shared" si="7"/>
        <v>26.12284559146725</v>
      </c>
      <c r="R24" s="118">
        <f t="shared" ref="R24:V24" si="8">R25+R28+R30+R39</f>
        <v>27.582545958498145</v>
      </c>
      <c r="S24" s="118">
        <f t="shared" si="8"/>
        <v>0</v>
      </c>
      <c r="T24" s="118">
        <f t="shared" si="8"/>
        <v>0</v>
      </c>
      <c r="U24" s="118">
        <f t="shared" si="8"/>
        <v>24.429186116615959</v>
      </c>
      <c r="V24" s="118">
        <f t="shared" si="8"/>
        <v>21.164732778552157</v>
      </c>
      <c r="W24" s="118">
        <f t="shared" ref="W24" si="9">W25+W28+W30+W39</f>
        <v>20.452296998000076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47.77471932328833</v>
      </c>
      <c r="D25" s="123">
        <f t="shared" si="10"/>
        <v>44.099600523053105</v>
      </c>
      <c r="E25" s="123">
        <f t="shared" si="10"/>
        <v>45.88427161625178</v>
      </c>
      <c r="F25" s="123">
        <f t="shared" si="10"/>
        <v>47.171346017299022</v>
      </c>
      <c r="G25" s="123">
        <f t="shared" si="10"/>
        <v>40.294391070445414</v>
      </c>
      <c r="H25" s="123">
        <f t="shared" si="10"/>
        <v>38.447759004868715</v>
      </c>
      <c r="I25" s="123">
        <f t="shared" si="10"/>
        <v>33.979254637830365</v>
      </c>
      <c r="J25" s="123">
        <f t="shared" si="10"/>
        <v>38.273052142953361</v>
      </c>
      <c r="K25" s="123">
        <f t="shared" si="10"/>
        <v>35.977838447979195</v>
      </c>
      <c r="L25" s="123">
        <f t="shared" si="10"/>
        <v>35.20055713098769</v>
      </c>
      <c r="M25" s="123">
        <f t="shared" si="10"/>
        <v>32.192506227966149</v>
      </c>
      <c r="N25" s="123">
        <f t="shared" si="10"/>
        <v>31.653327966557534</v>
      </c>
      <c r="O25" s="123">
        <f t="shared" si="10"/>
        <v>27.785230726378764</v>
      </c>
      <c r="P25" s="123">
        <f t="shared" si="10"/>
        <v>23.893211188124255</v>
      </c>
      <c r="Q25" s="123">
        <f t="shared" si="10"/>
        <v>22.541567689343669</v>
      </c>
      <c r="R25" s="123">
        <f t="shared" ref="R25:V25" si="11">SUM(R26:R27)</f>
        <v>22.712230684906181</v>
      </c>
      <c r="S25" s="123">
        <f t="shared" si="11"/>
        <v>0</v>
      </c>
      <c r="T25" s="123">
        <f t="shared" si="11"/>
        <v>0</v>
      </c>
      <c r="U25" s="123">
        <f t="shared" si="11"/>
        <v>19.406806694460435</v>
      </c>
      <c r="V25" s="123">
        <f t="shared" si="11"/>
        <v>17.124757600409513</v>
      </c>
      <c r="W25" s="123">
        <f t="shared" ref="W25" si="12">SUM(W26:W27)</f>
        <v>17.374294158683409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47.77471932328833</v>
      </c>
      <c r="D26" s="99">
        <v>44.099600523053105</v>
      </c>
      <c r="E26" s="99">
        <v>45.88427161625178</v>
      </c>
      <c r="F26" s="99">
        <v>47.171346017299022</v>
      </c>
      <c r="G26" s="99">
        <v>40.294391070445414</v>
      </c>
      <c r="H26" s="99">
        <v>38.447759004868715</v>
      </c>
      <c r="I26" s="99">
        <v>33.979254637830365</v>
      </c>
      <c r="J26" s="99">
        <v>38.273052142953361</v>
      </c>
      <c r="K26" s="99">
        <v>35.977838447979195</v>
      </c>
      <c r="L26" s="99">
        <v>35.20055713098769</v>
      </c>
      <c r="M26" s="99">
        <v>32.192506227966149</v>
      </c>
      <c r="N26" s="99">
        <v>31.653327966557534</v>
      </c>
      <c r="O26" s="99">
        <v>27.785230726378764</v>
      </c>
      <c r="P26" s="99">
        <v>23.893211188124255</v>
      </c>
      <c r="Q26" s="99">
        <v>22.541567689343669</v>
      </c>
      <c r="R26" s="99">
        <v>22.712230684906181</v>
      </c>
      <c r="S26" s="99">
        <v>0</v>
      </c>
      <c r="T26" s="99">
        <v>0</v>
      </c>
      <c r="U26" s="99">
        <v>19.406806694460435</v>
      </c>
      <c r="V26" s="99">
        <v>17.124757600409513</v>
      </c>
      <c r="W26" s="99">
        <v>17.374294158683409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6.8377283533271838</v>
      </c>
      <c r="D30" s="123">
        <v>7.058521095576693</v>
      </c>
      <c r="E30" s="123">
        <v>8.243908680470529</v>
      </c>
      <c r="F30" s="123">
        <v>5.1984963748934971</v>
      </c>
      <c r="G30" s="123">
        <v>9.2113798691991366</v>
      </c>
      <c r="H30" s="123">
        <v>3.632612878986123</v>
      </c>
      <c r="I30" s="123">
        <v>3.5788333054045429</v>
      </c>
      <c r="J30" s="123">
        <v>1.5867499806612386</v>
      </c>
      <c r="K30" s="123">
        <v>0.31865181091804884</v>
      </c>
      <c r="L30" s="123">
        <v>1.0312713091943193</v>
      </c>
      <c r="M30" s="123">
        <v>3.0487292006549533</v>
      </c>
      <c r="N30" s="123">
        <v>2.1260320317835983</v>
      </c>
      <c r="O30" s="123">
        <v>2.7684986312695532</v>
      </c>
      <c r="P30" s="123">
        <v>1.822661222277121</v>
      </c>
      <c r="Q30" s="123">
        <v>1.9734970972937709</v>
      </c>
      <c r="R30" s="123">
        <v>3.2678741283630313</v>
      </c>
      <c r="S30" s="123">
        <v>0</v>
      </c>
      <c r="T30" s="123">
        <v>0</v>
      </c>
      <c r="U30" s="123">
        <v>3.1888257569773479</v>
      </c>
      <c r="V30" s="123">
        <v>2.4175971630599311</v>
      </c>
      <c r="W30" s="123">
        <v>1.4004806221288864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6.8377283533271838</v>
      </c>
      <c r="D31" s="99">
        <v>7.058521095576693</v>
      </c>
      <c r="E31" s="99">
        <v>8.243908680470529</v>
      </c>
      <c r="F31" s="99">
        <v>5.1984963748934971</v>
      </c>
      <c r="G31" s="99">
        <v>9.2113798691991366</v>
      </c>
      <c r="H31" s="99">
        <v>4.9948427086059191</v>
      </c>
      <c r="I31" s="99">
        <v>7.5155499413495397</v>
      </c>
      <c r="J31" s="99">
        <v>4.080214235986042</v>
      </c>
      <c r="K31" s="99">
        <v>5.7357325965248798</v>
      </c>
      <c r="L31" s="99">
        <v>4.6407208913744364</v>
      </c>
      <c r="M31" s="99">
        <v>4.5730938009824307</v>
      </c>
      <c r="N31" s="99">
        <v>4.0394608603888367</v>
      </c>
      <c r="O31" s="99">
        <v>4.0604646591953442</v>
      </c>
      <c r="P31" s="99">
        <v>3.645322444554242</v>
      </c>
      <c r="Q31" s="99">
        <v>3.5522947751287877</v>
      </c>
      <c r="R31" s="99">
        <v>3.2678741283630313</v>
      </c>
      <c r="S31" s="99">
        <v>0</v>
      </c>
      <c r="T31" s="99">
        <v>0</v>
      </c>
      <c r="U31" s="99">
        <v>3.1888257569773479</v>
      </c>
      <c r="V31" s="99">
        <v>2.9011165956719172</v>
      </c>
      <c r="W31" s="99">
        <v>3.151081399789994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3.0509821457183084</v>
      </c>
      <c r="D39" s="123">
        <v>3.1657536790494585</v>
      </c>
      <c r="E39" s="123">
        <v>3.6839051598454917</v>
      </c>
      <c r="F39" s="123">
        <v>2.3539034448003338</v>
      </c>
      <c r="G39" s="123">
        <v>4.7989591977701709</v>
      </c>
      <c r="H39" s="123">
        <v>2.2929660911699554</v>
      </c>
      <c r="I39" s="123">
        <v>3.5789251253743863</v>
      </c>
      <c r="J39" s="123">
        <v>1.6308993399598573</v>
      </c>
      <c r="K39" s="123">
        <v>2.2553608801512293</v>
      </c>
      <c r="L39" s="123">
        <v>1.6092579602910038</v>
      </c>
      <c r="M39" s="123">
        <v>1.6593876098212899</v>
      </c>
      <c r="N39" s="123">
        <v>1.4431323169946779</v>
      </c>
      <c r="O39" s="123">
        <v>1.491722518565179</v>
      </c>
      <c r="P39" s="123">
        <v>1.4664887574943011</v>
      </c>
      <c r="Q39" s="123">
        <v>1.6077808048298128</v>
      </c>
      <c r="R39" s="123">
        <v>1.6024411452289291</v>
      </c>
      <c r="S39" s="123">
        <v>0</v>
      </c>
      <c r="T39" s="123">
        <v>0</v>
      </c>
      <c r="U39" s="123">
        <v>1.8335536651781776</v>
      </c>
      <c r="V39" s="123">
        <v>1.6223780150827147</v>
      </c>
      <c r="W39" s="123">
        <v>1.6775222171877815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3.2204811538137701</v>
      </c>
      <c r="D40" s="99">
        <v>3.3416288834410945</v>
      </c>
      <c r="E40" s="99">
        <v>3.8593292150762295</v>
      </c>
      <c r="F40" s="99">
        <v>2.3539034448003338</v>
      </c>
      <c r="G40" s="99">
        <v>4.9909175656809772</v>
      </c>
      <c r="H40" s="99">
        <v>2.5222627002869511</v>
      </c>
      <c r="I40" s="99">
        <v>3.5789251253743863</v>
      </c>
      <c r="J40" s="99">
        <v>1.6308993399598573</v>
      </c>
      <c r="K40" s="99">
        <v>2.2553608801512293</v>
      </c>
      <c r="L40" s="99">
        <v>1.703920193249298</v>
      </c>
      <c r="M40" s="99">
        <v>1.6593876098212899</v>
      </c>
      <c r="N40" s="99">
        <v>1.4431323169946779</v>
      </c>
      <c r="O40" s="99">
        <v>1.491722518565179</v>
      </c>
      <c r="P40" s="99">
        <v>1.4664887574943011</v>
      </c>
      <c r="Q40" s="99">
        <v>1.6077808048298128</v>
      </c>
      <c r="R40" s="99">
        <v>1.6024411452289291</v>
      </c>
      <c r="S40" s="99">
        <v>0</v>
      </c>
      <c r="T40" s="99">
        <v>0</v>
      </c>
      <c r="U40" s="99">
        <v>1.8335536651781776</v>
      </c>
      <c r="V40" s="99">
        <v>1.6223780150827147</v>
      </c>
      <c r="W40" s="99">
        <v>1.6775222171877815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46.331516347088048</v>
      </c>
      <c r="F43" s="118">
        <f t="shared" si="14"/>
        <v>90.701763697495622</v>
      </c>
      <c r="G43" s="118">
        <f t="shared" si="14"/>
        <v>60.151185248831311</v>
      </c>
      <c r="H43" s="118">
        <f t="shared" si="14"/>
        <v>52.498012510334675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30.861872006948296</v>
      </c>
      <c r="P43" s="118">
        <f t="shared" si="14"/>
        <v>39.29582367896171</v>
      </c>
      <c r="Q43" s="118">
        <f t="shared" si="14"/>
        <v>41.877068297674583</v>
      </c>
      <c r="R43" s="118">
        <f t="shared" ref="R43:V43" si="15">R44+R47+R49+R58</f>
        <v>0</v>
      </c>
      <c r="S43" s="118">
        <f t="shared" si="15"/>
        <v>29.239454420007796</v>
      </c>
      <c r="T43" s="118">
        <f t="shared" si="15"/>
        <v>30.904756530107864</v>
      </c>
      <c r="U43" s="118">
        <f t="shared" si="15"/>
        <v>36.206451946089942</v>
      </c>
      <c r="V43" s="118">
        <f t="shared" si="15"/>
        <v>28.649164727000713</v>
      </c>
      <c r="W43" s="118">
        <f t="shared" ref="W43" si="16">W44+W47+W49+W58</f>
        <v>28.051155598554899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42.726135831481919</v>
      </c>
      <c r="F44" s="123">
        <f t="shared" si="17"/>
        <v>88.399939902854243</v>
      </c>
      <c r="G44" s="123">
        <f t="shared" si="17"/>
        <v>55.32436581194353</v>
      </c>
      <c r="H44" s="123">
        <f t="shared" si="17"/>
        <v>50.180330349238552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29.370149488383117</v>
      </c>
      <c r="P44" s="123">
        <f t="shared" si="17"/>
        <v>37.829334921467407</v>
      </c>
      <c r="Q44" s="123">
        <f t="shared" si="17"/>
        <v>40.291903335367955</v>
      </c>
      <c r="R44" s="123">
        <f t="shared" ref="R44:V44" si="18">SUM(R45:R46)</f>
        <v>0</v>
      </c>
      <c r="S44" s="123">
        <f t="shared" si="18"/>
        <v>27.511028327185155</v>
      </c>
      <c r="T44" s="123">
        <f t="shared" si="18"/>
        <v>29.155244644997566</v>
      </c>
      <c r="U44" s="123">
        <f t="shared" si="18"/>
        <v>34.389206199665203</v>
      </c>
      <c r="V44" s="123">
        <f t="shared" si="18"/>
        <v>27.041988772203148</v>
      </c>
      <c r="W44" s="123">
        <f t="shared" ref="W44" si="19">SUM(W45:W46)</f>
        <v>26.381481438523551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42.726135831481919</v>
      </c>
      <c r="F45" s="99">
        <v>88.399939902854243</v>
      </c>
      <c r="G45" s="99">
        <v>55.32436581194353</v>
      </c>
      <c r="H45" s="99">
        <v>50.180330349238552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29.370149488383117</v>
      </c>
      <c r="P45" s="99">
        <v>37.829334921467407</v>
      </c>
      <c r="Q45" s="99">
        <v>40.291903335367955</v>
      </c>
      <c r="R45" s="99">
        <v>0</v>
      </c>
      <c r="S45" s="99">
        <v>27.511028327185155</v>
      </c>
      <c r="T45" s="99">
        <v>29.155244644997566</v>
      </c>
      <c r="U45" s="99">
        <v>34.389206199665203</v>
      </c>
      <c r="V45" s="99">
        <v>27.041988772203148</v>
      </c>
      <c r="W45" s="99">
        <v>26.381481438523551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3.6053805156061287</v>
      </c>
      <c r="F58" s="123">
        <v>2.3018237946413844</v>
      </c>
      <c r="G58" s="123">
        <v>4.8268194368877797</v>
      </c>
      <c r="H58" s="123">
        <v>2.3176821610961209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1.4917225185651797</v>
      </c>
      <c r="P58" s="123">
        <v>1.4664887574943013</v>
      </c>
      <c r="Q58" s="123">
        <v>1.5851649623066313</v>
      </c>
      <c r="R58" s="123">
        <v>0</v>
      </c>
      <c r="S58" s="123">
        <v>1.7284260928226409</v>
      </c>
      <c r="T58" s="123">
        <v>1.7495118851102993</v>
      </c>
      <c r="U58" s="123">
        <v>1.8172457464247402</v>
      </c>
      <c r="V58" s="123">
        <v>1.6071759547975639</v>
      </c>
      <c r="W58" s="123">
        <v>1.6696741600313476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3.8593292150762295</v>
      </c>
      <c r="F59" s="99">
        <v>2.3539034448003342</v>
      </c>
      <c r="G59" s="99">
        <v>4.9909175656809772</v>
      </c>
      <c r="H59" s="99">
        <v>2.5222627002869511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1.4917225185651797</v>
      </c>
      <c r="P59" s="99">
        <v>1.4664887574943013</v>
      </c>
      <c r="Q59" s="99">
        <v>1.6077808048298128</v>
      </c>
      <c r="R59" s="99">
        <v>0</v>
      </c>
      <c r="S59" s="99">
        <v>1.766581194209454</v>
      </c>
      <c r="T59" s="99">
        <v>1.766776805029151</v>
      </c>
      <c r="U59" s="99">
        <v>1.8335536651781781</v>
      </c>
      <c r="V59" s="99">
        <v>1.6223780150827147</v>
      </c>
      <c r="W59" s="99">
        <v>1.6775222171877817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50.238998398828919</v>
      </c>
      <c r="D62" s="118">
        <f t="shared" si="21"/>
        <v>51.974676977397621</v>
      </c>
      <c r="E62" s="118">
        <f t="shared" si="21"/>
        <v>52.945725956618283</v>
      </c>
      <c r="F62" s="118">
        <f t="shared" si="21"/>
        <v>49.446686148511326</v>
      </c>
      <c r="G62" s="118">
        <f t="shared" si="21"/>
        <v>43.258472730349581</v>
      </c>
      <c r="H62" s="118">
        <f t="shared" si="21"/>
        <v>46.042575777822577</v>
      </c>
      <c r="I62" s="118">
        <f t="shared" si="21"/>
        <v>37.218903998561807</v>
      </c>
      <c r="J62" s="118">
        <f t="shared" si="21"/>
        <v>39.658341899687571</v>
      </c>
      <c r="K62" s="118">
        <f t="shared" si="21"/>
        <v>37.454250834670937</v>
      </c>
      <c r="L62" s="118">
        <f t="shared" si="21"/>
        <v>35.839673967692804</v>
      </c>
      <c r="M62" s="118">
        <f t="shared" si="21"/>
        <v>34.450257950848723</v>
      </c>
      <c r="N62" s="118">
        <f t="shared" si="21"/>
        <v>34.656255751498485</v>
      </c>
      <c r="O62" s="118">
        <f t="shared" si="21"/>
        <v>30.956071365623721</v>
      </c>
      <c r="P62" s="118">
        <f t="shared" si="21"/>
        <v>25.496745802994194</v>
      </c>
      <c r="Q62" s="118">
        <f t="shared" si="21"/>
        <v>24.343594919555176</v>
      </c>
      <c r="R62" s="118">
        <f t="shared" ref="R62:V62" si="22">R63+R66+R68+R77</f>
        <v>23.225440121128035</v>
      </c>
      <c r="S62" s="118">
        <f t="shared" si="22"/>
        <v>23.310242104048317</v>
      </c>
      <c r="T62" s="118">
        <f t="shared" si="22"/>
        <v>22.242348177225558</v>
      </c>
      <c r="U62" s="118">
        <f t="shared" si="22"/>
        <v>20.485443068895243</v>
      </c>
      <c r="V62" s="118">
        <f t="shared" si="22"/>
        <v>20.206622276140926</v>
      </c>
      <c r="W62" s="118">
        <f t="shared" ref="W62" si="23">W63+W66+W68+W77</f>
        <v>21.298024972134936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42.495637174094007</v>
      </c>
      <c r="D63" s="123">
        <f t="shared" si="24"/>
        <v>43.052312814542923</v>
      </c>
      <c r="E63" s="123">
        <f t="shared" si="24"/>
        <v>43.272349771341247</v>
      </c>
      <c r="F63" s="123">
        <f t="shared" si="24"/>
        <v>43.412893513320654</v>
      </c>
      <c r="G63" s="123">
        <f t="shared" si="24"/>
        <v>34.7142357593507</v>
      </c>
      <c r="H63" s="123">
        <f t="shared" si="24"/>
        <v>38.065938844350271</v>
      </c>
      <c r="I63" s="123">
        <f t="shared" si="24"/>
        <v>29.689840197383205</v>
      </c>
      <c r="J63" s="123">
        <f t="shared" si="24"/>
        <v>33.978243973418429</v>
      </c>
      <c r="K63" s="123">
        <f t="shared" si="24"/>
        <v>31.450136457196702</v>
      </c>
      <c r="L63" s="123">
        <f t="shared" si="24"/>
        <v>30.741026538029192</v>
      </c>
      <c r="M63" s="123">
        <f t="shared" si="24"/>
        <v>29.19111402987097</v>
      </c>
      <c r="N63" s="123">
        <f t="shared" si="24"/>
        <v>29.414087882505001</v>
      </c>
      <c r="O63" s="123">
        <f t="shared" si="24"/>
        <v>25.97968625532749</v>
      </c>
      <c r="P63" s="123">
        <f t="shared" si="24"/>
        <v>21.197855518517549</v>
      </c>
      <c r="Q63" s="123">
        <f t="shared" si="24"/>
        <v>19.859194644980299</v>
      </c>
      <c r="R63" s="123">
        <f t="shared" ref="R63:V63" si="25">SUM(R64:R65)</f>
        <v>18.852964936673743</v>
      </c>
      <c r="S63" s="123">
        <f t="shared" si="25"/>
        <v>18.669875674674273</v>
      </c>
      <c r="T63" s="123">
        <f t="shared" si="25"/>
        <v>17.772291904278916</v>
      </c>
      <c r="U63" s="123">
        <f t="shared" si="25"/>
        <v>16.19533487491249</v>
      </c>
      <c r="V63" s="123">
        <f t="shared" si="25"/>
        <v>15.982149055513394</v>
      </c>
      <c r="W63" s="123">
        <f t="shared" ref="W63" si="26">SUM(W64:W65)</f>
        <v>16.560757223282316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42.495637174094007</v>
      </c>
      <c r="D64" s="99">
        <v>43.052312814542923</v>
      </c>
      <c r="E64" s="99">
        <v>43.272349771341247</v>
      </c>
      <c r="F64" s="99">
        <v>43.412893513320654</v>
      </c>
      <c r="G64" s="99">
        <v>34.7142357593507</v>
      </c>
      <c r="H64" s="99">
        <v>38.065938844350271</v>
      </c>
      <c r="I64" s="99">
        <v>29.689840197383205</v>
      </c>
      <c r="J64" s="99">
        <v>33.978243973418429</v>
      </c>
      <c r="K64" s="99">
        <v>31.450136457196702</v>
      </c>
      <c r="L64" s="99">
        <v>30.741026538029192</v>
      </c>
      <c r="M64" s="99">
        <v>29.19111402987097</v>
      </c>
      <c r="N64" s="99">
        <v>29.414087882505001</v>
      </c>
      <c r="O64" s="99">
        <v>25.97968625532749</v>
      </c>
      <c r="P64" s="99">
        <v>21.197855518517549</v>
      </c>
      <c r="Q64" s="99">
        <v>19.859194644980299</v>
      </c>
      <c r="R64" s="99">
        <v>18.852964936673743</v>
      </c>
      <c r="S64" s="99">
        <v>18.669875674674273</v>
      </c>
      <c r="T64" s="99">
        <v>17.772291904278916</v>
      </c>
      <c r="U64" s="99">
        <v>16.19533487491249</v>
      </c>
      <c r="V64" s="99">
        <v>15.982149055513394</v>
      </c>
      <c r="W64" s="99">
        <v>16.560757223282316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5.650039338002256</v>
      </c>
      <c r="D68" s="123">
        <v>6.1799923811873061</v>
      </c>
      <c r="E68" s="123">
        <v>6.5699894045463214</v>
      </c>
      <c r="F68" s="123">
        <v>4.2361908450222412</v>
      </c>
      <c r="G68" s="123">
        <v>5.4550028133912276</v>
      </c>
      <c r="H68" s="123">
        <v>5.3095401500491617</v>
      </c>
      <c r="I68" s="123">
        <v>4.7627947881335881</v>
      </c>
      <c r="J68" s="123">
        <v>4.238030888457808</v>
      </c>
      <c r="K68" s="123">
        <v>4.1378802184387364</v>
      </c>
      <c r="L68" s="123">
        <v>3.7099933474274023</v>
      </c>
      <c r="M68" s="123">
        <v>3.779904126134058</v>
      </c>
      <c r="N68" s="123">
        <v>3.8559527270713017</v>
      </c>
      <c r="O68" s="123">
        <v>3.6534326959834957</v>
      </c>
      <c r="P68" s="123">
        <v>3.041428740410701</v>
      </c>
      <c r="Q68" s="123">
        <v>3.0741451582017914</v>
      </c>
      <c r="R68" s="123">
        <v>2.972762506460207</v>
      </c>
      <c r="S68" s="123">
        <v>3.097457393319877</v>
      </c>
      <c r="T68" s="123">
        <v>2.9318889842688791</v>
      </c>
      <c r="U68" s="123">
        <v>2.7573004350365995</v>
      </c>
      <c r="V68" s="123">
        <v>2.8119792200659424</v>
      </c>
      <c r="W68" s="123">
        <v>3.215858343737489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6.0215552759910276</v>
      </c>
      <c r="D69" s="99">
        <v>6.5151390297921337</v>
      </c>
      <c r="E69" s="99">
        <v>6.8507088080869059</v>
      </c>
      <c r="F69" s="99">
        <v>4.4573988626329806</v>
      </c>
      <c r="G69" s="99">
        <v>5.4550028133912276</v>
      </c>
      <c r="H69" s="99">
        <v>5.8311499784586198</v>
      </c>
      <c r="I69" s="99">
        <v>5.3890902224253505</v>
      </c>
      <c r="J69" s="99">
        <v>4.2386472934507466</v>
      </c>
      <c r="K69" s="99">
        <v>4.3456822719474344</v>
      </c>
      <c r="L69" s="99">
        <v>3.8993566491588543</v>
      </c>
      <c r="M69" s="99">
        <v>3.9023329192992695</v>
      </c>
      <c r="N69" s="99">
        <v>3.9638728686520386</v>
      </c>
      <c r="O69" s="99">
        <v>3.7523541533080143</v>
      </c>
      <c r="P69" s="99">
        <v>3.2865710855702979</v>
      </c>
      <c r="Q69" s="99">
        <v>3.1879176868389787</v>
      </c>
      <c r="R69" s="99">
        <v>3.0713410227719598</v>
      </c>
      <c r="S69" s="99">
        <v>3.2192054716259766</v>
      </c>
      <c r="T69" s="99">
        <v>3.0604664549110354</v>
      </c>
      <c r="U69" s="99">
        <v>2.8741291604433976</v>
      </c>
      <c r="V69" s="99">
        <v>2.9250571308027316</v>
      </c>
      <c r="W69" s="99">
        <v>3.215858343737489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2.0933218867326517</v>
      </c>
      <c r="D77" s="123">
        <v>2.7423717816673956</v>
      </c>
      <c r="E77" s="123">
        <v>3.1033867807307147</v>
      </c>
      <c r="F77" s="123">
        <v>1.7976017901684314</v>
      </c>
      <c r="G77" s="123">
        <v>3.0892341576076592</v>
      </c>
      <c r="H77" s="123">
        <v>2.6670967834231489</v>
      </c>
      <c r="I77" s="123">
        <v>2.7662690130450125</v>
      </c>
      <c r="J77" s="123">
        <v>1.4420670378113365</v>
      </c>
      <c r="K77" s="123">
        <v>1.8662341590354974</v>
      </c>
      <c r="L77" s="123">
        <v>1.3886540822362077</v>
      </c>
      <c r="M77" s="123">
        <v>1.4792397948436926</v>
      </c>
      <c r="N77" s="123">
        <v>1.3862151419221809</v>
      </c>
      <c r="O77" s="123">
        <v>1.3229524143127356</v>
      </c>
      <c r="P77" s="123">
        <v>1.2574615440659449</v>
      </c>
      <c r="Q77" s="123">
        <v>1.4102551163730872</v>
      </c>
      <c r="R77" s="123">
        <v>1.3997126779940861</v>
      </c>
      <c r="S77" s="123">
        <v>1.5429090360541671</v>
      </c>
      <c r="T77" s="123">
        <v>1.538167288677762</v>
      </c>
      <c r="U77" s="123">
        <v>1.532807758946156</v>
      </c>
      <c r="V77" s="123">
        <v>1.4124940005615911</v>
      </c>
      <c r="W77" s="123">
        <v>1.5214094051151341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2.7079106298621451</v>
      </c>
      <c r="D78" s="99">
        <v>3.1803143179734774</v>
      </c>
      <c r="E78" s="99">
        <v>3.6688698996872384</v>
      </c>
      <c r="F78" s="99">
        <v>2.1607892114048104</v>
      </c>
      <c r="G78" s="99">
        <v>4.0462306587352197</v>
      </c>
      <c r="H78" s="99">
        <v>2.6673322817263707</v>
      </c>
      <c r="I78" s="99">
        <v>2.9347501574555621</v>
      </c>
      <c r="J78" s="99">
        <v>1.4652938763492442</v>
      </c>
      <c r="K78" s="99">
        <v>1.9055926178301898</v>
      </c>
      <c r="L78" s="99">
        <v>1.4650684716016789</v>
      </c>
      <c r="M78" s="99">
        <v>1.4844767275502944</v>
      </c>
      <c r="N78" s="99">
        <v>1.3917231790952853</v>
      </c>
      <c r="O78" s="99">
        <v>1.3678156168857263</v>
      </c>
      <c r="P78" s="99">
        <v>1.2638209183481253</v>
      </c>
      <c r="Q78" s="99">
        <v>1.4254582803684932</v>
      </c>
      <c r="R78" s="99">
        <v>1.4213470162728183</v>
      </c>
      <c r="S78" s="99">
        <v>1.5769156382808782</v>
      </c>
      <c r="T78" s="99">
        <v>1.5748092937952178</v>
      </c>
      <c r="U78" s="99">
        <v>1.5503239930534038</v>
      </c>
      <c r="V78" s="99">
        <v>1.432751462379281</v>
      </c>
      <c r="W78" s="99">
        <v>1.5492587899159276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2.9760645782691948</v>
      </c>
      <c r="D81" s="118">
        <f t="shared" si="28"/>
        <v>4.8299330238156735</v>
      </c>
      <c r="E81" s="118">
        <f t="shared" si="28"/>
        <v>5.6364837291509975</v>
      </c>
      <c r="F81" s="118">
        <f t="shared" si="28"/>
        <v>2.8164404699428944</v>
      </c>
      <c r="G81" s="118">
        <f t="shared" si="28"/>
        <v>8.6680460576131608</v>
      </c>
      <c r="H81" s="118">
        <f t="shared" si="28"/>
        <v>2.600591695107318</v>
      </c>
      <c r="I81" s="118">
        <f t="shared" si="28"/>
        <v>4.0191832817830173</v>
      </c>
      <c r="J81" s="118">
        <f t="shared" si="28"/>
        <v>1.6277363499955335</v>
      </c>
      <c r="K81" s="118">
        <f t="shared" si="28"/>
        <v>2.0804970329206003</v>
      </c>
      <c r="L81" s="118">
        <f t="shared" si="28"/>
        <v>1.5405597190507894</v>
      </c>
      <c r="M81" s="118">
        <f t="shared" si="28"/>
        <v>3.0602796845811513</v>
      </c>
      <c r="N81" s="118">
        <f t="shared" si="28"/>
        <v>2.0944643282206727</v>
      </c>
      <c r="O81" s="118">
        <f t="shared" si="28"/>
        <v>2.556036908049788</v>
      </c>
      <c r="P81" s="118">
        <f t="shared" si="28"/>
        <v>2.1133046740661463</v>
      </c>
      <c r="Q81" s="118">
        <f t="shared" si="28"/>
        <v>2.7244554378409553</v>
      </c>
      <c r="R81" s="118">
        <f t="shared" ref="R81:V81" si="29">R82+R85+R87+R100</f>
        <v>2.2086458752316824</v>
      </c>
      <c r="S81" s="118">
        <f t="shared" si="29"/>
        <v>2.2701976987923516</v>
      </c>
      <c r="T81" s="118">
        <f t="shared" si="29"/>
        <v>1.8496289747326076</v>
      </c>
      <c r="U81" s="118">
        <f t="shared" si="29"/>
        <v>1.9969181418239075</v>
      </c>
      <c r="V81" s="118">
        <f t="shared" si="29"/>
        <v>1.5521914233234857</v>
      </c>
      <c r="W81" s="118">
        <f t="shared" ref="W81" si="30">W82+W85+W87+W100</f>
        <v>1.8427455487469719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1.7943959369385838</v>
      </c>
      <c r="E87" s="123">
        <v>2.3200666061521487</v>
      </c>
      <c r="F87" s="123">
        <v>0.85227881409051542</v>
      </c>
      <c r="G87" s="123">
        <v>4.4595480152055424</v>
      </c>
      <c r="H87" s="123">
        <v>0.76906535330283998</v>
      </c>
      <c r="I87" s="123">
        <v>0.71221348000958007</v>
      </c>
      <c r="J87" s="123">
        <v>0.46248023405244015</v>
      </c>
      <c r="K87" s="123">
        <v>5.4402769075613838E-2</v>
      </c>
      <c r="L87" s="123">
        <v>0.24800601305072925</v>
      </c>
      <c r="M87" s="123">
        <v>1.6736006196612419</v>
      </c>
      <c r="N87" s="123">
        <v>0.98045372314988055</v>
      </c>
      <c r="O87" s="123">
        <v>1.2905923884375472</v>
      </c>
      <c r="P87" s="123">
        <v>0.84622480942934231</v>
      </c>
      <c r="Q87" s="123">
        <v>1.2636898361796571</v>
      </c>
      <c r="R87" s="123">
        <v>0.83423915624345812</v>
      </c>
      <c r="S87" s="123">
        <v>0.7083481666159146</v>
      </c>
      <c r="T87" s="123">
        <v>0.41125411653708233</v>
      </c>
      <c r="U87" s="123">
        <v>0.54062635931528114</v>
      </c>
      <c r="V87" s="123">
        <v>0.30383034125026059</v>
      </c>
      <c r="W87" s="123">
        <v>0.46840361436910921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7.0585210955766939</v>
      </c>
      <c r="E92" s="102">
        <v>8.2439086804705273</v>
      </c>
      <c r="F92" s="102">
        <v>5.1984963748934963</v>
      </c>
      <c r="G92" s="102">
        <v>9.2113798691991384</v>
      </c>
      <c r="H92" s="102">
        <v>4.9948427086059191</v>
      </c>
      <c r="I92" s="102">
        <v>7.5155499413495406</v>
      </c>
      <c r="J92" s="102">
        <v>4.080214235986042</v>
      </c>
      <c r="K92" s="102">
        <v>5.7357325965248798</v>
      </c>
      <c r="L92" s="102">
        <v>4.6407208913744373</v>
      </c>
      <c r="M92" s="102">
        <v>4.5730938009824298</v>
      </c>
      <c r="N92" s="102">
        <v>4.0394608603888384</v>
      </c>
      <c r="O92" s="102">
        <v>4.0604646591953442</v>
      </c>
      <c r="P92" s="102">
        <v>3.645322444554242</v>
      </c>
      <c r="Q92" s="102">
        <v>3.5522947751287894</v>
      </c>
      <c r="R92" s="102">
        <v>3.2678741283630321</v>
      </c>
      <c r="S92" s="102">
        <v>3.2951910023621194</v>
      </c>
      <c r="T92" s="102">
        <v>3.1508405518212932</v>
      </c>
      <c r="U92" s="102">
        <v>3.1888257569773484</v>
      </c>
      <c r="V92" s="102">
        <v>2.9011165956719176</v>
      </c>
      <c r="W92" s="102">
        <v>3.151081399789994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2.9760645782691948</v>
      </c>
      <c r="D100" s="123">
        <v>3.0355370868770892</v>
      </c>
      <c r="E100" s="123">
        <v>3.3164171229988493</v>
      </c>
      <c r="F100" s="123">
        <v>1.9641616558523791</v>
      </c>
      <c r="G100" s="123">
        <v>4.2084980424076175</v>
      </c>
      <c r="H100" s="123">
        <v>1.8315263418044778</v>
      </c>
      <c r="I100" s="123">
        <v>3.306969801773437</v>
      </c>
      <c r="J100" s="123">
        <v>1.1652561159430934</v>
      </c>
      <c r="K100" s="123">
        <v>2.0260942638449864</v>
      </c>
      <c r="L100" s="123">
        <v>1.29255370600006</v>
      </c>
      <c r="M100" s="123">
        <v>1.3866790649199092</v>
      </c>
      <c r="N100" s="123">
        <v>1.1140106050707923</v>
      </c>
      <c r="O100" s="123">
        <v>1.2654445196122408</v>
      </c>
      <c r="P100" s="123">
        <v>1.2670798646368038</v>
      </c>
      <c r="Q100" s="123">
        <v>1.4607656016612982</v>
      </c>
      <c r="R100" s="123">
        <v>1.3744067189882243</v>
      </c>
      <c r="S100" s="123">
        <v>1.561849532176437</v>
      </c>
      <c r="T100" s="123">
        <v>1.4383748581955251</v>
      </c>
      <c r="U100" s="123">
        <v>1.4562917825086263</v>
      </c>
      <c r="V100" s="123">
        <v>1.2483610820732252</v>
      </c>
      <c r="W100" s="123">
        <v>1.3743419343778627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3.2204811538137705</v>
      </c>
      <c r="D102" s="99">
        <v>3.3416288834410945</v>
      </c>
      <c r="E102" s="99">
        <v>3.8593292150762295</v>
      </c>
      <c r="F102" s="99">
        <v>2.3539034448003342</v>
      </c>
      <c r="G102" s="99">
        <v>4.9909175656809772</v>
      </c>
      <c r="H102" s="99">
        <v>2.5222627002869511</v>
      </c>
      <c r="I102" s="99">
        <v>3.5789251253743863</v>
      </c>
      <c r="J102" s="99">
        <v>1.630899339959857</v>
      </c>
      <c r="K102" s="99">
        <v>2.2553608801512297</v>
      </c>
      <c r="L102" s="99">
        <v>1.7039201932492982</v>
      </c>
      <c r="M102" s="99">
        <v>1.6593876098212901</v>
      </c>
      <c r="N102" s="99">
        <v>1.4431323169946777</v>
      </c>
      <c r="O102" s="99">
        <v>1.4917225185651797</v>
      </c>
      <c r="P102" s="99">
        <v>1.4664887574943013</v>
      </c>
      <c r="Q102" s="99">
        <v>1.6077808048298128</v>
      </c>
      <c r="R102" s="99">
        <v>1.6024411452289296</v>
      </c>
      <c r="S102" s="99">
        <v>1.7665811942094545</v>
      </c>
      <c r="T102" s="99">
        <v>1.7667768050291512</v>
      </c>
      <c r="U102" s="99">
        <v>1.8335536651781776</v>
      </c>
      <c r="V102" s="99">
        <v>1.622378015082715</v>
      </c>
      <c r="W102" s="99">
        <v>1.6775222171877817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3.0391079020193139</v>
      </c>
      <c r="D105" s="118">
        <f t="shared" si="35"/>
        <v>3.1851037832363369</v>
      </c>
      <c r="E105" s="118">
        <f t="shared" si="35"/>
        <v>3.6046526678884576</v>
      </c>
      <c r="F105" s="118">
        <f t="shared" si="35"/>
        <v>2.3086360708618665</v>
      </c>
      <c r="G105" s="118">
        <f t="shared" si="35"/>
        <v>4.8157976510956804</v>
      </c>
      <c r="H105" s="118">
        <f t="shared" si="35"/>
        <v>2.3160831880019144</v>
      </c>
      <c r="I105" s="118">
        <f t="shared" si="35"/>
        <v>3.572910125163673</v>
      </c>
      <c r="J105" s="118">
        <f t="shared" si="35"/>
        <v>1.6169996296761087</v>
      </c>
      <c r="K105" s="118">
        <f t="shared" si="35"/>
        <v>2.2503153300837764</v>
      </c>
      <c r="L105" s="118">
        <f t="shared" si="35"/>
        <v>1.6252431394712963</v>
      </c>
      <c r="M105" s="118">
        <f t="shared" si="35"/>
        <v>1.6098536513191617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1.7229619054635417</v>
      </c>
      <c r="T105" s="118">
        <f t="shared" si="36"/>
        <v>1.7667768050291512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1.6661105014245998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3.0391079020193139</v>
      </c>
      <c r="D120" s="123">
        <v>3.1851037832363369</v>
      </c>
      <c r="E120" s="123">
        <v>3.6046526678884576</v>
      </c>
      <c r="F120" s="123">
        <v>2.3086360708618665</v>
      </c>
      <c r="G120" s="123">
        <v>4.8157976510956804</v>
      </c>
      <c r="H120" s="123">
        <v>2.3160831880019144</v>
      </c>
      <c r="I120" s="123">
        <v>3.572910125163673</v>
      </c>
      <c r="J120" s="123">
        <v>1.6169996296761087</v>
      </c>
      <c r="K120" s="123">
        <v>2.2503153300837764</v>
      </c>
      <c r="L120" s="123">
        <v>1.6252431394712963</v>
      </c>
      <c r="M120" s="123">
        <v>1.6098536513191617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1.7229619054635417</v>
      </c>
      <c r="T120" s="123">
        <v>1.7667768050291512</v>
      </c>
      <c r="U120" s="123">
        <v>0</v>
      </c>
      <c r="V120" s="123">
        <v>0</v>
      </c>
      <c r="W120" s="123">
        <v>1.6661105014245998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3.2204811538137705</v>
      </c>
      <c r="D121" s="99">
        <v>3.3416288834410945</v>
      </c>
      <c r="E121" s="99">
        <v>3.8593292150762291</v>
      </c>
      <c r="F121" s="99">
        <v>2.3539034448003346</v>
      </c>
      <c r="G121" s="99">
        <v>4.9909175656809772</v>
      </c>
      <c r="H121" s="99">
        <v>2.5222627002869511</v>
      </c>
      <c r="I121" s="99">
        <v>3.5789251253743863</v>
      </c>
      <c r="J121" s="99">
        <v>1.6308993399598575</v>
      </c>
      <c r="K121" s="99">
        <v>2.2553608801512293</v>
      </c>
      <c r="L121" s="99">
        <v>1.7039201932492982</v>
      </c>
      <c r="M121" s="99">
        <v>1.6593876098212896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1.7665811942094545</v>
      </c>
      <c r="T121" s="99">
        <v>1.7667768050291512</v>
      </c>
      <c r="U121" s="99">
        <v>0</v>
      </c>
      <c r="V121" s="99">
        <v>0</v>
      </c>
      <c r="W121" s="99">
        <v>1.6775222171877822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3.0371695030012669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3.5757917831259909</v>
      </c>
      <c r="J124" s="118">
        <f t="shared" si="42"/>
        <v>1.6163078380916338</v>
      </c>
      <c r="K124" s="118">
        <f t="shared" si="42"/>
        <v>2.2508188778183387</v>
      </c>
      <c r="L124" s="118">
        <f t="shared" si="42"/>
        <v>1.6249486538094076</v>
      </c>
      <c r="M124" s="118">
        <f t="shared" si="42"/>
        <v>1.6201469155683044</v>
      </c>
      <c r="N124" s="118">
        <f t="shared" si="42"/>
        <v>1.407905467790812</v>
      </c>
      <c r="O124" s="118">
        <f t="shared" si="42"/>
        <v>1.4917225185651795</v>
      </c>
      <c r="P124" s="118">
        <f t="shared" si="42"/>
        <v>1.4664887574943011</v>
      </c>
      <c r="Q124" s="118">
        <f t="shared" si="42"/>
        <v>1.5848446311105626</v>
      </c>
      <c r="R124" s="118">
        <f t="shared" ref="R124:V124" si="43">R125+R128+R130+R139</f>
        <v>1.5696381810889735</v>
      </c>
      <c r="S124" s="118">
        <f t="shared" si="43"/>
        <v>1.7274995195592073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1.6693147151738157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3.0371695030012669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3.5757917831259909</v>
      </c>
      <c r="J139" s="123">
        <v>1.6163078380916338</v>
      </c>
      <c r="K139" s="123">
        <v>2.2508188778183387</v>
      </c>
      <c r="L139" s="123">
        <v>1.6249486538094076</v>
      </c>
      <c r="M139" s="123">
        <v>1.6201469155683044</v>
      </c>
      <c r="N139" s="123">
        <v>1.407905467790812</v>
      </c>
      <c r="O139" s="123">
        <v>1.4917225185651795</v>
      </c>
      <c r="P139" s="123">
        <v>1.4664887574943011</v>
      </c>
      <c r="Q139" s="123">
        <v>1.5848446311105626</v>
      </c>
      <c r="R139" s="123">
        <v>1.5696381810889735</v>
      </c>
      <c r="S139" s="123">
        <v>1.7274995195592073</v>
      </c>
      <c r="T139" s="123">
        <v>0</v>
      </c>
      <c r="U139" s="123">
        <v>0</v>
      </c>
      <c r="V139" s="123">
        <v>0</v>
      </c>
      <c r="W139" s="123">
        <v>1.6693147151738157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3.2204811538137701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3.5789251253743863</v>
      </c>
      <c r="J140" s="99">
        <v>1.6308993399598577</v>
      </c>
      <c r="K140" s="99">
        <v>2.2553608801512293</v>
      </c>
      <c r="L140" s="99">
        <v>1.7039201932492982</v>
      </c>
      <c r="M140" s="99">
        <v>1.6593876098212901</v>
      </c>
      <c r="N140" s="99">
        <v>1.4431323169946781</v>
      </c>
      <c r="O140" s="99">
        <v>1.4917225185651795</v>
      </c>
      <c r="P140" s="99">
        <v>1.4664887574943011</v>
      </c>
      <c r="Q140" s="99">
        <v>1.607780804829813</v>
      </c>
      <c r="R140" s="99">
        <v>1.6024411452289291</v>
      </c>
      <c r="S140" s="99">
        <v>1.7665811942094545</v>
      </c>
      <c r="T140" s="99">
        <v>0</v>
      </c>
      <c r="U140" s="99">
        <v>0</v>
      </c>
      <c r="V140" s="99">
        <v>0</v>
      </c>
      <c r="W140" s="99">
        <v>1.6775222171877817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10.247724801878368</v>
      </c>
      <c r="E161" s="118">
        <f t="shared" si="54"/>
        <v>11.85357778459843</v>
      </c>
      <c r="F161" s="118">
        <f t="shared" si="54"/>
        <v>7.5021980874587531</v>
      </c>
      <c r="G161" s="118">
        <f t="shared" si="54"/>
        <v>14.040254656773591</v>
      </c>
      <c r="H161" s="118">
        <f t="shared" si="54"/>
        <v>5.9260591718489426</v>
      </c>
      <c r="I161" s="118">
        <f t="shared" si="54"/>
        <v>7.3077549152380357</v>
      </c>
      <c r="J161" s="118">
        <f t="shared" si="54"/>
        <v>3.2471453529881833</v>
      </c>
      <c r="K161" s="118">
        <f t="shared" si="54"/>
        <v>2.4845734908079704</v>
      </c>
      <c r="L161" s="118">
        <f t="shared" si="54"/>
        <v>2.7522413260751497</v>
      </c>
      <c r="M161" s="118">
        <f t="shared" si="54"/>
        <v>4.5700873741657828</v>
      </c>
      <c r="N161" s="118">
        <f t="shared" si="54"/>
        <v>3.613390363559728</v>
      </c>
      <c r="O161" s="118">
        <f t="shared" si="54"/>
        <v>4.2798470074018011</v>
      </c>
      <c r="P161" s="118">
        <f t="shared" si="54"/>
        <v>3.3689912097835615</v>
      </c>
      <c r="Q161" s="118">
        <f t="shared" si="54"/>
        <v>3.6636554454480734</v>
      </c>
      <c r="R161" s="118">
        <f t="shared" ref="R161:V161" si="55">R162+R164+R166+R175</f>
        <v>3.5523141539720395</v>
      </c>
      <c r="S161" s="118">
        <f t="shared" si="55"/>
        <v>3.7298189536039779</v>
      </c>
      <c r="T161" s="118">
        <f t="shared" si="55"/>
        <v>4.9001800815200376</v>
      </c>
      <c r="U161" s="118">
        <f t="shared" si="55"/>
        <v>4.7861231948209531</v>
      </c>
      <c r="V161" s="118">
        <f t="shared" si="55"/>
        <v>3.9090832348900415</v>
      </c>
      <c r="W161" s="118">
        <f t="shared" ref="W161" si="56">W162+W164+W166+W175</f>
        <v>3.1711016553484099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7.0585210955766922</v>
      </c>
      <c r="E166" s="123">
        <v>8.2439086804705273</v>
      </c>
      <c r="F166" s="123">
        <v>5.1984963748934963</v>
      </c>
      <c r="G166" s="123">
        <v>9.2113798691991384</v>
      </c>
      <c r="H166" s="123">
        <v>3.6079550302942347</v>
      </c>
      <c r="I166" s="123">
        <v>3.7325289372800565</v>
      </c>
      <c r="J166" s="123">
        <v>1.6306447711798253</v>
      </c>
      <c r="K166" s="123">
        <v>0.23416291987568644</v>
      </c>
      <c r="L166" s="123">
        <v>1.1271501809121183</v>
      </c>
      <c r="M166" s="123">
        <v>2.9497223173190141</v>
      </c>
      <c r="N166" s="123">
        <v>2.2051163150914914</v>
      </c>
      <c r="O166" s="123">
        <v>2.7881244888366217</v>
      </c>
      <c r="P166" s="123">
        <v>1.9025024522892602</v>
      </c>
      <c r="Q166" s="123">
        <v>2.079045220671853</v>
      </c>
      <c r="R166" s="123">
        <v>1.9825002231762772</v>
      </c>
      <c r="S166" s="123">
        <v>2.0022586291461386</v>
      </c>
      <c r="T166" s="123">
        <v>3.1508405518212936</v>
      </c>
      <c r="U166" s="123">
        <v>2.9690091700967485</v>
      </c>
      <c r="V166" s="123">
        <v>2.3020139928346799</v>
      </c>
      <c r="W166" s="123">
        <v>1.5016656539314717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7.0585210955766922</v>
      </c>
      <c r="E167" s="99">
        <v>8.2439086804705273</v>
      </c>
      <c r="F167" s="99">
        <v>5.1984963748934963</v>
      </c>
      <c r="G167" s="99">
        <v>9.2113798691991384</v>
      </c>
      <c r="H167" s="99">
        <v>4.9948427086059191</v>
      </c>
      <c r="I167" s="99">
        <v>7.5155499413495415</v>
      </c>
      <c r="J167" s="99">
        <v>4.0802142359860429</v>
      </c>
      <c r="K167" s="99">
        <v>5.7357325965248789</v>
      </c>
      <c r="L167" s="99">
        <v>4.6407208913744356</v>
      </c>
      <c r="M167" s="99">
        <v>4.5730938009824298</v>
      </c>
      <c r="N167" s="99">
        <v>4.0394608603888384</v>
      </c>
      <c r="O167" s="99">
        <v>4.0604646591953442</v>
      </c>
      <c r="P167" s="99">
        <v>3.645322444554242</v>
      </c>
      <c r="Q167" s="99">
        <v>3.5522947751287886</v>
      </c>
      <c r="R167" s="99">
        <v>3.2678741283630321</v>
      </c>
      <c r="S167" s="99">
        <v>3.2951910023621189</v>
      </c>
      <c r="T167" s="99">
        <v>3.1508405518212936</v>
      </c>
      <c r="U167" s="99">
        <v>3.1888257569773479</v>
      </c>
      <c r="V167" s="99">
        <v>2.9011165956719172</v>
      </c>
      <c r="W167" s="99">
        <v>3.151081399789994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3.1892037063016763</v>
      </c>
      <c r="E175" s="123">
        <v>3.6096691041279025</v>
      </c>
      <c r="F175" s="123">
        <v>2.3037017125652564</v>
      </c>
      <c r="G175" s="123">
        <v>4.8288747875744527</v>
      </c>
      <c r="H175" s="123">
        <v>2.3181041415547079</v>
      </c>
      <c r="I175" s="123">
        <v>3.5752259779579787</v>
      </c>
      <c r="J175" s="123">
        <v>1.616500581808358</v>
      </c>
      <c r="K175" s="123">
        <v>2.2504105709322841</v>
      </c>
      <c r="L175" s="123">
        <v>1.6250911451630314</v>
      </c>
      <c r="M175" s="123">
        <v>1.6203650568467689</v>
      </c>
      <c r="N175" s="123">
        <v>1.4082740484682366</v>
      </c>
      <c r="O175" s="123">
        <v>1.4917225185651797</v>
      </c>
      <c r="P175" s="123">
        <v>1.4664887574943011</v>
      </c>
      <c r="Q175" s="123">
        <v>1.5846102247762206</v>
      </c>
      <c r="R175" s="123">
        <v>1.5698139307957626</v>
      </c>
      <c r="S175" s="123">
        <v>1.7275603244578392</v>
      </c>
      <c r="T175" s="123">
        <v>1.7493395296987444</v>
      </c>
      <c r="U175" s="123">
        <v>1.8171140247242046</v>
      </c>
      <c r="V175" s="123">
        <v>1.6070692420553616</v>
      </c>
      <c r="W175" s="123">
        <v>1.6694360014169383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3.3416288834410945</v>
      </c>
      <c r="E176" s="99">
        <v>3.8593292150762295</v>
      </c>
      <c r="F176" s="99">
        <v>2.3539034448003346</v>
      </c>
      <c r="G176" s="99">
        <v>4.9909175656809781</v>
      </c>
      <c r="H176" s="99">
        <v>2.5222627002869511</v>
      </c>
      <c r="I176" s="99">
        <v>3.5789251253743863</v>
      </c>
      <c r="J176" s="99">
        <v>1.6308993399598573</v>
      </c>
      <c r="K176" s="99">
        <v>2.2553608801512288</v>
      </c>
      <c r="L176" s="99">
        <v>1.703920193249298</v>
      </c>
      <c r="M176" s="99">
        <v>1.6593876098212899</v>
      </c>
      <c r="N176" s="99">
        <v>1.4431323169946779</v>
      </c>
      <c r="O176" s="99">
        <v>1.4917225185651797</v>
      </c>
      <c r="P176" s="99">
        <v>1.4664887574943011</v>
      </c>
      <c r="Q176" s="99">
        <v>1.6077808048298128</v>
      </c>
      <c r="R176" s="99">
        <v>1.6024411452289291</v>
      </c>
      <c r="S176" s="99">
        <v>1.7665811942094538</v>
      </c>
      <c r="T176" s="99">
        <v>1.7667768050291512</v>
      </c>
      <c r="U176" s="99">
        <v>1.8335536651781774</v>
      </c>
      <c r="V176" s="99">
        <v>1.6223780150827147</v>
      </c>
      <c r="W176" s="99">
        <v>1.6775222171877822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31210</v>
      </c>
      <c r="C5" s="120">
        <v>21697</v>
      </c>
      <c r="D5" s="120">
        <v>24441</v>
      </c>
      <c r="E5" s="120">
        <v>22769</v>
      </c>
      <c r="F5" s="120">
        <v>26236</v>
      </c>
      <c r="G5" s="120">
        <v>19238</v>
      </c>
      <c r="H5" s="120">
        <v>19144</v>
      </c>
      <c r="I5" s="120">
        <v>20655</v>
      </c>
      <c r="J5" s="120">
        <v>28381</v>
      </c>
      <c r="K5" s="120">
        <v>22043</v>
      </c>
      <c r="L5" s="120">
        <v>19930</v>
      </c>
      <c r="M5" s="120">
        <v>21435</v>
      </c>
      <c r="N5" s="120">
        <v>32177</v>
      </c>
      <c r="O5" s="120">
        <v>47170</v>
      </c>
      <c r="P5" s="120">
        <v>70018</v>
      </c>
      <c r="Q5" s="120">
        <v>77455</v>
      </c>
      <c r="R5" s="120">
        <v>67578</v>
      </c>
      <c r="S5" s="120">
        <v>51307</v>
      </c>
      <c r="T5" s="120">
        <v>43445</v>
      </c>
      <c r="U5" s="120">
        <v>43370</v>
      </c>
      <c r="V5" s="120">
        <v>46355</v>
      </c>
      <c r="W5" s="120">
        <v>45756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31210</v>
      </c>
      <c r="C7" s="52">
        <v>21697</v>
      </c>
      <c r="D7" s="52">
        <v>24441</v>
      </c>
      <c r="E7" s="52">
        <v>22769</v>
      </c>
      <c r="F7" s="52">
        <v>26236</v>
      </c>
      <c r="G7" s="52">
        <v>19238</v>
      </c>
      <c r="H7" s="52">
        <v>19144</v>
      </c>
      <c r="I7" s="52">
        <v>20655</v>
      </c>
      <c r="J7" s="52">
        <v>28381</v>
      </c>
      <c r="K7" s="52">
        <v>22043</v>
      </c>
      <c r="L7" s="52">
        <v>19930</v>
      </c>
      <c r="M7" s="52">
        <v>21435</v>
      </c>
      <c r="N7" s="52">
        <v>32177</v>
      </c>
      <c r="O7" s="52">
        <v>47170</v>
      </c>
      <c r="P7" s="52">
        <v>70018</v>
      </c>
      <c r="Q7" s="52">
        <v>77455</v>
      </c>
      <c r="R7" s="52">
        <v>67578</v>
      </c>
      <c r="S7" s="52">
        <v>51307</v>
      </c>
      <c r="T7" s="52">
        <v>43445</v>
      </c>
      <c r="U7" s="52">
        <v>43370</v>
      </c>
      <c r="V7" s="52">
        <v>46355</v>
      </c>
      <c r="W7" s="52">
        <v>45756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605</v>
      </c>
      <c r="C9" s="52">
        <v>668</v>
      </c>
      <c r="D9" s="52">
        <v>946</v>
      </c>
      <c r="E9" s="52">
        <v>934</v>
      </c>
      <c r="F9" s="52">
        <v>1026</v>
      </c>
      <c r="G9" s="52">
        <v>1008</v>
      </c>
      <c r="H9" s="52">
        <v>958</v>
      </c>
      <c r="I9" s="52">
        <v>973</v>
      </c>
      <c r="J9" s="52">
        <v>1280</v>
      </c>
      <c r="K9" s="52">
        <v>1922</v>
      </c>
      <c r="L9" s="52">
        <v>2214</v>
      </c>
      <c r="M9" s="52">
        <v>2183</v>
      </c>
      <c r="N9" s="52">
        <v>2921</v>
      </c>
      <c r="O9" s="52">
        <v>4144</v>
      </c>
      <c r="P9" s="52">
        <v>9504</v>
      </c>
      <c r="Q9" s="52">
        <v>16583</v>
      </c>
      <c r="R9" s="52">
        <v>19633</v>
      </c>
      <c r="S9" s="52">
        <v>17510</v>
      </c>
      <c r="T9" s="52">
        <v>14895</v>
      </c>
      <c r="U9" s="52">
        <v>14155</v>
      </c>
      <c r="V9" s="52">
        <v>12461</v>
      </c>
      <c r="W9" s="52">
        <v>9993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30692</v>
      </c>
      <c r="C11" s="52">
        <v>21307</v>
      </c>
      <c r="D11" s="52">
        <v>23977</v>
      </c>
      <c r="E11" s="52">
        <v>22326</v>
      </c>
      <c r="F11" s="52">
        <v>25727</v>
      </c>
      <c r="G11" s="52">
        <v>18865</v>
      </c>
      <c r="H11" s="52">
        <v>18772</v>
      </c>
      <c r="I11" s="52">
        <v>20255</v>
      </c>
      <c r="J11" s="52">
        <v>27828</v>
      </c>
      <c r="K11" s="52">
        <v>21614</v>
      </c>
      <c r="L11" s="52">
        <v>19542</v>
      </c>
      <c r="M11" s="52">
        <v>21018</v>
      </c>
      <c r="N11" s="52">
        <v>31553</v>
      </c>
      <c r="O11" s="52">
        <v>46256</v>
      </c>
      <c r="P11" s="52">
        <v>68661</v>
      </c>
      <c r="Q11" s="52">
        <v>75954</v>
      </c>
      <c r="R11" s="52">
        <v>66267</v>
      </c>
      <c r="S11" s="52">
        <v>50313</v>
      </c>
      <c r="T11" s="52">
        <v>42604</v>
      </c>
      <c r="U11" s="52">
        <v>42533</v>
      </c>
      <c r="V11" s="52">
        <v>45464</v>
      </c>
      <c r="W11" s="52">
        <v>44871</v>
      </c>
      <c r="DA11" s="63" t="s">
        <v>1060</v>
      </c>
    </row>
    <row r="12" spans="1:105" ht="12" customHeight="1" x14ac:dyDescent="0.25">
      <c r="A12" s="97" t="s">
        <v>124</v>
      </c>
      <c r="B12" s="52">
        <v>497</v>
      </c>
      <c r="C12" s="52">
        <v>377</v>
      </c>
      <c r="D12" s="52">
        <v>455</v>
      </c>
      <c r="E12" s="52">
        <v>436</v>
      </c>
      <c r="F12" s="52">
        <v>503</v>
      </c>
      <c r="G12" s="52">
        <v>370</v>
      </c>
      <c r="H12" s="52">
        <v>360</v>
      </c>
      <c r="I12" s="52">
        <v>345</v>
      </c>
      <c r="J12" s="52">
        <v>343</v>
      </c>
      <c r="K12" s="52">
        <v>219</v>
      </c>
      <c r="L12" s="52">
        <v>183</v>
      </c>
      <c r="M12" s="52">
        <v>205</v>
      </c>
      <c r="N12" s="52">
        <v>314</v>
      </c>
      <c r="O12" s="52">
        <v>524</v>
      </c>
      <c r="P12" s="52">
        <v>761</v>
      </c>
      <c r="Q12" s="52">
        <v>862</v>
      </c>
      <c r="R12" s="52">
        <v>762</v>
      </c>
      <c r="S12" s="52">
        <v>575</v>
      </c>
      <c r="T12" s="52">
        <v>477</v>
      </c>
      <c r="U12" s="52">
        <v>509</v>
      </c>
      <c r="V12" s="52">
        <v>584</v>
      </c>
      <c r="W12" s="52">
        <v>544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21</v>
      </c>
      <c r="C14" s="52">
        <v>13</v>
      </c>
      <c r="D14" s="52">
        <v>9</v>
      </c>
      <c r="E14" s="52">
        <v>7</v>
      </c>
      <c r="F14" s="52">
        <v>6</v>
      </c>
      <c r="G14" s="52">
        <v>3</v>
      </c>
      <c r="H14" s="52">
        <v>12</v>
      </c>
      <c r="I14" s="52">
        <v>55</v>
      </c>
      <c r="J14" s="52">
        <v>210</v>
      </c>
      <c r="K14" s="52">
        <v>210</v>
      </c>
      <c r="L14" s="52">
        <v>205</v>
      </c>
      <c r="M14" s="52">
        <v>212</v>
      </c>
      <c r="N14" s="52">
        <v>310</v>
      </c>
      <c r="O14" s="52">
        <v>390</v>
      </c>
      <c r="P14" s="52">
        <v>596</v>
      </c>
      <c r="Q14" s="52">
        <v>639</v>
      </c>
      <c r="R14" s="52">
        <v>549</v>
      </c>
      <c r="S14" s="52">
        <v>419</v>
      </c>
      <c r="T14" s="52">
        <v>364</v>
      </c>
      <c r="U14" s="52">
        <v>328</v>
      </c>
      <c r="V14" s="52">
        <v>307</v>
      </c>
      <c r="W14" s="52">
        <v>341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19127</v>
      </c>
      <c r="C17" s="52">
        <v>13217</v>
      </c>
      <c r="D17" s="52">
        <v>14677</v>
      </c>
      <c r="E17" s="52">
        <v>13509</v>
      </c>
      <c r="F17" s="52">
        <v>16327</v>
      </c>
      <c r="G17" s="52">
        <v>12227</v>
      </c>
      <c r="H17" s="52">
        <v>14158</v>
      </c>
      <c r="I17" s="52">
        <v>16288</v>
      </c>
      <c r="J17" s="52">
        <v>24246</v>
      </c>
      <c r="K17" s="52">
        <v>18307</v>
      </c>
      <c r="L17" s="52">
        <v>17293</v>
      </c>
      <c r="M17" s="52">
        <v>18997</v>
      </c>
      <c r="N17" s="52">
        <v>29478</v>
      </c>
      <c r="O17" s="52">
        <v>42356</v>
      </c>
      <c r="P17" s="52">
        <v>60799</v>
      </c>
      <c r="Q17" s="52">
        <v>64005</v>
      </c>
      <c r="R17" s="52">
        <v>54084</v>
      </c>
      <c r="S17" s="52">
        <v>43702</v>
      </c>
      <c r="T17" s="52">
        <v>39953</v>
      </c>
      <c r="U17" s="52">
        <v>42050</v>
      </c>
      <c r="V17" s="52">
        <v>45123</v>
      </c>
      <c r="W17" s="52">
        <v>44625</v>
      </c>
      <c r="DA17" s="63" t="s">
        <v>1065</v>
      </c>
    </row>
    <row r="18" spans="1:105" ht="12" customHeight="1" x14ac:dyDescent="0.25">
      <c r="A18" s="97" t="s">
        <v>50</v>
      </c>
      <c r="B18" s="52">
        <v>11892</v>
      </c>
      <c r="C18" s="52">
        <v>7997</v>
      </c>
      <c r="D18" s="52">
        <v>9221</v>
      </c>
      <c r="E18" s="52">
        <v>8673</v>
      </c>
      <c r="F18" s="52">
        <v>9309</v>
      </c>
      <c r="G18" s="52">
        <v>6788</v>
      </c>
      <c r="H18" s="52">
        <v>4582</v>
      </c>
      <c r="I18" s="52">
        <v>4363</v>
      </c>
      <c r="J18" s="52">
        <v>4129</v>
      </c>
      <c r="K18" s="52">
        <v>3731</v>
      </c>
      <c r="L18" s="52">
        <v>2530</v>
      </c>
      <c r="M18" s="52">
        <v>2343</v>
      </c>
      <c r="N18" s="52">
        <v>2607</v>
      </c>
      <c r="O18" s="52">
        <v>4763</v>
      </c>
      <c r="P18" s="52">
        <v>9168</v>
      </c>
      <c r="Q18" s="52">
        <v>13336</v>
      </c>
      <c r="R18" s="52">
        <v>13366</v>
      </c>
      <c r="S18" s="52">
        <v>7467</v>
      </c>
      <c r="T18" s="52">
        <v>3427</v>
      </c>
      <c r="U18" s="52">
        <v>1311</v>
      </c>
      <c r="V18" s="52">
        <v>1223</v>
      </c>
      <c r="W18" s="52">
        <v>1124</v>
      </c>
      <c r="DA18" s="63" t="s">
        <v>1066</v>
      </c>
    </row>
    <row r="19" spans="1:105" ht="12" customHeight="1" x14ac:dyDescent="0.25">
      <c r="A19" s="109" t="s">
        <v>120</v>
      </c>
      <c r="B19" s="36">
        <v>191</v>
      </c>
      <c r="C19" s="36">
        <v>483</v>
      </c>
      <c r="D19" s="36">
        <v>543</v>
      </c>
      <c r="E19" s="36">
        <v>587</v>
      </c>
      <c r="F19" s="36">
        <v>600</v>
      </c>
      <c r="G19" s="36">
        <v>223</v>
      </c>
      <c r="H19" s="36">
        <v>404</v>
      </c>
      <c r="I19" s="36">
        <v>4</v>
      </c>
      <c r="J19" s="36">
        <v>6</v>
      </c>
      <c r="K19" s="36">
        <v>5</v>
      </c>
      <c r="L19" s="36">
        <v>107</v>
      </c>
      <c r="M19" s="36">
        <v>95</v>
      </c>
      <c r="N19" s="36">
        <v>92</v>
      </c>
      <c r="O19" s="36">
        <v>51</v>
      </c>
      <c r="P19" s="36">
        <v>51</v>
      </c>
      <c r="Q19" s="36">
        <v>114</v>
      </c>
      <c r="R19" s="36">
        <v>128</v>
      </c>
      <c r="S19" s="36">
        <v>138</v>
      </c>
      <c r="T19" s="36">
        <v>65</v>
      </c>
      <c r="U19" s="36">
        <v>9</v>
      </c>
      <c r="V19" s="36">
        <v>9</v>
      </c>
      <c r="W19" s="36">
        <v>7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9513</v>
      </c>
      <c r="D23" s="52">
        <v>0</v>
      </c>
      <c r="E23" s="52">
        <v>1672</v>
      </c>
      <c r="F23" s="52">
        <v>0</v>
      </c>
      <c r="G23" s="52">
        <v>6998</v>
      </c>
      <c r="H23" s="52">
        <v>94</v>
      </c>
      <c r="I23" s="52">
        <v>399</v>
      </c>
      <c r="J23" s="52">
        <v>2438</v>
      </c>
      <c r="K23" s="52">
        <v>6338</v>
      </c>
      <c r="L23" s="52">
        <v>2113</v>
      </c>
      <c r="M23" s="52">
        <v>2089</v>
      </c>
      <c r="N23" s="52">
        <v>2439</v>
      </c>
      <c r="O23" s="52">
        <v>1960</v>
      </c>
      <c r="P23" s="52">
        <v>39</v>
      </c>
      <c r="Q23" s="52">
        <v>434</v>
      </c>
      <c r="R23" s="52">
        <v>9877</v>
      </c>
      <c r="S23" s="52">
        <v>16271</v>
      </c>
      <c r="T23" s="52">
        <v>7862</v>
      </c>
      <c r="U23" s="52">
        <v>368</v>
      </c>
      <c r="V23" s="52">
        <v>613</v>
      </c>
      <c r="W23" s="52">
        <v>599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95</v>
      </c>
      <c r="D25" s="52">
        <v>94</v>
      </c>
      <c r="E25" s="52">
        <v>97</v>
      </c>
      <c r="F25" s="52">
        <v>105</v>
      </c>
      <c r="G25" s="52">
        <v>122</v>
      </c>
      <c r="H25" s="52">
        <v>146</v>
      </c>
      <c r="I25" s="52">
        <v>126</v>
      </c>
      <c r="J25" s="52">
        <v>136</v>
      </c>
      <c r="K25" s="52">
        <v>196</v>
      </c>
      <c r="L25" s="52">
        <v>210</v>
      </c>
      <c r="M25" s="52">
        <v>145</v>
      </c>
      <c r="N25" s="52">
        <v>196</v>
      </c>
      <c r="O25" s="52">
        <v>221</v>
      </c>
      <c r="P25" s="52">
        <v>301</v>
      </c>
      <c r="Q25" s="52">
        <v>440</v>
      </c>
      <c r="R25" s="52">
        <v>670</v>
      </c>
      <c r="S25" s="52">
        <v>2126</v>
      </c>
      <c r="T25" s="52">
        <v>2620</v>
      </c>
      <c r="U25" s="52">
        <v>757</v>
      </c>
      <c r="V25" s="52">
        <v>1815</v>
      </c>
      <c r="W25" s="52">
        <v>3287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14647</v>
      </c>
      <c r="D27" s="52">
        <v>1</v>
      </c>
      <c r="E27" s="52">
        <v>3181</v>
      </c>
      <c r="F27" s="52">
        <v>0</v>
      </c>
      <c r="G27" s="52">
        <v>11892</v>
      </c>
      <c r="H27" s="52">
        <v>182</v>
      </c>
      <c r="I27" s="52">
        <v>361</v>
      </c>
      <c r="J27" s="52">
        <v>2406</v>
      </c>
      <c r="K27" s="52">
        <v>11033</v>
      </c>
      <c r="L27" s="52">
        <v>3933</v>
      </c>
      <c r="M27" s="52">
        <v>2082</v>
      </c>
      <c r="N27" s="52">
        <v>2433</v>
      </c>
      <c r="O27" s="52">
        <v>1962</v>
      </c>
      <c r="P27" s="52">
        <v>55</v>
      </c>
      <c r="Q27" s="52">
        <v>455</v>
      </c>
      <c r="R27" s="52">
        <v>18054</v>
      </c>
      <c r="S27" s="52">
        <v>28122</v>
      </c>
      <c r="T27" s="52">
        <v>14274</v>
      </c>
      <c r="U27" s="52">
        <v>483</v>
      </c>
      <c r="V27" s="52">
        <v>616</v>
      </c>
      <c r="W27" s="52">
        <v>1339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120</v>
      </c>
      <c r="D28" s="52">
        <v>35</v>
      </c>
      <c r="E28" s="52">
        <v>78</v>
      </c>
      <c r="F28" s="52">
        <v>79</v>
      </c>
      <c r="G28" s="52">
        <v>133</v>
      </c>
      <c r="H28" s="52">
        <v>40</v>
      </c>
      <c r="I28" s="52">
        <v>57</v>
      </c>
      <c r="J28" s="52">
        <v>109</v>
      </c>
      <c r="K28" s="52">
        <v>124</v>
      </c>
      <c r="L28" s="52">
        <v>36</v>
      </c>
      <c r="M28" s="52">
        <v>11</v>
      </c>
      <c r="N28" s="52">
        <v>39</v>
      </c>
      <c r="O28" s="52">
        <v>25</v>
      </c>
      <c r="P28" s="52">
        <v>34</v>
      </c>
      <c r="Q28" s="52">
        <v>53</v>
      </c>
      <c r="R28" s="52">
        <v>100</v>
      </c>
      <c r="S28" s="52">
        <v>187</v>
      </c>
      <c r="T28" s="52">
        <v>98</v>
      </c>
      <c r="U28" s="52">
        <v>41</v>
      </c>
      <c r="V28" s="52">
        <v>87</v>
      </c>
      <c r="W28" s="52">
        <v>170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</v>
      </c>
      <c r="D30" s="52">
        <v>4</v>
      </c>
      <c r="E30" s="52">
        <v>2</v>
      </c>
      <c r="F30" s="52">
        <v>1</v>
      </c>
      <c r="G30" s="52">
        <v>3</v>
      </c>
      <c r="H30" s="52">
        <v>2</v>
      </c>
      <c r="I30" s="52">
        <v>1</v>
      </c>
      <c r="J30" s="52">
        <v>2</v>
      </c>
      <c r="K30" s="52">
        <v>0</v>
      </c>
      <c r="L30" s="52">
        <v>5</v>
      </c>
      <c r="M30" s="52">
        <v>9</v>
      </c>
      <c r="N30" s="52">
        <v>21</v>
      </c>
      <c r="O30" s="52">
        <v>29</v>
      </c>
      <c r="P30" s="52">
        <v>41</v>
      </c>
      <c r="Q30" s="52">
        <v>65</v>
      </c>
      <c r="R30" s="52">
        <v>90</v>
      </c>
      <c r="S30" s="52">
        <v>130</v>
      </c>
      <c r="T30" s="52">
        <v>55</v>
      </c>
      <c r="U30" s="52">
        <v>40</v>
      </c>
      <c r="V30" s="52">
        <v>59</v>
      </c>
      <c r="W30" s="52">
        <v>121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6878</v>
      </c>
      <c r="D33" s="52">
        <v>2</v>
      </c>
      <c r="E33" s="52">
        <v>2200</v>
      </c>
      <c r="F33" s="52">
        <v>3026</v>
      </c>
      <c r="G33" s="52">
        <v>5694</v>
      </c>
      <c r="H33" s="52">
        <v>2281</v>
      </c>
      <c r="I33" s="52">
        <v>1365</v>
      </c>
      <c r="J33" s="52">
        <v>2179</v>
      </c>
      <c r="K33" s="52">
        <v>7104</v>
      </c>
      <c r="L33" s="52">
        <v>2059</v>
      </c>
      <c r="M33" s="52">
        <v>2416</v>
      </c>
      <c r="N33" s="52">
        <v>3177</v>
      </c>
      <c r="O33" s="52">
        <v>2083</v>
      </c>
      <c r="P33" s="52">
        <v>2688</v>
      </c>
      <c r="Q33" s="52">
        <v>4112</v>
      </c>
      <c r="R33" s="52">
        <v>11847</v>
      </c>
      <c r="S33" s="52">
        <v>14447</v>
      </c>
      <c r="T33" s="52">
        <v>7346</v>
      </c>
      <c r="U33" s="52">
        <v>3881</v>
      </c>
      <c r="V33" s="52">
        <v>7959</v>
      </c>
      <c r="W33" s="52">
        <v>9713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11892</v>
      </c>
      <c r="D34" s="52">
        <v>16</v>
      </c>
      <c r="E34" s="52">
        <v>8066</v>
      </c>
      <c r="F34" s="52">
        <v>15</v>
      </c>
      <c r="G34" s="52">
        <v>8777</v>
      </c>
      <c r="H34" s="52">
        <v>6788</v>
      </c>
      <c r="I34" s="52">
        <v>4582</v>
      </c>
      <c r="J34" s="52">
        <v>438</v>
      </c>
      <c r="K34" s="52">
        <v>552</v>
      </c>
      <c r="L34" s="52">
        <v>3381</v>
      </c>
      <c r="M34" s="52">
        <v>308</v>
      </c>
      <c r="N34" s="52">
        <v>405</v>
      </c>
      <c r="O34" s="52">
        <v>498</v>
      </c>
      <c r="P34" s="52">
        <v>152</v>
      </c>
      <c r="Q34" s="52">
        <v>288</v>
      </c>
      <c r="R34" s="52">
        <v>1182</v>
      </c>
      <c r="S34" s="52">
        <v>8740</v>
      </c>
      <c r="T34" s="52">
        <v>4899</v>
      </c>
      <c r="U34" s="52">
        <v>2568</v>
      </c>
      <c r="V34" s="52">
        <v>859</v>
      </c>
      <c r="W34" s="52">
        <v>454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191</v>
      </c>
      <c r="D35" s="36">
        <v>1</v>
      </c>
      <c r="E35" s="36">
        <v>486</v>
      </c>
      <c r="F35" s="36">
        <v>1</v>
      </c>
      <c r="G35" s="36">
        <v>589</v>
      </c>
      <c r="H35" s="36">
        <v>223</v>
      </c>
      <c r="I35" s="36">
        <v>404</v>
      </c>
      <c r="J35" s="36">
        <v>0</v>
      </c>
      <c r="K35" s="36">
        <v>1</v>
      </c>
      <c r="L35" s="36">
        <v>3</v>
      </c>
      <c r="M35" s="36">
        <v>15</v>
      </c>
      <c r="N35" s="36">
        <v>18</v>
      </c>
      <c r="O35" s="36">
        <v>41</v>
      </c>
      <c r="P35" s="36">
        <v>0</v>
      </c>
      <c r="Q35" s="36">
        <v>2</v>
      </c>
      <c r="R35" s="36">
        <v>9</v>
      </c>
      <c r="S35" s="36">
        <v>53</v>
      </c>
      <c r="T35" s="36">
        <v>79</v>
      </c>
      <c r="U35" s="36">
        <v>59</v>
      </c>
      <c r="V35" s="36">
        <v>6</v>
      </c>
      <c r="W35" s="36">
        <v>3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2744</v>
      </c>
      <c r="E39" s="52">
        <v>0</v>
      </c>
      <c r="F39" s="52">
        <v>3467</v>
      </c>
      <c r="G39" s="52">
        <v>0</v>
      </c>
      <c r="H39" s="52">
        <v>0</v>
      </c>
      <c r="I39" s="52">
        <v>1910</v>
      </c>
      <c r="J39" s="52">
        <v>10164</v>
      </c>
      <c r="K39" s="52">
        <v>0</v>
      </c>
      <c r="L39" s="52">
        <v>0</v>
      </c>
      <c r="M39" s="52">
        <v>3594</v>
      </c>
      <c r="N39" s="52">
        <v>13181</v>
      </c>
      <c r="O39" s="52">
        <v>16953</v>
      </c>
      <c r="P39" s="52">
        <v>22887</v>
      </c>
      <c r="Q39" s="52">
        <v>7871</v>
      </c>
      <c r="R39" s="52">
        <v>0</v>
      </c>
      <c r="S39" s="52">
        <v>0</v>
      </c>
      <c r="T39" s="52">
        <v>0</v>
      </c>
      <c r="U39" s="52">
        <v>293</v>
      </c>
      <c r="V39" s="52">
        <v>3598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158</v>
      </c>
      <c r="D41" s="52">
        <v>372</v>
      </c>
      <c r="E41" s="52">
        <v>85</v>
      </c>
      <c r="F41" s="52">
        <v>197</v>
      </c>
      <c r="G41" s="52">
        <v>104</v>
      </c>
      <c r="H41" s="52">
        <v>96</v>
      </c>
      <c r="I41" s="52">
        <v>141</v>
      </c>
      <c r="J41" s="52">
        <v>443</v>
      </c>
      <c r="K41" s="52">
        <v>838</v>
      </c>
      <c r="L41" s="52">
        <v>502</v>
      </c>
      <c r="M41" s="52">
        <v>114</v>
      </c>
      <c r="N41" s="52">
        <v>934</v>
      </c>
      <c r="O41" s="52">
        <v>1444</v>
      </c>
      <c r="P41" s="52">
        <v>5661</v>
      </c>
      <c r="Q41" s="52">
        <v>7519</v>
      </c>
      <c r="R41" s="52">
        <v>3720</v>
      </c>
      <c r="S41" s="52">
        <v>3</v>
      </c>
      <c r="T41" s="52">
        <v>5</v>
      </c>
      <c r="U41" s="52">
        <v>17</v>
      </c>
      <c r="V41" s="52">
        <v>121</v>
      </c>
      <c r="W41" s="52">
        <v>819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5262</v>
      </c>
      <c r="D43" s="52">
        <v>2671</v>
      </c>
      <c r="E43" s="52">
        <v>1530</v>
      </c>
      <c r="F43" s="52">
        <v>3401</v>
      </c>
      <c r="G43" s="52">
        <v>5030</v>
      </c>
      <c r="H43" s="52">
        <v>89</v>
      </c>
      <c r="I43" s="52">
        <v>1844</v>
      </c>
      <c r="J43" s="52">
        <v>9979</v>
      </c>
      <c r="K43" s="52">
        <v>4819</v>
      </c>
      <c r="L43" s="52">
        <v>1861</v>
      </c>
      <c r="M43" s="52">
        <v>3558</v>
      </c>
      <c r="N43" s="52">
        <v>12968</v>
      </c>
      <c r="O43" s="52">
        <v>16665</v>
      </c>
      <c r="P43" s="52">
        <v>22460</v>
      </c>
      <c r="Q43" s="52">
        <v>7748</v>
      </c>
      <c r="R43" s="52">
        <v>8367</v>
      </c>
      <c r="S43" s="52">
        <v>12168</v>
      </c>
      <c r="T43" s="52">
        <v>6565</v>
      </c>
      <c r="U43" s="52">
        <v>412</v>
      </c>
      <c r="V43" s="52">
        <v>3547</v>
      </c>
      <c r="W43" s="52">
        <v>746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113</v>
      </c>
      <c r="E44" s="52">
        <v>59</v>
      </c>
      <c r="F44" s="52">
        <v>146</v>
      </c>
      <c r="G44" s="52">
        <v>0</v>
      </c>
      <c r="H44" s="52">
        <v>30</v>
      </c>
      <c r="I44" s="52">
        <v>42</v>
      </c>
      <c r="J44" s="52">
        <v>107</v>
      </c>
      <c r="K44" s="52">
        <v>0</v>
      </c>
      <c r="L44" s="52">
        <v>0</v>
      </c>
      <c r="M44" s="52">
        <v>33</v>
      </c>
      <c r="N44" s="52">
        <v>148</v>
      </c>
      <c r="O44" s="52">
        <v>235</v>
      </c>
      <c r="P44" s="52">
        <v>271</v>
      </c>
      <c r="Q44" s="52">
        <v>154</v>
      </c>
      <c r="R44" s="52">
        <v>0</v>
      </c>
      <c r="S44" s="52">
        <v>0</v>
      </c>
      <c r="T44" s="52">
        <v>0</v>
      </c>
      <c r="U44" s="52">
        <v>73</v>
      </c>
      <c r="V44" s="52">
        <v>162</v>
      </c>
      <c r="W44" s="52">
        <v>130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11</v>
      </c>
      <c r="I46" s="52">
        <v>44</v>
      </c>
      <c r="J46" s="52">
        <v>157</v>
      </c>
      <c r="K46" s="52">
        <v>0</v>
      </c>
      <c r="L46" s="52">
        <v>0</v>
      </c>
      <c r="M46" s="52">
        <v>16</v>
      </c>
      <c r="N46" s="52">
        <v>119</v>
      </c>
      <c r="O46" s="52">
        <v>109</v>
      </c>
      <c r="P46" s="52">
        <v>247</v>
      </c>
      <c r="Q46" s="52">
        <v>108</v>
      </c>
      <c r="R46" s="52">
        <v>0</v>
      </c>
      <c r="S46" s="52">
        <v>0</v>
      </c>
      <c r="T46" s="52">
        <v>0</v>
      </c>
      <c r="U46" s="52">
        <v>4</v>
      </c>
      <c r="V46" s="52">
        <v>38</v>
      </c>
      <c r="W46" s="52">
        <v>155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968</v>
      </c>
      <c r="D49" s="52">
        <v>1462</v>
      </c>
      <c r="E49" s="52">
        <v>1032</v>
      </c>
      <c r="F49" s="52">
        <v>5844</v>
      </c>
      <c r="G49" s="52">
        <v>1594</v>
      </c>
      <c r="H49" s="52">
        <v>4212</v>
      </c>
      <c r="I49" s="52">
        <v>3495</v>
      </c>
      <c r="J49" s="52">
        <v>10137</v>
      </c>
      <c r="K49" s="52">
        <v>1165</v>
      </c>
      <c r="L49" s="52">
        <v>1045</v>
      </c>
      <c r="M49" s="52">
        <v>4120</v>
      </c>
      <c r="N49" s="52">
        <v>13658</v>
      </c>
      <c r="O49" s="52">
        <v>14961</v>
      </c>
      <c r="P49" s="52">
        <v>21131</v>
      </c>
      <c r="Q49" s="52">
        <v>7318</v>
      </c>
      <c r="R49" s="52">
        <v>1926</v>
      </c>
      <c r="S49" s="52">
        <v>4065</v>
      </c>
      <c r="T49" s="52">
        <v>3597</v>
      </c>
      <c r="U49" s="52">
        <v>5978</v>
      </c>
      <c r="V49" s="52">
        <v>11032</v>
      </c>
      <c r="W49" s="52">
        <v>9215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7997</v>
      </c>
      <c r="D50" s="52">
        <v>1240</v>
      </c>
      <c r="E50" s="52">
        <v>7518</v>
      </c>
      <c r="F50" s="52">
        <v>651</v>
      </c>
      <c r="G50" s="52">
        <v>6256</v>
      </c>
      <c r="H50" s="52">
        <v>4582</v>
      </c>
      <c r="I50" s="52">
        <v>4363</v>
      </c>
      <c r="J50" s="52">
        <v>204</v>
      </c>
      <c r="K50" s="52">
        <v>154</v>
      </c>
      <c r="L50" s="52">
        <v>2180</v>
      </c>
      <c r="M50" s="52">
        <v>121</v>
      </c>
      <c r="N50" s="52">
        <v>669</v>
      </c>
      <c r="O50" s="52">
        <v>2654</v>
      </c>
      <c r="P50" s="52">
        <v>4557</v>
      </c>
      <c r="Q50" s="52">
        <v>4456</v>
      </c>
      <c r="R50" s="52">
        <v>1212</v>
      </c>
      <c r="S50" s="52">
        <v>2841</v>
      </c>
      <c r="T50" s="52">
        <v>859</v>
      </c>
      <c r="U50" s="52">
        <v>452</v>
      </c>
      <c r="V50" s="52">
        <v>771</v>
      </c>
      <c r="W50" s="52">
        <v>355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483</v>
      </c>
      <c r="D51" s="36">
        <v>61</v>
      </c>
      <c r="E51" s="36">
        <v>530</v>
      </c>
      <c r="F51" s="36">
        <v>14</v>
      </c>
      <c r="G51" s="36">
        <v>212</v>
      </c>
      <c r="H51" s="36">
        <v>404</v>
      </c>
      <c r="I51" s="36">
        <v>4</v>
      </c>
      <c r="J51" s="36">
        <v>2</v>
      </c>
      <c r="K51" s="36">
        <v>0</v>
      </c>
      <c r="L51" s="36">
        <v>105</v>
      </c>
      <c r="M51" s="36">
        <v>3</v>
      </c>
      <c r="N51" s="36">
        <v>15</v>
      </c>
      <c r="O51" s="36">
        <v>0</v>
      </c>
      <c r="P51" s="36">
        <v>0</v>
      </c>
      <c r="Q51" s="36">
        <v>65</v>
      </c>
      <c r="R51" s="36">
        <v>23</v>
      </c>
      <c r="S51" s="36">
        <v>63</v>
      </c>
      <c r="T51" s="36">
        <v>6</v>
      </c>
      <c r="U51" s="36">
        <v>3</v>
      </c>
      <c r="V51" s="36">
        <v>6</v>
      </c>
      <c r="W51" s="36">
        <v>1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780</v>
      </c>
      <c r="E55" s="52">
        <v>0</v>
      </c>
      <c r="F55" s="52">
        <v>1232</v>
      </c>
      <c r="G55" s="52">
        <v>0</v>
      </c>
      <c r="H55" s="52">
        <v>0</v>
      </c>
      <c r="I55" s="52">
        <v>676</v>
      </c>
      <c r="J55" s="52">
        <v>2961</v>
      </c>
      <c r="K55" s="52">
        <v>0</v>
      </c>
      <c r="L55" s="52">
        <v>0</v>
      </c>
      <c r="M55" s="52">
        <v>1046</v>
      </c>
      <c r="N55" s="52">
        <v>3415</v>
      </c>
      <c r="O55" s="52">
        <v>5110</v>
      </c>
      <c r="P55" s="52">
        <v>13200</v>
      </c>
      <c r="Q55" s="52">
        <v>3891</v>
      </c>
      <c r="R55" s="52">
        <v>0</v>
      </c>
      <c r="S55" s="52">
        <v>0</v>
      </c>
      <c r="T55" s="52">
        <v>0</v>
      </c>
      <c r="U55" s="52">
        <v>91</v>
      </c>
      <c r="V55" s="52">
        <v>1337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158</v>
      </c>
      <c r="E57" s="52">
        <v>0</v>
      </c>
      <c r="F57" s="52">
        <v>136</v>
      </c>
      <c r="G57" s="52">
        <v>0</v>
      </c>
      <c r="H57" s="52">
        <v>0</v>
      </c>
      <c r="I57" s="52">
        <v>140</v>
      </c>
      <c r="J57" s="52">
        <v>312</v>
      </c>
      <c r="K57" s="52">
        <v>0</v>
      </c>
      <c r="L57" s="52">
        <v>0</v>
      </c>
      <c r="M57" s="52">
        <v>114</v>
      </c>
      <c r="N57" s="52">
        <v>622</v>
      </c>
      <c r="O57" s="52">
        <v>227</v>
      </c>
      <c r="P57" s="52">
        <v>3116</v>
      </c>
      <c r="Q57" s="52">
        <v>1472</v>
      </c>
      <c r="R57" s="52">
        <v>0</v>
      </c>
      <c r="S57" s="52">
        <v>0</v>
      </c>
      <c r="T57" s="52">
        <v>0</v>
      </c>
      <c r="U57" s="52">
        <v>14</v>
      </c>
      <c r="V57" s="52">
        <v>51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748</v>
      </c>
      <c r="E59" s="52">
        <v>0</v>
      </c>
      <c r="F59" s="52">
        <v>1180</v>
      </c>
      <c r="G59" s="52">
        <v>0</v>
      </c>
      <c r="H59" s="52">
        <v>0</v>
      </c>
      <c r="I59" s="52">
        <v>645</v>
      </c>
      <c r="J59" s="52">
        <v>2884</v>
      </c>
      <c r="K59" s="52">
        <v>0</v>
      </c>
      <c r="L59" s="52">
        <v>0</v>
      </c>
      <c r="M59" s="52">
        <v>1032</v>
      </c>
      <c r="N59" s="52">
        <v>3346</v>
      </c>
      <c r="O59" s="52">
        <v>5006</v>
      </c>
      <c r="P59" s="52">
        <v>12901</v>
      </c>
      <c r="Q59" s="52">
        <v>3761</v>
      </c>
      <c r="R59" s="52">
        <v>0</v>
      </c>
      <c r="S59" s="52">
        <v>0</v>
      </c>
      <c r="T59" s="52">
        <v>0</v>
      </c>
      <c r="U59" s="52">
        <v>67</v>
      </c>
      <c r="V59" s="52">
        <v>1262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32</v>
      </c>
      <c r="E60" s="52">
        <v>0</v>
      </c>
      <c r="F60" s="52">
        <v>52</v>
      </c>
      <c r="G60" s="52">
        <v>0</v>
      </c>
      <c r="H60" s="52">
        <v>0</v>
      </c>
      <c r="I60" s="52">
        <v>15</v>
      </c>
      <c r="J60" s="52">
        <v>31</v>
      </c>
      <c r="K60" s="52">
        <v>0</v>
      </c>
      <c r="L60" s="52">
        <v>0</v>
      </c>
      <c r="M60" s="52">
        <v>9</v>
      </c>
      <c r="N60" s="52">
        <v>38</v>
      </c>
      <c r="O60" s="52">
        <v>71</v>
      </c>
      <c r="P60" s="52">
        <v>156</v>
      </c>
      <c r="Q60" s="52">
        <v>76</v>
      </c>
      <c r="R60" s="52">
        <v>0</v>
      </c>
      <c r="S60" s="52">
        <v>0</v>
      </c>
      <c r="T60" s="52">
        <v>0</v>
      </c>
      <c r="U60" s="52">
        <v>22</v>
      </c>
      <c r="V60" s="52">
        <v>60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16</v>
      </c>
      <c r="J62" s="52">
        <v>46</v>
      </c>
      <c r="K62" s="52">
        <v>0</v>
      </c>
      <c r="L62" s="52">
        <v>0</v>
      </c>
      <c r="M62" s="52">
        <v>5</v>
      </c>
      <c r="N62" s="52">
        <v>31</v>
      </c>
      <c r="O62" s="52">
        <v>33</v>
      </c>
      <c r="P62" s="52">
        <v>143</v>
      </c>
      <c r="Q62" s="52">
        <v>54</v>
      </c>
      <c r="R62" s="52">
        <v>0</v>
      </c>
      <c r="S62" s="52">
        <v>0</v>
      </c>
      <c r="T62" s="52">
        <v>0</v>
      </c>
      <c r="U62" s="52">
        <v>2</v>
      </c>
      <c r="V62" s="52">
        <v>15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410</v>
      </c>
      <c r="E65" s="52">
        <v>0</v>
      </c>
      <c r="F65" s="52">
        <v>996</v>
      </c>
      <c r="G65" s="52">
        <v>0</v>
      </c>
      <c r="H65" s="52">
        <v>0</v>
      </c>
      <c r="I65" s="52">
        <v>166</v>
      </c>
      <c r="J65" s="52">
        <v>2901</v>
      </c>
      <c r="K65" s="52">
        <v>0</v>
      </c>
      <c r="L65" s="52">
        <v>0</v>
      </c>
      <c r="M65" s="52">
        <v>1012</v>
      </c>
      <c r="N65" s="52">
        <v>3240</v>
      </c>
      <c r="O65" s="52">
        <v>4310</v>
      </c>
      <c r="P65" s="52">
        <v>10570</v>
      </c>
      <c r="Q65" s="52">
        <v>2150</v>
      </c>
      <c r="R65" s="52">
        <v>0</v>
      </c>
      <c r="S65" s="52">
        <v>0</v>
      </c>
      <c r="T65" s="52">
        <v>0</v>
      </c>
      <c r="U65" s="52">
        <v>77</v>
      </c>
      <c r="V65" s="52">
        <v>1201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353</v>
      </c>
      <c r="E66" s="52">
        <v>0</v>
      </c>
      <c r="F66" s="52">
        <v>231</v>
      </c>
      <c r="G66" s="52">
        <v>0</v>
      </c>
      <c r="H66" s="52">
        <v>0</v>
      </c>
      <c r="I66" s="52">
        <v>510</v>
      </c>
      <c r="J66" s="52">
        <v>59</v>
      </c>
      <c r="K66" s="52">
        <v>0</v>
      </c>
      <c r="L66" s="52">
        <v>0</v>
      </c>
      <c r="M66" s="52">
        <v>33</v>
      </c>
      <c r="N66" s="52">
        <v>171</v>
      </c>
      <c r="O66" s="52">
        <v>800</v>
      </c>
      <c r="P66" s="52">
        <v>2630</v>
      </c>
      <c r="Q66" s="52">
        <v>1716</v>
      </c>
      <c r="R66" s="52">
        <v>0</v>
      </c>
      <c r="S66" s="52">
        <v>0</v>
      </c>
      <c r="T66" s="52">
        <v>0</v>
      </c>
      <c r="U66" s="52">
        <v>14</v>
      </c>
      <c r="V66" s="52">
        <v>135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17</v>
      </c>
      <c r="E67" s="36">
        <v>0</v>
      </c>
      <c r="F67" s="36">
        <v>5</v>
      </c>
      <c r="G67" s="36">
        <v>0</v>
      </c>
      <c r="H67" s="36">
        <v>0</v>
      </c>
      <c r="I67" s="36">
        <v>0</v>
      </c>
      <c r="J67" s="36">
        <v>1</v>
      </c>
      <c r="K67" s="36">
        <v>0</v>
      </c>
      <c r="L67" s="36">
        <v>0</v>
      </c>
      <c r="M67" s="36">
        <v>1</v>
      </c>
      <c r="N67" s="36">
        <v>4</v>
      </c>
      <c r="O67" s="36">
        <v>0</v>
      </c>
      <c r="P67" s="36">
        <v>0</v>
      </c>
      <c r="Q67" s="36">
        <v>25</v>
      </c>
      <c r="R67" s="36">
        <v>0</v>
      </c>
      <c r="S67" s="36">
        <v>0</v>
      </c>
      <c r="T67" s="36">
        <v>0</v>
      </c>
      <c r="U67" s="36">
        <v>0</v>
      </c>
      <c r="V67" s="36">
        <v>1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1964</v>
      </c>
      <c r="E71" s="52">
        <v>0</v>
      </c>
      <c r="F71" s="52">
        <v>2235</v>
      </c>
      <c r="G71" s="52">
        <v>0</v>
      </c>
      <c r="H71" s="52">
        <v>0</v>
      </c>
      <c r="I71" s="52">
        <v>1234</v>
      </c>
      <c r="J71" s="52">
        <v>7203</v>
      </c>
      <c r="K71" s="52">
        <v>0</v>
      </c>
      <c r="L71" s="52">
        <v>0</v>
      </c>
      <c r="M71" s="52">
        <v>2548</v>
      </c>
      <c r="N71" s="52">
        <v>9766</v>
      </c>
      <c r="O71" s="52">
        <v>11843</v>
      </c>
      <c r="P71" s="52">
        <v>9687</v>
      </c>
      <c r="Q71" s="52">
        <v>3980</v>
      </c>
      <c r="R71" s="52">
        <v>0</v>
      </c>
      <c r="S71" s="52">
        <v>0</v>
      </c>
      <c r="T71" s="52">
        <v>0</v>
      </c>
      <c r="U71" s="52">
        <v>202</v>
      </c>
      <c r="V71" s="52">
        <v>2261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158</v>
      </c>
      <c r="D73" s="52">
        <v>214</v>
      </c>
      <c r="E73" s="52">
        <v>85</v>
      </c>
      <c r="F73" s="52">
        <v>61</v>
      </c>
      <c r="G73" s="52">
        <v>104</v>
      </c>
      <c r="H73" s="52">
        <v>96</v>
      </c>
      <c r="I73" s="52">
        <v>1</v>
      </c>
      <c r="J73" s="52">
        <v>131</v>
      </c>
      <c r="K73" s="52">
        <v>838</v>
      </c>
      <c r="L73" s="52">
        <v>502</v>
      </c>
      <c r="M73" s="52">
        <v>0</v>
      </c>
      <c r="N73" s="52">
        <v>312</v>
      </c>
      <c r="O73" s="52">
        <v>1217</v>
      </c>
      <c r="P73" s="52">
        <v>2545</v>
      </c>
      <c r="Q73" s="52">
        <v>6047</v>
      </c>
      <c r="R73" s="52">
        <v>3720</v>
      </c>
      <c r="S73" s="52">
        <v>3</v>
      </c>
      <c r="T73" s="52">
        <v>5</v>
      </c>
      <c r="U73" s="52">
        <v>3</v>
      </c>
      <c r="V73" s="52">
        <v>70</v>
      </c>
      <c r="W73" s="52">
        <v>819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5262</v>
      </c>
      <c r="D75" s="52">
        <f t="shared" si="0"/>
        <v>1923</v>
      </c>
      <c r="E75" s="52">
        <f t="shared" si="0"/>
        <v>1530</v>
      </c>
      <c r="F75" s="52">
        <f t="shared" si="0"/>
        <v>2221</v>
      </c>
      <c r="G75" s="52">
        <f t="shared" si="0"/>
        <v>5030</v>
      </c>
      <c r="H75" s="52">
        <f t="shared" si="0"/>
        <v>89</v>
      </c>
      <c r="I75" s="52">
        <f t="shared" si="0"/>
        <v>1199</v>
      </c>
      <c r="J75" s="52">
        <f t="shared" si="0"/>
        <v>7095</v>
      </c>
      <c r="K75" s="52">
        <f t="shared" si="0"/>
        <v>4819</v>
      </c>
      <c r="L75" s="52">
        <f t="shared" si="0"/>
        <v>1861</v>
      </c>
      <c r="M75" s="52">
        <f t="shared" si="0"/>
        <v>2526</v>
      </c>
      <c r="N75" s="52">
        <f t="shared" si="0"/>
        <v>9622</v>
      </c>
      <c r="O75" s="52">
        <f t="shared" si="0"/>
        <v>11659</v>
      </c>
      <c r="P75" s="52">
        <f t="shared" si="0"/>
        <v>9559</v>
      </c>
      <c r="Q75" s="52">
        <f t="shared" si="0"/>
        <v>3987</v>
      </c>
      <c r="R75" s="52">
        <f t="shared" ref="R75:V75" si="1">R43-R59</f>
        <v>8367</v>
      </c>
      <c r="S75" s="52">
        <f t="shared" si="1"/>
        <v>12168</v>
      </c>
      <c r="T75" s="52">
        <f t="shared" si="1"/>
        <v>6565</v>
      </c>
      <c r="U75" s="52">
        <f t="shared" si="1"/>
        <v>345</v>
      </c>
      <c r="V75" s="52">
        <f t="shared" si="1"/>
        <v>2285</v>
      </c>
      <c r="W75" s="52">
        <f t="shared" ref="W75" si="2">W43-W59</f>
        <v>746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81</v>
      </c>
      <c r="E76" s="52">
        <f t="shared" si="3"/>
        <v>59</v>
      </c>
      <c r="F76" s="52">
        <f t="shared" si="3"/>
        <v>94</v>
      </c>
      <c r="G76" s="52">
        <f t="shared" si="3"/>
        <v>0</v>
      </c>
      <c r="H76" s="52">
        <f t="shared" si="3"/>
        <v>30</v>
      </c>
      <c r="I76" s="52">
        <f t="shared" si="3"/>
        <v>27</v>
      </c>
      <c r="J76" s="52">
        <f t="shared" si="3"/>
        <v>76</v>
      </c>
      <c r="K76" s="52">
        <f t="shared" si="3"/>
        <v>0</v>
      </c>
      <c r="L76" s="52">
        <f t="shared" si="3"/>
        <v>0</v>
      </c>
      <c r="M76" s="52">
        <f t="shared" si="3"/>
        <v>24</v>
      </c>
      <c r="N76" s="52">
        <f t="shared" si="3"/>
        <v>110</v>
      </c>
      <c r="O76" s="52">
        <f t="shared" si="3"/>
        <v>164</v>
      </c>
      <c r="P76" s="52">
        <f t="shared" si="3"/>
        <v>115</v>
      </c>
      <c r="Q76" s="52">
        <f t="shared" si="3"/>
        <v>78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51</v>
      </c>
      <c r="V76" s="52">
        <f t="shared" si="4"/>
        <v>102</v>
      </c>
      <c r="W76" s="52">
        <f t="shared" ref="W76" si="5">W44-W60</f>
        <v>130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11</v>
      </c>
      <c r="I78" s="52">
        <f t="shared" si="9"/>
        <v>28</v>
      </c>
      <c r="J78" s="52">
        <f t="shared" si="9"/>
        <v>111</v>
      </c>
      <c r="K78" s="52">
        <f t="shared" si="9"/>
        <v>0</v>
      </c>
      <c r="L78" s="52">
        <f t="shared" si="9"/>
        <v>0</v>
      </c>
      <c r="M78" s="52">
        <f t="shared" si="9"/>
        <v>11</v>
      </c>
      <c r="N78" s="52">
        <f t="shared" si="9"/>
        <v>88</v>
      </c>
      <c r="O78" s="52">
        <f t="shared" si="9"/>
        <v>76</v>
      </c>
      <c r="P78" s="52">
        <f t="shared" si="9"/>
        <v>104</v>
      </c>
      <c r="Q78" s="52">
        <f t="shared" si="9"/>
        <v>54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2</v>
      </c>
      <c r="V78" s="52">
        <f t="shared" si="10"/>
        <v>23</v>
      </c>
      <c r="W78" s="52">
        <f t="shared" ref="W78" si="11">W46-W62</f>
        <v>155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968</v>
      </c>
      <c r="D81" s="52">
        <v>1052</v>
      </c>
      <c r="E81" s="52">
        <v>1032</v>
      </c>
      <c r="F81" s="52">
        <v>4848</v>
      </c>
      <c r="G81" s="52">
        <v>1594</v>
      </c>
      <c r="H81" s="52">
        <v>4212</v>
      </c>
      <c r="I81" s="52">
        <v>3329</v>
      </c>
      <c r="J81" s="52">
        <v>7236</v>
      </c>
      <c r="K81" s="52">
        <v>1165</v>
      </c>
      <c r="L81" s="52">
        <v>1045</v>
      </c>
      <c r="M81" s="52">
        <v>3108</v>
      </c>
      <c r="N81" s="52">
        <v>10418</v>
      </c>
      <c r="O81" s="52">
        <v>10651</v>
      </c>
      <c r="P81" s="52">
        <v>10561</v>
      </c>
      <c r="Q81" s="52">
        <v>5168</v>
      </c>
      <c r="R81" s="52">
        <v>1926</v>
      </c>
      <c r="S81" s="52">
        <v>4065</v>
      </c>
      <c r="T81" s="52">
        <v>3597</v>
      </c>
      <c r="U81" s="52">
        <v>5901</v>
      </c>
      <c r="V81" s="52">
        <v>9831</v>
      </c>
      <c r="W81" s="52">
        <v>9215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7997</v>
      </c>
      <c r="D82" s="52">
        <v>887</v>
      </c>
      <c r="E82" s="52">
        <v>7518</v>
      </c>
      <c r="F82" s="52">
        <v>420</v>
      </c>
      <c r="G82" s="52">
        <v>6256</v>
      </c>
      <c r="H82" s="52">
        <v>4582</v>
      </c>
      <c r="I82" s="52">
        <v>3853</v>
      </c>
      <c r="J82" s="52">
        <v>145</v>
      </c>
      <c r="K82" s="52">
        <v>154</v>
      </c>
      <c r="L82" s="52">
        <v>2180</v>
      </c>
      <c r="M82" s="52">
        <v>88</v>
      </c>
      <c r="N82" s="52">
        <v>498</v>
      </c>
      <c r="O82" s="52">
        <v>1854</v>
      </c>
      <c r="P82" s="52">
        <v>1927</v>
      </c>
      <c r="Q82" s="52">
        <v>2740</v>
      </c>
      <c r="R82" s="52">
        <v>1212</v>
      </c>
      <c r="S82" s="52">
        <v>2841</v>
      </c>
      <c r="T82" s="52">
        <v>859</v>
      </c>
      <c r="U82" s="52">
        <v>438</v>
      </c>
      <c r="V82" s="52">
        <v>636</v>
      </c>
      <c r="W82" s="52">
        <v>355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483</v>
      </c>
      <c r="D83" s="36">
        <v>44</v>
      </c>
      <c r="E83" s="36">
        <v>530</v>
      </c>
      <c r="F83" s="36">
        <v>9</v>
      </c>
      <c r="G83" s="36">
        <v>212</v>
      </c>
      <c r="H83" s="36">
        <v>404</v>
      </c>
      <c r="I83" s="36">
        <v>4</v>
      </c>
      <c r="J83" s="36">
        <v>1</v>
      </c>
      <c r="K83" s="36">
        <v>0</v>
      </c>
      <c r="L83" s="36">
        <v>105</v>
      </c>
      <c r="M83" s="36">
        <v>2</v>
      </c>
      <c r="N83" s="36">
        <v>11</v>
      </c>
      <c r="O83" s="36">
        <v>0</v>
      </c>
      <c r="P83" s="36">
        <v>0</v>
      </c>
      <c r="Q83" s="36">
        <v>40</v>
      </c>
      <c r="R83" s="36">
        <v>23</v>
      </c>
      <c r="S83" s="36">
        <v>63</v>
      </c>
      <c r="T83" s="36">
        <v>6</v>
      </c>
      <c r="U83" s="36">
        <v>3</v>
      </c>
      <c r="V83" s="36">
        <v>5</v>
      </c>
      <c r="W83" s="36">
        <v>1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625</v>
      </c>
      <c r="J89" s="52">
        <f>RES_hhdet_numvin!J5</f>
        <v>4678</v>
      </c>
      <c r="K89" s="52">
        <f>RES_hhdet_numvin!K5</f>
        <v>0</v>
      </c>
      <c r="L89" s="52">
        <f>RES_hhdet_numvin!L5</f>
        <v>0</v>
      </c>
      <c r="M89" s="52">
        <f>RES_hhdet_numvin!M5</f>
        <v>1994</v>
      </c>
      <c r="N89" s="52">
        <f>RES_hhdet_numvin!N5</f>
        <v>7415</v>
      </c>
      <c r="O89" s="52">
        <f>RES_hhdet_numvin!O5</f>
        <v>9632</v>
      </c>
      <c r="P89" s="52">
        <f>RES_hhdet_numvin!P5</f>
        <v>13047</v>
      </c>
      <c r="Q89" s="52">
        <f>RES_hhdet_numvin!Q5</f>
        <v>4501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291</v>
      </c>
      <c r="V89" s="52">
        <f>RES_hhdet_numvin!V5</f>
        <v>3573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1868</v>
      </c>
      <c r="Q92" s="52">
        <f>RES_hhdet_numvin!Q8</f>
        <v>4347</v>
      </c>
      <c r="R92" s="52">
        <f>RES_hhdet_numvin!R8</f>
        <v>2813</v>
      </c>
      <c r="S92" s="52">
        <f>RES_hhdet_numvin!S8</f>
        <v>3</v>
      </c>
      <c r="T92" s="52">
        <f>RES_hhdet_numvin!T8</f>
        <v>5</v>
      </c>
      <c r="U92" s="52">
        <f>RES_hhdet_numvin!U8</f>
        <v>17</v>
      </c>
      <c r="V92" s="52">
        <f>RES_hhdet_numvin!V8</f>
        <v>121</v>
      </c>
      <c r="W92" s="52">
        <f>RES_hhdet_numvin!W8</f>
        <v>819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199</v>
      </c>
      <c r="J94" s="52">
        <f>RES_hhdet_numvin!J10</f>
        <v>1514</v>
      </c>
      <c r="K94" s="52">
        <f>RES_hhdet_numvin!K10</f>
        <v>694</v>
      </c>
      <c r="L94" s="52">
        <f>RES_hhdet_numvin!L10</f>
        <v>365</v>
      </c>
      <c r="M94" s="52">
        <f>RES_hhdet_numvin!M10</f>
        <v>1074</v>
      </c>
      <c r="N94" s="52">
        <f>RES_hhdet_numvin!N10</f>
        <v>3953</v>
      </c>
      <c r="O94" s="52">
        <f>RES_hhdet_numvin!O10</f>
        <v>5136</v>
      </c>
      <c r="P94" s="52">
        <f>RES_hhdet_numvin!P10</f>
        <v>6953</v>
      </c>
      <c r="Q94" s="52">
        <f>RES_hhdet_numvin!Q10</f>
        <v>2416</v>
      </c>
      <c r="R94" s="52">
        <f>RES_hhdet_numvin!R10</f>
        <v>3340</v>
      </c>
      <c r="S94" s="52">
        <f>RES_hhdet_numvin!S10</f>
        <v>8359</v>
      </c>
      <c r="T94" s="52">
        <f>RES_hhdet_numvin!T10</f>
        <v>6254</v>
      </c>
      <c r="U94" s="52">
        <f>RES_hhdet_numvin!U10</f>
        <v>403</v>
      </c>
      <c r="V94" s="52">
        <f>RES_hhdet_numvin!V10</f>
        <v>3465</v>
      </c>
      <c r="W94" s="52">
        <f>RES_hhdet_numvin!W10</f>
        <v>746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90</v>
      </c>
      <c r="Q95" s="52">
        <f>RES_hhdet_numvin!Q11</f>
        <v>89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73</v>
      </c>
      <c r="V95" s="52">
        <f>RES_hhdet_numvin!V11</f>
        <v>162</v>
      </c>
      <c r="W95" s="52">
        <f>RES_hhdet_numvin!W11</f>
        <v>130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82</v>
      </c>
      <c r="Q99" s="138">
        <f>RES_hhdet_numvin!Q15</f>
        <v>62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4</v>
      </c>
      <c r="V99" s="138">
        <f>RES_hhdet_numvin!V15</f>
        <v>38</v>
      </c>
      <c r="W99" s="138">
        <f>RES_hhdet_numvin!W15</f>
        <v>155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6770</v>
      </c>
      <c r="Q104" s="52">
        <f>RES_hhdet_numvin!Q20</f>
        <v>3769</v>
      </c>
      <c r="R104" s="52">
        <f>RES_hhdet_numvin!R20</f>
        <v>1225</v>
      </c>
      <c r="S104" s="52">
        <f>RES_hhdet_numvin!S20</f>
        <v>3413</v>
      </c>
      <c r="T104" s="52">
        <f>RES_hhdet_numvin!T20</f>
        <v>3393</v>
      </c>
      <c r="U104" s="52">
        <f>RES_hhdet_numvin!U20</f>
        <v>5855</v>
      </c>
      <c r="V104" s="52">
        <f>RES_hhdet_numvin!V20</f>
        <v>10985</v>
      </c>
      <c r="W104" s="52">
        <f>RES_hhdet_numvin!W20</f>
        <v>9215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769</v>
      </c>
      <c r="W105" s="52">
        <f>RES_hhdet_numvin!W21</f>
        <v>355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6</v>
      </c>
      <c r="W106" s="36">
        <f>RES_hhdet_numvin!W22</f>
        <v>1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42.829619528810284</v>
      </c>
      <c r="C110" s="117">
        <f t="shared" si="15"/>
        <v>7.5841317370107237</v>
      </c>
      <c r="D110" s="117">
        <f t="shared" si="15"/>
        <v>24.240576117619256</v>
      </c>
      <c r="E110" s="117">
        <f t="shared" si="15"/>
        <v>16.500154958431935</v>
      </c>
      <c r="F110" s="117">
        <f t="shared" si="15"/>
        <v>37.104854512821518</v>
      </c>
      <c r="G110" s="117">
        <f t="shared" si="15"/>
        <v>14.348483850546589</v>
      </c>
      <c r="H110" s="117">
        <f t="shared" si="15"/>
        <v>10.382680147518103</v>
      </c>
      <c r="I110" s="117">
        <f t="shared" si="15"/>
        <v>11.115549179824004</v>
      </c>
      <c r="J110" s="117">
        <f t="shared" si="15"/>
        <v>47.233050527039204</v>
      </c>
      <c r="K110" s="117">
        <f t="shared" si="15"/>
        <v>14.182232598488733</v>
      </c>
      <c r="L110" s="117">
        <f t="shared" si="15"/>
        <v>10.205861130804523</v>
      </c>
      <c r="M110" s="117">
        <f t="shared" si="15"/>
        <v>19.562087394621816</v>
      </c>
      <c r="N110" s="117">
        <f t="shared" si="15"/>
        <v>28.158553833814636</v>
      </c>
      <c r="O110" s="117">
        <f t="shared" si="15"/>
        <v>25.762170474013395</v>
      </c>
      <c r="P110" s="117">
        <f t="shared" si="15"/>
        <v>70.533856874799739</v>
      </c>
      <c r="Q110" s="117">
        <f t="shared" si="15"/>
        <v>81.424726773562355</v>
      </c>
      <c r="R110" s="117">
        <f t="shared" ref="R110:V110" si="16">R111+R114+R116+R126</f>
        <v>57.712602577049267</v>
      </c>
      <c r="S110" s="117">
        <f t="shared" si="16"/>
        <v>35.295013852281805</v>
      </c>
      <c r="T110" s="117">
        <f t="shared" si="16"/>
        <v>34.287715015761989</v>
      </c>
      <c r="U110" s="117">
        <f t="shared" si="16"/>
        <v>41.221920956446944</v>
      </c>
      <c r="V110" s="117">
        <f t="shared" si="16"/>
        <v>45.392285958294536</v>
      </c>
      <c r="W110" s="117">
        <f t="shared" ref="W110" si="17">W111+W114+W116+W126</f>
        <v>46.91596891705764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38.522961758934045</v>
      </c>
      <c r="C111" s="122">
        <f t="shared" si="18"/>
        <v>6.0731201162024933</v>
      </c>
      <c r="D111" s="122">
        <f t="shared" si="18"/>
        <v>19.842340386299909</v>
      </c>
      <c r="E111" s="122">
        <f t="shared" si="18"/>
        <v>13.200101733521782</v>
      </c>
      <c r="F111" s="122">
        <f t="shared" si="18"/>
        <v>32.202569291834322</v>
      </c>
      <c r="G111" s="122">
        <f t="shared" si="18"/>
        <v>10.990178711769346</v>
      </c>
      <c r="H111" s="122">
        <f t="shared" si="18"/>
        <v>8.2322021622017321</v>
      </c>
      <c r="I111" s="122">
        <f t="shared" si="18"/>
        <v>8.4602180234637672</v>
      </c>
      <c r="J111" s="122">
        <f t="shared" si="18"/>
        <v>39.684383242632997</v>
      </c>
      <c r="K111" s="122">
        <f t="shared" si="18"/>
        <v>11.530245262192441</v>
      </c>
      <c r="L111" s="122">
        <f t="shared" si="18"/>
        <v>8.3867203349354806</v>
      </c>
      <c r="M111" s="122">
        <f t="shared" si="18"/>
        <v>16.105372067318179</v>
      </c>
      <c r="N111" s="122">
        <f t="shared" si="18"/>
        <v>23.156291825427857</v>
      </c>
      <c r="O111" s="122">
        <f t="shared" si="18"/>
        <v>20.800654017457791</v>
      </c>
      <c r="P111" s="122">
        <f t="shared" si="18"/>
        <v>56.402617454887817</v>
      </c>
      <c r="Q111" s="122">
        <f t="shared" si="18"/>
        <v>64.299581279733133</v>
      </c>
      <c r="R111" s="122">
        <f t="shared" ref="R111:V111" si="19">SUM(R112:R113)</f>
        <v>45.677367004255316</v>
      </c>
      <c r="S111" s="122">
        <f t="shared" si="19"/>
        <v>27.231041286206498</v>
      </c>
      <c r="T111" s="122">
        <f t="shared" si="19"/>
        <v>26.748552991438142</v>
      </c>
      <c r="U111" s="122">
        <f t="shared" si="19"/>
        <v>32.360678713397071</v>
      </c>
      <c r="V111" s="122">
        <f t="shared" si="19"/>
        <v>36.058061407561183</v>
      </c>
      <c r="W111" s="122">
        <f t="shared" ref="W111" si="20">SUM(W112:W113)</f>
        <v>37.417617231770343</v>
      </c>
      <c r="DA111" s="130" t="s">
        <v>1572</v>
      </c>
    </row>
    <row r="112" spans="1:105" ht="12" customHeight="1" x14ac:dyDescent="0.25">
      <c r="A112" s="97" t="s">
        <v>51</v>
      </c>
      <c r="B112" s="98">
        <v>38.487282924319821</v>
      </c>
      <c r="C112" s="98">
        <v>6.0674907092277284</v>
      </c>
      <c r="D112" s="98">
        <v>19.824546755467065</v>
      </c>
      <c r="E112" s="98">
        <v>13.188540276375063</v>
      </c>
      <c r="F112" s="98">
        <v>32.17188612847356</v>
      </c>
      <c r="G112" s="98">
        <v>10.98033736941324</v>
      </c>
      <c r="H112" s="98">
        <v>8.2253119256306331</v>
      </c>
      <c r="I112" s="98">
        <v>8.4537954234853494</v>
      </c>
      <c r="J112" s="98">
        <v>39.648098675982524</v>
      </c>
      <c r="K112" s="98">
        <v>11.519654074744107</v>
      </c>
      <c r="L112" s="98">
        <v>8.3796860175577059</v>
      </c>
      <c r="M112" s="98">
        <v>16.090789369125353</v>
      </c>
      <c r="N112" s="98">
        <v>23.138037919056885</v>
      </c>
      <c r="O112" s="98">
        <v>20.780957217933878</v>
      </c>
      <c r="P112" s="98">
        <v>56.347454056945331</v>
      </c>
      <c r="Q112" s="98">
        <v>64.243908551565738</v>
      </c>
      <c r="R112" s="98">
        <v>45.638175305102529</v>
      </c>
      <c r="S112" s="98">
        <v>27.207513828193949</v>
      </c>
      <c r="T112" s="98">
        <v>26.725773627421319</v>
      </c>
      <c r="U112" s="98">
        <v>32.33320412872478</v>
      </c>
      <c r="V112" s="98">
        <v>36.027525496439615</v>
      </c>
      <c r="W112" s="98">
        <v>37.386226838115356</v>
      </c>
      <c r="DA112" s="63" t="s">
        <v>1573</v>
      </c>
    </row>
    <row r="113" spans="1:105" ht="12" customHeight="1" x14ac:dyDescent="0.25">
      <c r="A113" s="97" t="s">
        <v>53</v>
      </c>
      <c r="B113" s="98">
        <v>3.5678834614222228E-2</v>
      </c>
      <c r="C113" s="98">
        <v>5.6294069747646874E-3</v>
      </c>
      <c r="D113" s="98">
        <v>1.7793630832845204E-2</v>
      </c>
      <c r="E113" s="98">
        <v>1.1561457146719906E-2</v>
      </c>
      <c r="F113" s="98">
        <v>3.0683163360760952E-2</v>
      </c>
      <c r="G113" s="98">
        <v>9.8413423561061787E-3</v>
      </c>
      <c r="H113" s="98">
        <v>6.8902365710983094E-3</v>
      </c>
      <c r="I113" s="98">
        <v>6.4225999784171426E-3</v>
      </c>
      <c r="J113" s="98">
        <v>3.6284566650470473E-2</v>
      </c>
      <c r="K113" s="98">
        <v>1.0591187448333844E-2</v>
      </c>
      <c r="L113" s="98">
        <v>7.0343173777739909E-3</v>
      </c>
      <c r="M113" s="98">
        <v>1.4582698192825106E-2</v>
      </c>
      <c r="N113" s="98">
        <v>1.8253906370970966E-2</v>
      </c>
      <c r="O113" s="98">
        <v>1.9696799523912095E-2</v>
      </c>
      <c r="P113" s="98">
        <v>5.5163397942487258E-2</v>
      </c>
      <c r="Q113" s="98">
        <v>5.567272816739003E-2</v>
      </c>
      <c r="R113" s="98">
        <v>3.9191699152789972E-2</v>
      </c>
      <c r="S113" s="98">
        <v>2.3527458012547641E-2</v>
      </c>
      <c r="T113" s="98">
        <v>2.277936401682203E-2</v>
      </c>
      <c r="U113" s="98">
        <v>2.7474584672294217E-2</v>
      </c>
      <c r="V113" s="98">
        <v>3.0535911121568903E-2</v>
      </c>
      <c r="W113" s="98">
        <v>3.1390393654987483E-2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1.7347128255426909E-2</v>
      </c>
      <c r="C114" s="122">
        <f t="shared" si="21"/>
        <v>1.7538196521529232E-2</v>
      </c>
      <c r="D114" s="122">
        <f t="shared" si="21"/>
        <v>2.1183463976778651E-2</v>
      </c>
      <c r="E114" s="122">
        <f t="shared" si="21"/>
        <v>2.1314242388055515E-2</v>
      </c>
      <c r="F114" s="122">
        <f t="shared" si="21"/>
        <v>1.5684632112740664E-2</v>
      </c>
      <c r="G114" s="122">
        <f t="shared" si="21"/>
        <v>1.5466738952335787E-2</v>
      </c>
      <c r="H114" s="122">
        <f t="shared" si="21"/>
        <v>1.7544986212288231E-2</v>
      </c>
      <c r="I114" s="122">
        <f t="shared" si="21"/>
        <v>3.4292710678446962E-2</v>
      </c>
      <c r="J114" s="122">
        <f t="shared" si="21"/>
        <v>2.6735643629592541E-2</v>
      </c>
      <c r="K114" s="122">
        <f t="shared" si="21"/>
        <v>3.4206644440006512E-2</v>
      </c>
      <c r="L114" s="122">
        <f t="shared" si="21"/>
        <v>5.8807096433494778E-2</v>
      </c>
      <c r="M114" s="122">
        <f t="shared" si="21"/>
        <v>3.8653165099527015E-2</v>
      </c>
      <c r="N114" s="122">
        <f t="shared" si="21"/>
        <v>0.11171499129419248</v>
      </c>
      <c r="O114" s="122">
        <f t="shared" si="21"/>
        <v>7.6450938145360595E-2</v>
      </c>
      <c r="P114" s="122">
        <f t="shared" si="21"/>
        <v>0.13667263717785261</v>
      </c>
      <c r="Q114" s="122">
        <f t="shared" si="21"/>
        <v>0.39257427711012838</v>
      </c>
      <c r="R114" s="122">
        <f t="shared" si="21"/>
        <v>0.44383683141679175</v>
      </c>
      <c r="S114" s="122">
        <f t="shared" si="21"/>
        <v>0.39519570601658971</v>
      </c>
      <c r="T114" s="122">
        <f t="shared" si="21"/>
        <v>0.32832573276374177</v>
      </c>
      <c r="U114" s="122">
        <f t="shared" si="21"/>
        <v>0.31295373722473246</v>
      </c>
      <c r="V114" s="122">
        <f t="shared" si="21"/>
        <v>0.29189114376444969</v>
      </c>
      <c r="W114" s="122">
        <f t="shared" si="21"/>
        <v>0.24607637853299671</v>
      </c>
      <c r="DA114" s="130" t="s">
        <v>1575</v>
      </c>
    </row>
    <row r="115" spans="1:105" ht="12" customHeight="1" x14ac:dyDescent="0.25">
      <c r="A115" s="97" t="s">
        <v>53</v>
      </c>
      <c r="B115" s="98">
        <v>1.7347128255426909E-2</v>
      </c>
      <c r="C115" s="98">
        <v>1.7538196521529232E-2</v>
      </c>
      <c r="D115" s="98">
        <v>2.1183463976778651E-2</v>
      </c>
      <c r="E115" s="98">
        <v>2.1314242388055515E-2</v>
      </c>
      <c r="F115" s="98">
        <v>1.5684632112740664E-2</v>
      </c>
      <c r="G115" s="98">
        <v>1.5466738952335787E-2</v>
      </c>
      <c r="H115" s="98">
        <v>1.7544986212288231E-2</v>
      </c>
      <c r="I115" s="98">
        <v>3.4292710678446962E-2</v>
      </c>
      <c r="J115" s="98">
        <v>2.6735643629592541E-2</v>
      </c>
      <c r="K115" s="98">
        <v>3.4206644440006512E-2</v>
      </c>
      <c r="L115" s="98">
        <v>5.8807096433494778E-2</v>
      </c>
      <c r="M115" s="98">
        <v>3.8653165099527015E-2</v>
      </c>
      <c r="N115" s="98">
        <v>0.11171499129419248</v>
      </c>
      <c r="O115" s="98">
        <v>7.6450938145360595E-2</v>
      </c>
      <c r="P115" s="98">
        <v>0.13667263717785261</v>
      </c>
      <c r="Q115" s="98">
        <v>0.39257427711012838</v>
      </c>
      <c r="R115" s="98">
        <v>0.44383683141679175</v>
      </c>
      <c r="S115" s="98">
        <v>0.39519570601658971</v>
      </c>
      <c r="T115" s="98">
        <v>0.32832573276374177</v>
      </c>
      <c r="U115" s="98">
        <v>0.31295373722473246</v>
      </c>
      <c r="V115" s="98">
        <v>0.29189114376444969</v>
      </c>
      <c r="W115" s="98">
        <v>0.24607637853299671</v>
      </c>
      <c r="DA115" s="63" t="s">
        <v>1576</v>
      </c>
    </row>
    <row r="116" spans="1:105" ht="12" customHeight="1" x14ac:dyDescent="0.25">
      <c r="A116" s="121" t="s">
        <v>55</v>
      </c>
      <c r="B116" s="122">
        <v>2.4768251048569745</v>
      </c>
      <c r="C116" s="122">
        <v>0.81566443407028211</v>
      </c>
      <c r="D116" s="122">
        <v>2.8648547079932358</v>
      </c>
      <c r="E116" s="122">
        <v>2.0169795406736406</v>
      </c>
      <c r="F116" s="122">
        <v>3.3067206135424185</v>
      </c>
      <c r="G116" s="122">
        <v>1.7895846505449537</v>
      </c>
      <c r="H116" s="122">
        <v>1.3357372354453347</v>
      </c>
      <c r="I116" s="122">
        <v>1.6704963716011612</v>
      </c>
      <c r="J116" s="122">
        <v>5.4888324028770503</v>
      </c>
      <c r="K116" s="122">
        <v>1.8110391635936445</v>
      </c>
      <c r="L116" s="122">
        <v>1.2247160125853962</v>
      </c>
      <c r="M116" s="122">
        <v>2.4646940073267771</v>
      </c>
      <c r="N116" s="122">
        <v>3.6009480548492765</v>
      </c>
      <c r="O116" s="122">
        <v>3.5379800946600999</v>
      </c>
      <c r="P116" s="122">
        <v>10.247204814936767</v>
      </c>
      <c r="Q116" s="122">
        <v>12.153325410098352</v>
      </c>
      <c r="R116" s="122">
        <v>8.5475954512036694</v>
      </c>
      <c r="S116" s="122">
        <v>5.2440098132647091</v>
      </c>
      <c r="T116" s="122">
        <v>4.9280601946968003</v>
      </c>
      <c r="U116" s="122">
        <v>5.8784788547160645</v>
      </c>
      <c r="V116" s="122">
        <v>6.4387807163831337</v>
      </c>
      <c r="W116" s="122">
        <v>6.6352098562536712</v>
      </c>
      <c r="DA116" s="130" t="s">
        <v>1577</v>
      </c>
    </row>
    <row r="117" spans="1:105" ht="12" customHeight="1" x14ac:dyDescent="0.25">
      <c r="A117" s="97" t="s">
        <v>143</v>
      </c>
      <c r="B117" s="98">
        <v>2.4373320886122629</v>
      </c>
      <c r="C117" s="98">
        <v>0.77224323883293566</v>
      </c>
      <c r="D117" s="98">
        <v>2.8073615445536304</v>
      </c>
      <c r="E117" s="98">
        <v>1.9508488632260861</v>
      </c>
      <c r="F117" s="98">
        <v>3.2548632347366859</v>
      </c>
      <c r="G117" s="98">
        <v>1.7193018337043802</v>
      </c>
      <c r="H117" s="98">
        <v>1.2938457516929751</v>
      </c>
      <c r="I117" s="98">
        <v>1.6023366337548346</v>
      </c>
      <c r="J117" s="98">
        <v>5.432065537196558</v>
      </c>
      <c r="K117" s="98">
        <v>1.74841562859514</v>
      </c>
      <c r="L117" s="98">
        <v>1.1781635370731169</v>
      </c>
      <c r="M117" s="98">
        <v>2.4121485633648425</v>
      </c>
      <c r="N117" s="98">
        <v>3.5189018250596291</v>
      </c>
      <c r="O117" s="98">
        <v>3.420214622023368</v>
      </c>
      <c r="P117" s="98">
        <v>10.074981319739155</v>
      </c>
      <c r="Q117" s="98">
        <v>11.95564719506654</v>
      </c>
      <c r="R117" s="98">
        <v>8.3863408678024847</v>
      </c>
      <c r="S117" s="98">
        <v>5.1039216530223284</v>
      </c>
      <c r="T117" s="98">
        <v>4.8163861746474588</v>
      </c>
      <c r="U117" s="98">
        <v>5.7662299199044549</v>
      </c>
      <c r="V117" s="98">
        <v>6.3252507335294332</v>
      </c>
      <c r="W117" s="98">
        <v>6.5163866388883021</v>
      </c>
      <c r="DA117" s="63" t="s">
        <v>1578</v>
      </c>
    </row>
    <row r="118" spans="1:105" ht="12" customHeight="1" x14ac:dyDescent="0.25">
      <c r="A118" s="97" t="s">
        <v>124</v>
      </c>
      <c r="B118" s="98">
        <v>3.7955745097429071E-2</v>
      </c>
      <c r="C118" s="98">
        <v>4.2480882819632096E-2</v>
      </c>
      <c r="D118" s="98">
        <v>5.6781671379102713E-2</v>
      </c>
      <c r="E118" s="98">
        <v>6.5255573193642474E-2</v>
      </c>
      <c r="F118" s="98">
        <v>5.1521796493052892E-2</v>
      </c>
      <c r="G118" s="98">
        <v>6.9998105645881117E-2</v>
      </c>
      <c r="H118" s="98">
        <v>4.0020894270329878E-2</v>
      </c>
      <c r="I118" s="98">
        <v>6.0556559292495669E-2</v>
      </c>
      <c r="J118" s="98">
        <v>3.5132391349127448E-2</v>
      </c>
      <c r="K118" s="98">
        <v>3.2849125767955907E-2</v>
      </c>
      <c r="L118" s="98">
        <v>2.3665595673235715E-2</v>
      </c>
      <c r="M118" s="98">
        <v>2.782983456789178E-2</v>
      </c>
      <c r="N118" s="98">
        <v>3.8221338007379986E-2</v>
      </c>
      <c r="O118" s="98">
        <v>6.6783557862281157E-2</v>
      </c>
      <c r="P118" s="98">
        <v>9.2207222677253273E-2</v>
      </c>
      <c r="Q118" s="98">
        <v>0.10958792326182941</v>
      </c>
      <c r="R118" s="98">
        <v>9.3199571079439686E-2</v>
      </c>
      <c r="S118" s="98">
        <v>7.3506890001756003E-2</v>
      </c>
      <c r="T118" s="98">
        <v>6.1277567418505006E-2</v>
      </c>
      <c r="U118" s="98">
        <v>6.777674590786073E-2</v>
      </c>
      <c r="V118" s="98">
        <v>6.9216409606172424E-2</v>
      </c>
      <c r="W118" s="98">
        <v>6.721988181221876E-2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1.5372711472822138E-3</v>
      </c>
      <c r="C122" s="101">
        <v>9.4031241771432071E-4</v>
      </c>
      <c r="D122" s="101">
        <v>7.1149206050285141E-4</v>
      </c>
      <c r="E122" s="101">
        <v>8.7510425391175016E-4</v>
      </c>
      <c r="F122" s="101">
        <v>3.3558231267982622E-4</v>
      </c>
      <c r="G122" s="101">
        <v>2.8471119469232318E-4</v>
      </c>
      <c r="H122" s="101">
        <v>1.8705894820295688E-3</v>
      </c>
      <c r="I122" s="101">
        <v>7.6031785538307707E-3</v>
      </c>
      <c r="J122" s="101">
        <v>2.163447433136512E-2</v>
      </c>
      <c r="K122" s="101">
        <v>2.9774409230548516E-2</v>
      </c>
      <c r="L122" s="101">
        <v>2.2886879839043507E-2</v>
      </c>
      <c r="M122" s="101">
        <v>2.4715609394042989E-2</v>
      </c>
      <c r="N122" s="101">
        <v>4.3824891782267603E-2</v>
      </c>
      <c r="O122" s="101">
        <v>5.0981914774450778E-2</v>
      </c>
      <c r="P122" s="101">
        <v>8.0016272520358339E-2</v>
      </c>
      <c r="Q122" s="101">
        <v>8.8090291769983287E-2</v>
      </c>
      <c r="R122" s="101">
        <v>6.8055012321744893E-2</v>
      </c>
      <c r="S122" s="101">
        <v>6.6581270240624768E-2</v>
      </c>
      <c r="T122" s="101">
        <v>5.0396452630836752E-2</v>
      </c>
      <c r="U122" s="101">
        <v>4.4472188903748218E-2</v>
      </c>
      <c r="V122" s="101">
        <v>4.4313573247528784E-2</v>
      </c>
      <c r="W122" s="101">
        <v>5.1603335553150775E-2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1.8124855367638284</v>
      </c>
      <c r="C126" s="122">
        <v>0.67780899021641994</v>
      </c>
      <c r="D126" s="122">
        <v>1.512197559349332</v>
      </c>
      <c r="E126" s="122">
        <v>1.2617594418484595</v>
      </c>
      <c r="F126" s="122">
        <v>1.5798799753320445</v>
      </c>
      <c r="G126" s="122">
        <v>1.5532537492799536</v>
      </c>
      <c r="H126" s="122">
        <v>0.79719576365874967</v>
      </c>
      <c r="I126" s="122">
        <v>0.95054207408063096</v>
      </c>
      <c r="J126" s="122">
        <v>2.0330992378995658</v>
      </c>
      <c r="K126" s="122">
        <v>0.80674152826264178</v>
      </c>
      <c r="L126" s="122">
        <v>0.5356176868501521</v>
      </c>
      <c r="M126" s="122">
        <v>0.95336815487733295</v>
      </c>
      <c r="N126" s="122">
        <v>1.2895989622433102</v>
      </c>
      <c r="O126" s="122">
        <v>1.3470854237501431</v>
      </c>
      <c r="P126" s="122">
        <v>3.7473619677973025</v>
      </c>
      <c r="Q126" s="122">
        <v>4.5792458066207544</v>
      </c>
      <c r="R126" s="122">
        <v>3.0438032901734897</v>
      </c>
      <c r="S126" s="122">
        <v>2.4247670467940101</v>
      </c>
      <c r="T126" s="122">
        <v>2.2827760968633068</v>
      </c>
      <c r="U126" s="122">
        <v>2.6698096511090781</v>
      </c>
      <c r="V126" s="122">
        <v>2.6035526905857633</v>
      </c>
      <c r="W126" s="122">
        <v>2.6170654505006272</v>
      </c>
      <c r="DA126" s="130" t="s">
        <v>1587</v>
      </c>
    </row>
    <row r="127" spans="1:105" ht="12" customHeight="1" x14ac:dyDescent="0.25">
      <c r="A127" s="97" t="s">
        <v>51</v>
      </c>
      <c r="B127" s="98">
        <v>1.2387555803611174</v>
      </c>
      <c r="C127" s="98">
        <v>0.2490020794543826</v>
      </c>
      <c r="D127" s="98">
        <v>0.96705988570587376</v>
      </c>
      <c r="E127" s="98">
        <v>0.63928669874794897</v>
      </c>
      <c r="F127" s="98">
        <v>1.1425541621551818</v>
      </c>
      <c r="G127" s="98">
        <v>0.87232984245418099</v>
      </c>
      <c r="H127" s="98">
        <v>0.52108307934019393</v>
      </c>
      <c r="I127" s="98">
        <v>0.60130560398079924</v>
      </c>
      <c r="J127" s="98">
        <v>1.8711685469240928</v>
      </c>
      <c r="K127" s="98">
        <v>0.59684861136410694</v>
      </c>
      <c r="L127" s="98">
        <v>0.4197084849220547</v>
      </c>
      <c r="M127" s="98">
        <v>0.84461150861040557</v>
      </c>
      <c r="N127" s="98">
        <v>1.181323368523211</v>
      </c>
      <c r="O127" s="98">
        <v>1.1463776011433577</v>
      </c>
      <c r="P127" s="98">
        <v>3.3536609259809982</v>
      </c>
      <c r="Q127" s="98">
        <v>3.922972198337634</v>
      </c>
      <c r="R127" s="98">
        <v>2.3759997342316916</v>
      </c>
      <c r="S127" s="98">
        <v>2.0015481817243868</v>
      </c>
      <c r="T127" s="98">
        <v>2.0848393380859989</v>
      </c>
      <c r="U127" s="98">
        <v>2.5908497002959585</v>
      </c>
      <c r="V127" s="98">
        <v>2.5377654725244869</v>
      </c>
      <c r="W127" s="98">
        <v>2.5534484318527522</v>
      </c>
      <c r="DA127" s="63" t="s">
        <v>1588</v>
      </c>
    </row>
    <row r="128" spans="1:105" ht="12" customHeight="1" x14ac:dyDescent="0.25">
      <c r="A128" s="97" t="s">
        <v>50</v>
      </c>
      <c r="B128" s="98">
        <v>0.56733937693836289</v>
      </c>
      <c r="C128" s="98">
        <v>0.40813122372504029</v>
      </c>
      <c r="D128" s="98">
        <v>0.52566588083177224</v>
      </c>
      <c r="E128" s="98">
        <v>0.58441216482989078</v>
      </c>
      <c r="F128" s="98">
        <v>0.41779622332444194</v>
      </c>
      <c r="G128" s="98">
        <v>0.67274125533701579</v>
      </c>
      <c r="H128" s="98">
        <v>0.24712538089635744</v>
      </c>
      <c r="I128" s="98">
        <v>0.34904454558013592</v>
      </c>
      <c r="J128" s="98">
        <v>0.16175350216907183</v>
      </c>
      <c r="K128" s="98">
        <v>0.20973844082722068</v>
      </c>
      <c r="L128" s="98">
        <v>0.11252937050719793</v>
      </c>
      <c r="M128" s="98">
        <v>0.10541851920955456</v>
      </c>
      <c r="N128" s="98">
        <v>0.10360603591556926</v>
      </c>
      <c r="O128" s="98">
        <v>0.20053231889913486</v>
      </c>
      <c r="P128" s="98">
        <v>0.3924689741742512</v>
      </c>
      <c r="Q128" s="98">
        <v>0.65094962926967537</v>
      </c>
      <c r="R128" s="98">
        <v>0.66279581408538779</v>
      </c>
      <c r="S128" s="98">
        <v>0.4177668422724341</v>
      </c>
      <c r="T128" s="98">
        <v>0.19540906616044501</v>
      </c>
      <c r="U128" s="98">
        <v>7.8611990580092231E-2</v>
      </c>
      <c r="V128" s="98">
        <v>6.5441225905777153E-2</v>
      </c>
      <c r="W128" s="98">
        <v>6.3342522920458971E-2</v>
      </c>
      <c r="DA128" s="63" t="s">
        <v>1589</v>
      </c>
    </row>
    <row r="129" spans="1:105" ht="12" customHeight="1" x14ac:dyDescent="0.25">
      <c r="A129" s="109" t="s">
        <v>120</v>
      </c>
      <c r="B129" s="33">
        <v>6.3905794643479598E-3</v>
      </c>
      <c r="C129" s="33">
        <v>2.067568703699706E-2</v>
      </c>
      <c r="D129" s="33">
        <v>1.9471792811686026E-2</v>
      </c>
      <c r="E129" s="33">
        <v>3.8060578270619774E-2</v>
      </c>
      <c r="F129" s="33">
        <v>1.9529589852420707E-2</v>
      </c>
      <c r="G129" s="33">
        <v>8.1826514887568414E-3</v>
      </c>
      <c r="H129" s="33">
        <v>2.898730342219839E-2</v>
      </c>
      <c r="I129" s="33">
        <v>1.9192451969569997E-4</v>
      </c>
      <c r="J129" s="33">
        <v>1.771888064009844E-4</v>
      </c>
      <c r="K129" s="33">
        <v>1.5447607131408519E-4</v>
      </c>
      <c r="L129" s="33">
        <v>3.3798314208994982E-3</v>
      </c>
      <c r="M129" s="33">
        <v>3.3381270573727474E-3</v>
      </c>
      <c r="N129" s="33">
        <v>4.6695578045299821E-3</v>
      </c>
      <c r="O129" s="33">
        <v>1.7550370765050132E-4</v>
      </c>
      <c r="P129" s="33">
        <v>1.2320676420533611E-3</v>
      </c>
      <c r="Q129" s="33">
        <v>5.3239790134453607E-3</v>
      </c>
      <c r="R129" s="33">
        <v>5.007741856410293E-3</v>
      </c>
      <c r="S129" s="33">
        <v>5.4520227971896337E-3</v>
      </c>
      <c r="T129" s="33">
        <v>2.5276926168632105E-3</v>
      </c>
      <c r="U129" s="33">
        <v>3.47960233027589E-4</v>
      </c>
      <c r="V129" s="33">
        <v>3.4599215549948508E-4</v>
      </c>
      <c r="W129" s="33">
        <v>2.7449572741603147E-4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22.901768097022547</v>
      </c>
      <c r="C131" s="117">
        <f t="shared" si="22"/>
        <v>4.1176297903649752</v>
      </c>
      <c r="D131" s="117">
        <f t="shared" si="22"/>
        <v>13.199941500878245</v>
      </c>
      <c r="E131" s="117">
        <f t="shared" si="22"/>
        <v>9.0164366832603307</v>
      </c>
      <c r="F131" s="117">
        <f t="shared" si="22"/>
        <v>20.300738625761337</v>
      </c>
      <c r="G131" s="117">
        <f t="shared" si="22"/>
        <v>7.9522193979462354</v>
      </c>
      <c r="H131" s="117">
        <f t="shared" si="22"/>
        <v>5.7618173611450043</v>
      </c>
      <c r="I131" s="117">
        <f t="shared" si="22"/>
        <v>6.262198882984122</v>
      </c>
      <c r="J131" s="117">
        <f t="shared" si="22"/>
        <v>27.192705371164813</v>
      </c>
      <c r="K131" s="117">
        <f t="shared" si="22"/>
        <v>8.2785701393693625</v>
      </c>
      <c r="L131" s="117">
        <f t="shared" si="22"/>
        <v>6.0425989212915576</v>
      </c>
      <c r="M131" s="117">
        <f t="shared" si="22"/>
        <v>11.670353332301588</v>
      </c>
      <c r="N131" s="117">
        <f t="shared" si="22"/>
        <v>17.499781182894932</v>
      </c>
      <c r="O131" s="117">
        <f t="shared" si="22"/>
        <v>16.294849400505694</v>
      </c>
      <c r="P131" s="117">
        <f t="shared" si="22"/>
        <v>45.007142006876741</v>
      </c>
      <c r="Q131" s="117">
        <f t="shared" si="22"/>
        <v>52.761155830055287</v>
      </c>
      <c r="R131" s="117">
        <f t="shared" ref="R131:V131" si="23">R132+R135+R137+R147</f>
        <v>37.885012792049793</v>
      </c>
      <c r="S131" s="117">
        <f t="shared" si="23"/>
        <v>23.52513413626324</v>
      </c>
      <c r="T131" s="117">
        <f t="shared" si="23"/>
        <v>22.765209489440494</v>
      </c>
      <c r="U131" s="117">
        <f t="shared" si="23"/>
        <v>27.209604568386084</v>
      </c>
      <c r="V131" s="117">
        <f t="shared" si="23"/>
        <v>30.194324999426961</v>
      </c>
      <c r="W131" s="117">
        <f t="shared" ref="W131" si="24">W132+W135+W137+W147</f>
        <v>31.109030974373841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20.388043988527922</v>
      </c>
      <c r="C132" s="122">
        <f t="shared" si="25"/>
        <v>3.2141642033906104</v>
      </c>
      <c r="D132" s="122">
        <f t="shared" si="25"/>
        <v>10.582637521703639</v>
      </c>
      <c r="E132" s="122">
        <f t="shared" si="25"/>
        <v>7.0399570737836124</v>
      </c>
      <c r="F132" s="122">
        <f t="shared" si="25"/>
        <v>17.363416772072441</v>
      </c>
      <c r="G132" s="122">
        <f t="shared" si="25"/>
        <v>5.9307565387647427</v>
      </c>
      <c r="H132" s="122">
        <f t="shared" si="25"/>
        <v>4.4422087982348435</v>
      </c>
      <c r="I132" s="122">
        <f t="shared" si="25"/>
        <v>4.6106263642642382</v>
      </c>
      <c r="J132" s="122">
        <f t="shared" si="25"/>
        <v>22.499873926028986</v>
      </c>
      <c r="K132" s="122">
        <f t="shared" si="25"/>
        <v>6.579121049452846</v>
      </c>
      <c r="L132" s="122">
        <f t="shared" si="25"/>
        <v>4.8028322561592018</v>
      </c>
      <c r="M132" s="122">
        <f t="shared" si="25"/>
        <v>9.4287118167948609</v>
      </c>
      <c r="N132" s="122">
        <f t="shared" si="25"/>
        <v>14.079407924745311</v>
      </c>
      <c r="O132" s="122">
        <f t="shared" si="25"/>
        <v>12.938314431307838</v>
      </c>
      <c r="P132" s="122">
        <f t="shared" si="25"/>
        <v>35.518756026672413</v>
      </c>
      <c r="Q132" s="122">
        <f t="shared" si="25"/>
        <v>40.668756727088379</v>
      </c>
      <c r="R132" s="122">
        <f t="shared" ref="R132:V132" si="26">SUM(R133:R134)</f>
        <v>28.908824265872656</v>
      </c>
      <c r="S132" s="122">
        <f t="shared" si="26"/>
        <v>17.246383547664681</v>
      </c>
      <c r="T132" s="122">
        <f t="shared" si="26"/>
        <v>16.956135640512574</v>
      </c>
      <c r="U132" s="122">
        <f t="shared" si="26"/>
        <v>20.548143827262276</v>
      </c>
      <c r="V132" s="122">
        <f t="shared" si="26"/>
        <v>23.19708732690604</v>
      </c>
      <c r="W132" s="122">
        <f t="shared" ref="W132" si="27">SUM(W133:W134)</f>
        <v>24.081948760612413</v>
      </c>
      <c r="DA132" s="130" t="s">
        <v>1740</v>
      </c>
    </row>
    <row r="133" spans="1:105" ht="12" customHeight="1" x14ac:dyDescent="0.25">
      <c r="A133" s="97" t="s">
        <v>51</v>
      </c>
      <c r="B133" s="98">
        <v>20.352365153913698</v>
      </c>
      <c r="C133" s="98">
        <v>3.2085347964158455</v>
      </c>
      <c r="D133" s="98">
        <v>10.564843890870794</v>
      </c>
      <c r="E133" s="98">
        <v>7.0283956166368924</v>
      </c>
      <c r="F133" s="98">
        <v>17.332733608711681</v>
      </c>
      <c r="G133" s="98">
        <v>5.9209151964086368</v>
      </c>
      <c r="H133" s="98">
        <v>4.4353185616637454</v>
      </c>
      <c r="I133" s="98">
        <v>4.6042037642858213</v>
      </c>
      <c r="J133" s="98">
        <v>22.463589359378517</v>
      </c>
      <c r="K133" s="98">
        <v>6.5685298620045121</v>
      </c>
      <c r="L133" s="98">
        <v>4.795797938781428</v>
      </c>
      <c r="M133" s="98">
        <v>9.4141291186020357</v>
      </c>
      <c r="N133" s="98">
        <v>14.06115401837434</v>
      </c>
      <c r="O133" s="98">
        <v>12.918617631783926</v>
      </c>
      <c r="P133" s="98">
        <v>35.463592628729927</v>
      </c>
      <c r="Q133" s="98">
        <v>40.613083998920992</v>
      </c>
      <c r="R133" s="98">
        <v>28.869632566719865</v>
      </c>
      <c r="S133" s="98">
        <v>17.222856089652133</v>
      </c>
      <c r="T133" s="98">
        <v>16.933356276495751</v>
      </c>
      <c r="U133" s="98">
        <v>20.520669242589982</v>
      </c>
      <c r="V133" s="98">
        <v>23.166551415784472</v>
      </c>
      <c r="W133" s="98">
        <v>24.050558366957425</v>
      </c>
      <c r="DA133" s="63" t="s">
        <v>1741</v>
      </c>
    </row>
    <row r="134" spans="1:105" ht="12" customHeight="1" x14ac:dyDescent="0.25">
      <c r="A134" s="97" t="s">
        <v>53</v>
      </c>
      <c r="B134" s="98">
        <v>3.5678834614222228E-2</v>
      </c>
      <c r="C134" s="98">
        <v>5.6294069747646874E-3</v>
      </c>
      <c r="D134" s="98">
        <v>1.7793630832845204E-2</v>
      </c>
      <c r="E134" s="98">
        <v>1.1561457146719906E-2</v>
      </c>
      <c r="F134" s="98">
        <v>3.0683163360760952E-2</v>
      </c>
      <c r="G134" s="98">
        <v>9.8413423561061787E-3</v>
      </c>
      <c r="H134" s="98">
        <v>6.8902365710983094E-3</v>
      </c>
      <c r="I134" s="98">
        <v>6.4225999784171426E-3</v>
      </c>
      <c r="J134" s="98">
        <v>3.6284566650470473E-2</v>
      </c>
      <c r="K134" s="98">
        <v>1.0591187448333844E-2</v>
      </c>
      <c r="L134" s="98">
        <v>7.0343173777739909E-3</v>
      </c>
      <c r="M134" s="98">
        <v>1.4582698192825106E-2</v>
      </c>
      <c r="N134" s="98">
        <v>1.8253906370970966E-2</v>
      </c>
      <c r="O134" s="98">
        <v>1.9696799523912095E-2</v>
      </c>
      <c r="P134" s="98">
        <v>5.5163397942487258E-2</v>
      </c>
      <c r="Q134" s="98">
        <v>5.567272816739003E-2</v>
      </c>
      <c r="R134" s="98">
        <v>3.9191699152789972E-2</v>
      </c>
      <c r="S134" s="98">
        <v>2.3527458012547641E-2</v>
      </c>
      <c r="T134" s="98">
        <v>2.277936401682203E-2</v>
      </c>
      <c r="U134" s="98">
        <v>2.7474584672294217E-2</v>
      </c>
      <c r="V134" s="98">
        <v>3.0535911121568903E-2</v>
      </c>
      <c r="W134" s="98">
        <v>3.1390393654987483E-2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2.8202890367055346E-2</v>
      </c>
      <c r="C135" s="122">
        <f t="shared" si="28"/>
        <v>3.0059496086066211E-2</v>
      </c>
      <c r="D135" s="122">
        <f t="shared" si="28"/>
        <v>3.9724432937113342E-2</v>
      </c>
      <c r="E135" s="122">
        <f t="shared" si="28"/>
        <v>4.1191727036972083E-2</v>
      </c>
      <c r="F135" s="122">
        <f t="shared" si="28"/>
        <v>3.1801334040969853E-2</v>
      </c>
      <c r="G135" s="122">
        <f t="shared" si="28"/>
        <v>3.2510864951085246E-2</v>
      </c>
      <c r="H135" s="122">
        <f t="shared" si="28"/>
        <v>3.8368767109605018E-2</v>
      </c>
      <c r="I135" s="122">
        <f t="shared" si="28"/>
        <v>7.749062745025434E-2</v>
      </c>
      <c r="J135" s="122">
        <f t="shared" si="28"/>
        <v>6.3292302759428265E-2</v>
      </c>
      <c r="K135" s="122">
        <f t="shared" si="28"/>
        <v>8.5117722721458469E-2</v>
      </c>
      <c r="L135" s="122">
        <f t="shared" si="28"/>
        <v>0.15019781338154659</v>
      </c>
      <c r="M135" s="122">
        <f t="shared" si="28"/>
        <v>9.9653155445819805E-2</v>
      </c>
      <c r="N135" s="122">
        <f t="shared" si="28"/>
        <v>0.29878738304806229</v>
      </c>
      <c r="O135" s="122">
        <f t="shared" si="28"/>
        <v>0.21278578468817347</v>
      </c>
      <c r="P135" s="122">
        <f t="shared" si="28"/>
        <v>0.40682607851818753</v>
      </c>
      <c r="Q135" s="122">
        <f t="shared" si="28"/>
        <v>1.2145825794094049</v>
      </c>
      <c r="R135" s="122">
        <f t="shared" si="28"/>
        <v>1.3956538490516019</v>
      </c>
      <c r="S135" s="122">
        <f t="shared" si="28"/>
        <v>1.2480698219902606</v>
      </c>
      <c r="T135" s="122">
        <f t="shared" si="28"/>
        <v>1.039345525750196</v>
      </c>
      <c r="U135" s="122">
        <f t="shared" si="28"/>
        <v>0.99431292714143493</v>
      </c>
      <c r="V135" s="122">
        <f t="shared" si="28"/>
        <v>0.93377129222889399</v>
      </c>
      <c r="W135" s="122">
        <f t="shared" si="28"/>
        <v>0.79774332036277951</v>
      </c>
      <c r="DA135" s="130" t="s">
        <v>1743</v>
      </c>
    </row>
    <row r="136" spans="1:105" ht="12" customHeight="1" x14ac:dyDescent="0.25">
      <c r="A136" s="97" t="s">
        <v>53</v>
      </c>
      <c r="B136" s="98">
        <v>2.8202890367055346E-2</v>
      </c>
      <c r="C136" s="98">
        <v>3.0059496086066211E-2</v>
      </c>
      <c r="D136" s="98">
        <v>3.9724432937113342E-2</v>
      </c>
      <c r="E136" s="98">
        <v>4.1191727036972083E-2</v>
      </c>
      <c r="F136" s="98">
        <v>3.1801334040969853E-2</v>
      </c>
      <c r="G136" s="98">
        <v>3.2510864951085246E-2</v>
      </c>
      <c r="H136" s="98">
        <v>3.8368767109605018E-2</v>
      </c>
      <c r="I136" s="98">
        <v>7.749062745025434E-2</v>
      </c>
      <c r="J136" s="98">
        <v>6.3292302759428265E-2</v>
      </c>
      <c r="K136" s="98">
        <v>8.5117722721458469E-2</v>
      </c>
      <c r="L136" s="98">
        <v>0.15019781338154659</v>
      </c>
      <c r="M136" s="98">
        <v>9.9653155445819805E-2</v>
      </c>
      <c r="N136" s="98">
        <v>0.29878738304806229</v>
      </c>
      <c r="O136" s="98">
        <v>0.21278578468817347</v>
      </c>
      <c r="P136" s="98">
        <v>0.40682607851818753</v>
      </c>
      <c r="Q136" s="98">
        <v>1.2145825794094049</v>
      </c>
      <c r="R136" s="98">
        <v>1.3956538490516019</v>
      </c>
      <c r="S136" s="98">
        <v>1.2480698219902606</v>
      </c>
      <c r="T136" s="98">
        <v>1.039345525750196</v>
      </c>
      <c r="U136" s="98">
        <v>0.99431292714143493</v>
      </c>
      <c r="V136" s="98">
        <v>0.93377129222889399</v>
      </c>
      <c r="W136" s="98">
        <v>0.79774332036277951</v>
      </c>
      <c r="DA136" s="63" t="s">
        <v>1744</v>
      </c>
    </row>
    <row r="137" spans="1:105" ht="12" customHeight="1" x14ac:dyDescent="0.25">
      <c r="A137" s="121" t="s">
        <v>55</v>
      </c>
      <c r="B137" s="122">
        <v>1.4461767560495684</v>
      </c>
      <c r="C137" s="122">
        <v>0.47969737230659976</v>
      </c>
      <c r="D137" s="122">
        <v>1.7037400105680411</v>
      </c>
      <c r="E137" s="122">
        <v>1.2011860151599005</v>
      </c>
      <c r="F137" s="122">
        <v>1.9890070554494341</v>
      </c>
      <c r="G137" s="122">
        <v>1.0878799288528991</v>
      </c>
      <c r="H137" s="122">
        <v>0.8134442526592145</v>
      </c>
      <c r="I137" s="122">
        <v>1.0214350168031396</v>
      </c>
      <c r="J137" s="122">
        <v>3.4457378510247039</v>
      </c>
      <c r="K137" s="122">
        <v>1.144776311888537</v>
      </c>
      <c r="L137" s="122">
        <v>0.77695896572338152</v>
      </c>
      <c r="M137" s="122">
        <v>1.5856718796173705</v>
      </c>
      <c r="N137" s="122">
        <v>2.3683888385632046</v>
      </c>
      <c r="O137" s="122">
        <v>2.3576846297337175</v>
      </c>
      <c r="P137" s="122">
        <v>6.8941668113276329</v>
      </c>
      <c r="Q137" s="122">
        <v>8.204136436578338</v>
      </c>
      <c r="R137" s="122">
        <v>5.8030338004144166</v>
      </c>
      <c r="S137" s="122">
        <v>3.6127436161320201</v>
      </c>
      <c r="T137" s="122">
        <v>3.4337819912058554</v>
      </c>
      <c r="U137" s="122">
        <v>4.1029649803402766</v>
      </c>
      <c r="V137" s="122">
        <v>4.5323925854351232</v>
      </c>
      <c r="W137" s="122">
        <v>4.6842753579601188</v>
      </c>
      <c r="DA137" s="130" t="s">
        <v>1745</v>
      </c>
    </row>
    <row r="138" spans="1:105" ht="12" customHeight="1" x14ac:dyDescent="0.25">
      <c r="A138" s="97" t="s">
        <v>143</v>
      </c>
      <c r="B138" s="98">
        <v>1.4266763327463039</v>
      </c>
      <c r="C138" s="98">
        <v>0.45830168171166941</v>
      </c>
      <c r="D138" s="98">
        <v>1.6751447494995846</v>
      </c>
      <c r="E138" s="98">
        <v>1.1680558443898452</v>
      </c>
      <c r="F138" s="98">
        <v>1.9626750869833549</v>
      </c>
      <c r="G138" s="98">
        <v>1.051803699780107</v>
      </c>
      <c r="H138" s="98">
        <v>0.79170558793617307</v>
      </c>
      <c r="I138" s="98">
        <v>0.9854789403525519</v>
      </c>
      <c r="J138" s="98">
        <v>3.4145944016066658</v>
      </c>
      <c r="K138" s="98">
        <v>1.1098852028314328</v>
      </c>
      <c r="L138" s="98">
        <v>0.75092551988842626</v>
      </c>
      <c r="M138" s="98">
        <v>1.5561449808699608</v>
      </c>
      <c r="N138" s="98">
        <v>2.3205478593737277</v>
      </c>
      <c r="O138" s="98">
        <v>2.2864626552063734</v>
      </c>
      <c r="P138" s="98">
        <v>6.785588400720532</v>
      </c>
      <c r="Q138" s="98">
        <v>8.075843040184683</v>
      </c>
      <c r="R138" s="98">
        <v>5.6965038748468153</v>
      </c>
      <c r="S138" s="98">
        <v>3.5186697924224219</v>
      </c>
      <c r="T138" s="98">
        <v>3.3580122097708056</v>
      </c>
      <c r="U138" s="98">
        <v>4.0249709724427918</v>
      </c>
      <c r="V138" s="98">
        <v>4.4500460330721214</v>
      </c>
      <c r="W138" s="98">
        <v>4.5927812863343043</v>
      </c>
      <c r="DA138" s="63" t="s">
        <v>1746</v>
      </c>
    </row>
    <row r="139" spans="1:105" ht="12" customHeight="1" x14ac:dyDescent="0.25">
      <c r="A139" s="97" t="s">
        <v>124</v>
      </c>
      <c r="B139" s="98">
        <v>1.8653994392656366E-2</v>
      </c>
      <c r="C139" s="98">
        <v>2.0877950040985627E-2</v>
      </c>
      <c r="D139" s="98">
        <v>2.8203510107188426E-2</v>
      </c>
      <c r="E139" s="98">
        <v>3.2648334145712055E-2</v>
      </c>
      <c r="F139" s="98">
        <v>2.6147195225624517E-2</v>
      </c>
      <c r="G139" s="98">
        <v>3.5919465715340479E-2</v>
      </c>
      <c r="H139" s="98">
        <v>2.0659507153299297E-2</v>
      </c>
      <c r="I139" s="98">
        <v>3.1538329769308641E-2</v>
      </c>
      <c r="J139" s="98">
        <v>1.8529774394188275E-2</v>
      </c>
      <c r="K139" s="98">
        <v>1.7531559834465374E-2</v>
      </c>
      <c r="L139" s="98">
        <v>1.2689438309469666E-2</v>
      </c>
      <c r="M139" s="98">
        <v>1.5094828110742415E-2</v>
      </c>
      <c r="N139" s="98">
        <v>2.1934089886092051E-2</v>
      </c>
      <c r="O139" s="98">
        <v>4.0711349787686216E-2</v>
      </c>
      <c r="P139" s="98">
        <v>5.9528093818057917E-2</v>
      </c>
      <c r="Q139" s="98">
        <v>7.3523469280162346E-2</v>
      </c>
      <c r="R139" s="98">
        <v>6.3857859669197423E-2</v>
      </c>
      <c r="S139" s="98">
        <v>5.1912786097688901E-2</v>
      </c>
      <c r="T139" s="98">
        <v>4.3770589403394143E-2</v>
      </c>
      <c r="U139" s="98">
        <v>4.9735702965515667E-2</v>
      </c>
      <c r="V139" s="98">
        <v>5.383352356059834E-2</v>
      </c>
      <c r="W139" s="98">
        <v>5.6506709258896469E-2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8.4642891060797561E-4</v>
      </c>
      <c r="C143" s="101">
        <v>5.1774055394469116E-4</v>
      </c>
      <c r="D143" s="101">
        <v>3.9175096126818469E-4</v>
      </c>
      <c r="E143" s="101">
        <v>4.8183662434337423E-4</v>
      </c>
      <c r="F143" s="101">
        <v>1.8477324045472688E-4</v>
      </c>
      <c r="G143" s="101">
        <v>1.5676335745152549E-4</v>
      </c>
      <c r="H143" s="101">
        <v>1.0791575697420624E-3</v>
      </c>
      <c r="I143" s="101">
        <v>4.417746681279075E-3</v>
      </c>
      <c r="J143" s="101">
        <v>1.2613675023849628E-2</v>
      </c>
      <c r="K143" s="101">
        <v>1.7359549222638763E-2</v>
      </c>
      <c r="L143" s="101">
        <v>1.334400752548561E-2</v>
      </c>
      <c r="M143" s="101">
        <v>1.4432070636667363E-2</v>
      </c>
      <c r="N143" s="101">
        <v>2.5906889303384611E-2</v>
      </c>
      <c r="O143" s="101">
        <v>3.0510624739658019E-2</v>
      </c>
      <c r="P143" s="101">
        <v>4.9050316789043355E-2</v>
      </c>
      <c r="Q143" s="101">
        <v>5.4769927113491927E-2</v>
      </c>
      <c r="R143" s="101">
        <v>4.2672065898403257E-2</v>
      </c>
      <c r="S143" s="101">
        <v>4.2161037611909355E-2</v>
      </c>
      <c r="T143" s="101">
        <v>3.1999192031655625E-2</v>
      </c>
      <c r="U143" s="101">
        <v>2.825830493196909E-2</v>
      </c>
      <c r="V143" s="101">
        <v>2.8513028802403376E-2</v>
      </c>
      <c r="W143" s="101">
        <v>3.4987362366917643E-2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1.0393444620780008</v>
      </c>
      <c r="C147" s="122">
        <v>0.39370871858169915</v>
      </c>
      <c r="D147" s="122">
        <v>0.87383953566945194</v>
      </c>
      <c r="E147" s="122">
        <v>0.73410186727984528</v>
      </c>
      <c r="F147" s="122">
        <v>0.916513464198492</v>
      </c>
      <c r="G147" s="122">
        <v>0.90107206537750928</v>
      </c>
      <c r="H147" s="122">
        <v>0.46779554314134009</v>
      </c>
      <c r="I147" s="122">
        <v>0.55264687446648963</v>
      </c>
      <c r="J147" s="122">
        <v>1.1838012913516951</v>
      </c>
      <c r="K147" s="122">
        <v>0.46955505530652242</v>
      </c>
      <c r="L147" s="122">
        <v>0.31260988602742767</v>
      </c>
      <c r="M147" s="122">
        <v>0.55631648044353599</v>
      </c>
      <c r="N147" s="122">
        <v>0.75319703653835346</v>
      </c>
      <c r="O147" s="122">
        <v>0.78606455477596526</v>
      </c>
      <c r="P147" s="122">
        <v>2.1873930903585026</v>
      </c>
      <c r="Q147" s="122">
        <v>2.6736800869791661</v>
      </c>
      <c r="R147" s="122">
        <v>1.7775008767111176</v>
      </c>
      <c r="S147" s="122">
        <v>1.417937150476277</v>
      </c>
      <c r="T147" s="122">
        <v>1.335946331971867</v>
      </c>
      <c r="U147" s="122">
        <v>1.564182833642094</v>
      </c>
      <c r="V147" s="122">
        <v>1.5310737948569058</v>
      </c>
      <c r="W147" s="122">
        <v>1.5450635354385314</v>
      </c>
      <c r="DA147" s="130" t="s">
        <v>1755</v>
      </c>
    </row>
    <row r="148" spans="1:105" ht="12" customHeight="1" x14ac:dyDescent="0.25">
      <c r="A148" s="97" t="s">
        <v>51</v>
      </c>
      <c r="B148" s="98">
        <v>0.71130710764764082</v>
      </c>
      <c r="C148" s="98">
        <v>0.14309151310434942</v>
      </c>
      <c r="D148" s="98">
        <v>0.55631484677867871</v>
      </c>
      <c r="E148" s="98">
        <v>0.36812031620929564</v>
      </c>
      <c r="F148" s="98">
        <v>0.66057514570972109</v>
      </c>
      <c r="G148" s="98">
        <v>0.50539055249907727</v>
      </c>
      <c r="H148" s="98">
        <v>0.30278264203642064</v>
      </c>
      <c r="I148" s="98">
        <v>0.34991438909753886</v>
      </c>
      <c r="J148" s="98">
        <v>1.0897800154195136</v>
      </c>
      <c r="K148" s="98">
        <v>0.34768722363012505</v>
      </c>
      <c r="L148" s="98">
        <v>0.24455068140953781</v>
      </c>
      <c r="M148" s="98">
        <v>0.49242690296078423</v>
      </c>
      <c r="N148" s="98">
        <v>0.68934003539223843</v>
      </c>
      <c r="O148" s="98">
        <v>0.66914549269345835</v>
      </c>
      <c r="P148" s="98">
        <v>1.9578622571055528</v>
      </c>
      <c r="Q148" s="98">
        <v>2.2904029958761263</v>
      </c>
      <c r="R148" s="98">
        <v>1.3874192058601573</v>
      </c>
      <c r="S148" s="98">
        <v>1.1693162410055884</v>
      </c>
      <c r="T148" s="98">
        <v>1.2188867124303657</v>
      </c>
      <c r="U148" s="98">
        <v>1.517298978065988</v>
      </c>
      <c r="V148" s="98">
        <v>1.491678095893189</v>
      </c>
      <c r="W148" s="98">
        <v>1.5068295045625728</v>
      </c>
      <c r="DA148" s="63" t="s">
        <v>1756</v>
      </c>
    </row>
    <row r="149" spans="1:105" ht="12" customHeight="1" x14ac:dyDescent="0.25">
      <c r="A149" s="97" t="s">
        <v>50</v>
      </c>
      <c r="B149" s="98">
        <v>0.32338000119574989</v>
      </c>
      <c r="C149" s="98">
        <v>0.23525978144214182</v>
      </c>
      <c r="D149" s="98">
        <v>0.30305852424862989</v>
      </c>
      <c r="E149" s="98">
        <v>0.33761096757669484</v>
      </c>
      <c r="F149" s="98">
        <v>0.24138014368724403</v>
      </c>
      <c r="G149" s="98">
        <v>0.38955805091462109</v>
      </c>
      <c r="H149" s="98">
        <v>0.14327469208349605</v>
      </c>
      <c r="I149" s="98">
        <v>0.20258825879728209</v>
      </c>
      <c r="J149" s="98">
        <v>9.3888025892124555E-2</v>
      </c>
      <c r="K149" s="98">
        <v>0.12175164520598052</v>
      </c>
      <c r="L149" s="98">
        <v>6.5501606446723606E-2</v>
      </c>
      <c r="M149" s="98">
        <v>6.1363295082588053E-2</v>
      </c>
      <c r="N149" s="98">
        <v>6.0318542319179116E-2</v>
      </c>
      <c r="O149" s="98">
        <v>0.1167860233351297</v>
      </c>
      <c r="P149" s="98">
        <v>0.22859687728143663</v>
      </c>
      <c r="Q149" s="98">
        <v>0.37917088775146579</v>
      </c>
      <c r="R149" s="98">
        <v>0.38619876589574154</v>
      </c>
      <c r="S149" s="98">
        <v>0.24429356926850712</v>
      </c>
      <c r="T149" s="98">
        <v>0.11502066951547434</v>
      </c>
      <c r="U149" s="98">
        <v>4.6597083771779714E-2</v>
      </c>
      <c r="V149" s="98">
        <v>3.9104770820154053E-2</v>
      </c>
      <c r="W149" s="98">
        <v>3.8001840379522422E-2</v>
      </c>
      <c r="DA149" s="63" t="s">
        <v>1757</v>
      </c>
    </row>
    <row r="150" spans="1:105" ht="12" customHeight="1" x14ac:dyDescent="0.25">
      <c r="A150" s="109" t="s">
        <v>120</v>
      </c>
      <c r="B150" s="33">
        <v>4.6573532346101919E-3</v>
      </c>
      <c r="C150" s="33">
        <v>1.5357424035207925E-2</v>
      </c>
      <c r="D150" s="33">
        <v>1.4466164642143333E-2</v>
      </c>
      <c r="E150" s="33">
        <v>2.8370583493854774E-2</v>
      </c>
      <c r="F150" s="33">
        <v>1.4558174801526895E-2</v>
      </c>
      <c r="G150" s="33">
        <v>6.1234619638109028E-3</v>
      </c>
      <c r="H150" s="33">
        <v>2.1738209021423417E-2</v>
      </c>
      <c r="I150" s="33">
        <v>1.4422657166866481E-4</v>
      </c>
      <c r="J150" s="33">
        <v>1.3325004005676909E-4</v>
      </c>
      <c r="K150" s="33">
        <v>1.1618647041683881E-4</v>
      </c>
      <c r="L150" s="33">
        <v>2.5575981711662599E-3</v>
      </c>
      <c r="M150" s="33">
        <v>2.5262824001637436E-3</v>
      </c>
      <c r="N150" s="33">
        <v>3.5384588269359429E-3</v>
      </c>
      <c r="O150" s="33">
        <v>1.330387473772542E-4</v>
      </c>
      <c r="P150" s="33">
        <v>9.3395597151282276E-4</v>
      </c>
      <c r="Q150" s="33">
        <v>4.1062033515737737E-3</v>
      </c>
      <c r="R150" s="33">
        <v>3.8829049552186641E-3</v>
      </c>
      <c r="S150" s="33">
        <v>4.3273402021814112E-3</v>
      </c>
      <c r="T150" s="33">
        <v>2.0389500260269084E-3</v>
      </c>
      <c r="U150" s="33">
        <v>2.8677180432633341E-4</v>
      </c>
      <c r="V150" s="33">
        <v>2.909281435628924E-4</v>
      </c>
      <c r="W150" s="33">
        <v>2.3219049643625732E-4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0.53471799070307335</v>
      </c>
      <c r="C152" s="119">
        <f t="shared" si="29"/>
        <v>0.54292698665436601</v>
      </c>
      <c r="D152" s="119">
        <f t="shared" si="29"/>
        <v>0.54453909993021454</v>
      </c>
      <c r="E152" s="119">
        <f t="shared" si="29"/>
        <v>0.54644557617640654</v>
      </c>
      <c r="F152" s="119">
        <f t="shared" si="29"/>
        <v>0.54711813029064571</v>
      </c>
      <c r="G152" s="119">
        <f t="shared" si="29"/>
        <v>0.55422018666057904</v>
      </c>
      <c r="H152" s="119">
        <f t="shared" si="29"/>
        <v>0.5549450892525396</v>
      </c>
      <c r="I152" s="119">
        <f t="shared" si="29"/>
        <v>0.56337287359141286</v>
      </c>
      <c r="J152" s="119">
        <f t="shared" si="29"/>
        <v>0.57571351135997406</v>
      </c>
      <c r="K152" s="119">
        <f t="shared" si="29"/>
        <v>0.58372827281450257</v>
      </c>
      <c r="L152" s="119">
        <f t="shared" si="29"/>
        <v>0.59207144246290777</v>
      </c>
      <c r="M152" s="119">
        <f t="shared" si="29"/>
        <v>0.59658016534115399</v>
      </c>
      <c r="N152" s="119">
        <f t="shared" si="29"/>
        <v>0.62147300909608671</v>
      </c>
      <c r="O152" s="119">
        <f t="shared" si="29"/>
        <v>0.63251073572944871</v>
      </c>
      <c r="P152" s="119">
        <f t="shared" si="29"/>
        <v>0.63809274015408113</v>
      </c>
      <c r="Q152" s="119">
        <f t="shared" si="29"/>
        <v>0.64797461312681015</v>
      </c>
      <c r="R152" s="119">
        <f t="shared" ref="R152:V152" si="30">IF(R131=0,"",R131/R110)</f>
        <v>0.65644263298421468</v>
      </c>
      <c r="S152" s="119">
        <f t="shared" si="30"/>
        <v>0.66652854238056491</v>
      </c>
      <c r="T152" s="119">
        <f t="shared" si="30"/>
        <v>0.66394653242350432</v>
      </c>
      <c r="U152" s="119">
        <f t="shared" si="30"/>
        <v>0.66007609390970434</v>
      </c>
      <c r="V152" s="119">
        <f t="shared" si="30"/>
        <v>0.66518626154163862</v>
      </c>
      <c r="W152" s="119">
        <f t="shared" ref="W152" si="31">IF(W131=0,"",W131/W110)</f>
        <v>0.66307979335077238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0.52924393809880499</v>
      </c>
      <c r="C153" s="124">
        <f t="shared" si="32"/>
        <v>0.52924429978184251</v>
      </c>
      <c r="D153" s="124">
        <f t="shared" si="32"/>
        <v>0.53333615469122742</v>
      </c>
      <c r="E153" s="124">
        <f t="shared" si="32"/>
        <v>0.5333259709586613</v>
      </c>
      <c r="F153" s="124">
        <f t="shared" si="32"/>
        <v>0.53919352256390674</v>
      </c>
      <c r="G153" s="124">
        <f t="shared" si="32"/>
        <v>0.53964150122631904</v>
      </c>
      <c r="H153" s="124">
        <f t="shared" si="32"/>
        <v>0.53961366724341453</v>
      </c>
      <c r="I153" s="124">
        <f t="shared" si="32"/>
        <v>0.54497725135179953</v>
      </c>
      <c r="J153" s="124">
        <f t="shared" si="32"/>
        <v>0.56697048278319551</v>
      </c>
      <c r="K153" s="124">
        <f t="shared" si="32"/>
        <v>0.5705967999679693</v>
      </c>
      <c r="L153" s="124">
        <f t="shared" si="32"/>
        <v>0.57267108766613595</v>
      </c>
      <c r="M153" s="124">
        <f t="shared" si="32"/>
        <v>0.58543893164244687</v>
      </c>
      <c r="N153" s="124">
        <f t="shared" si="32"/>
        <v>0.60801651796790512</v>
      </c>
      <c r="O153" s="124">
        <f t="shared" si="32"/>
        <v>0.62201478955656075</v>
      </c>
      <c r="P153" s="124">
        <f t="shared" si="32"/>
        <v>0.62973595250399816</v>
      </c>
      <c r="Q153" s="124">
        <f t="shared" si="32"/>
        <v>0.63248867127392849</v>
      </c>
      <c r="R153" s="124">
        <f t="shared" ref="R153:V153" si="33">IF(R132=0,"",R132/R111)</f>
        <v>0.63289165207748299</v>
      </c>
      <c r="S153" s="124">
        <f t="shared" si="33"/>
        <v>0.6333354412121065</v>
      </c>
      <c r="T153" s="124">
        <f t="shared" si="33"/>
        <v>0.63390852005863674</v>
      </c>
      <c r="U153" s="124">
        <f t="shared" si="33"/>
        <v>0.63497258537891865</v>
      </c>
      <c r="V153" s="124">
        <f t="shared" si="33"/>
        <v>0.64332596987706425</v>
      </c>
      <c r="W153" s="124">
        <f t="shared" ref="W153" si="34">IF(W132=0,"",W132/W111)</f>
        <v>0.64359920653004721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0.52880753348928133</v>
      </c>
      <c r="C154" s="111">
        <f t="shared" si="35"/>
        <v>0.52880753348928133</v>
      </c>
      <c r="D154" s="111">
        <f t="shared" si="35"/>
        <v>0.53291729799357457</v>
      </c>
      <c r="E154" s="111">
        <f t="shared" si="35"/>
        <v>0.53291687096160445</v>
      </c>
      <c r="F154" s="111">
        <f t="shared" si="35"/>
        <v>0.53875403945842748</v>
      </c>
      <c r="G154" s="111">
        <f t="shared" si="35"/>
        <v>0.5392288959082352</v>
      </c>
      <c r="H154" s="111">
        <f t="shared" si="35"/>
        <v>0.53922800761427536</v>
      </c>
      <c r="I154" s="111">
        <f t="shared" si="35"/>
        <v>0.54463155702762323</v>
      </c>
      <c r="J154" s="111">
        <f t="shared" si="35"/>
        <v>0.56657418916751734</v>
      </c>
      <c r="K154" s="111">
        <f t="shared" si="35"/>
        <v>0.57020200601383275</v>
      </c>
      <c r="L154" s="111">
        <f t="shared" si="35"/>
        <v>0.57231236692316823</v>
      </c>
      <c r="M154" s="111">
        <f t="shared" si="35"/>
        <v>0.58506322484499462</v>
      </c>
      <c r="N154" s="111">
        <f t="shared" si="35"/>
        <v>0.60770727697672811</v>
      </c>
      <c r="O154" s="111">
        <f t="shared" si="35"/>
        <v>0.62165652411021821</v>
      </c>
      <c r="P154" s="111">
        <f t="shared" si="35"/>
        <v>0.62937346899276136</v>
      </c>
      <c r="Q154" s="111">
        <f t="shared" si="35"/>
        <v>0.63217019192290691</v>
      </c>
      <c r="R154" s="111">
        <f t="shared" ref="R154:V154" si="36">IF(R133=0,"",R133/R112)</f>
        <v>0.63257639845850988</v>
      </c>
      <c r="S154" s="111">
        <f t="shared" si="36"/>
        <v>0.63301837126348692</v>
      </c>
      <c r="T154" s="111">
        <f t="shared" si="36"/>
        <v>0.63359648676817715</v>
      </c>
      <c r="U154" s="111">
        <f t="shared" si="36"/>
        <v>0.63466240960509823</v>
      </c>
      <c r="V154" s="111">
        <f t="shared" si="36"/>
        <v>0.64302366306211856</v>
      </c>
      <c r="W154" s="111">
        <f t="shared" ref="W154" si="37">IF(W133=0,"",W133/W112)</f>
        <v>0.64329996367640441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1.6257959214795279</v>
      </c>
      <c r="C156" s="124">
        <f t="shared" si="41"/>
        <v>1.7139445352414828</v>
      </c>
      <c r="D156" s="124">
        <f t="shared" si="41"/>
        <v>1.8752567087544951</v>
      </c>
      <c r="E156" s="124">
        <f t="shared" si="41"/>
        <v>1.93259165805752</v>
      </c>
      <c r="F156" s="124">
        <f t="shared" si="41"/>
        <v>2.0275473350208548</v>
      </c>
      <c r="G156" s="124">
        <f t="shared" si="41"/>
        <v>2.101985754804212</v>
      </c>
      <c r="H156" s="124">
        <f t="shared" si="41"/>
        <v>2.1868792967606976</v>
      </c>
      <c r="I156" s="124">
        <f t="shared" si="41"/>
        <v>2.2596821865982544</v>
      </c>
      <c r="J156" s="124">
        <f t="shared" si="41"/>
        <v>2.3673379117521121</v>
      </c>
      <c r="K156" s="124">
        <f t="shared" si="41"/>
        <v>2.4883388626657781</v>
      </c>
      <c r="L156" s="124">
        <f t="shared" si="41"/>
        <v>2.5540763358620504</v>
      </c>
      <c r="M156" s="124">
        <f t="shared" si="41"/>
        <v>2.578137008682873</v>
      </c>
      <c r="N156" s="124">
        <f t="shared" si="41"/>
        <v>2.6745504751571763</v>
      </c>
      <c r="O156" s="124">
        <f t="shared" si="41"/>
        <v>2.7832985421786653</v>
      </c>
      <c r="P156" s="124">
        <f t="shared" si="41"/>
        <v>2.9766461445298904</v>
      </c>
      <c r="Q156" s="124">
        <f t="shared" si="41"/>
        <v>3.0938924178893146</v>
      </c>
      <c r="R156" s="124">
        <f t="shared" ref="R156:V156" si="42">IF(R135=0,"",R135/R114)</f>
        <v>3.1445201260032247</v>
      </c>
      <c r="S156" s="124">
        <f t="shared" si="42"/>
        <v>3.1581057258194716</v>
      </c>
      <c r="T156" s="124">
        <f t="shared" si="42"/>
        <v>3.1655926478906036</v>
      </c>
      <c r="U156" s="124">
        <f t="shared" si="42"/>
        <v>3.1771882194441332</v>
      </c>
      <c r="V156" s="124">
        <f t="shared" si="42"/>
        <v>3.1990394781639169</v>
      </c>
      <c r="W156" s="124">
        <f t="shared" ref="W156" si="43">IF(W135=0,"",W135/W114)</f>
        <v>3.2418524895342973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1.6257959214795279</v>
      </c>
      <c r="C157" s="111">
        <f t="shared" si="44"/>
        <v>1.7139445352414828</v>
      </c>
      <c r="D157" s="111">
        <f t="shared" si="44"/>
        <v>1.8752567087544951</v>
      </c>
      <c r="E157" s="111">
        <f t="shared" si="44"/>
        <v>1.93259165805752</v>
      </c>
      <c r="F157" s="111">
        <f t="shared" si="44"/>
        <v>2.0275473350208548</v>
      </c>
      <c r="G157" s="111">
        <f t="shared" si="44"/>
        <v>2.101985754804212</v>
      </c>
      <c r="H157" s="111">
        <f t="shared" si="44"/>
        <v>2.1868792967606976</v>
      </c>
      <c r="I157" s="111">
        <f t="shared" si="44"/>
        <v>2.2596821865982544</v>
      </c>
      <c r="J157" s="111">
        <f t="shared" si="44"/>
        <v>2.3673379117521121</v>
      </c>
      <c r="K157" s="111">
        <f t="shared" si="44"/>
        <v>2.4883388626657781</v>
      </c>
      <c r="L157" s="111">
        <f t="shared" si="44"/>
        <v>2.5540763358620504</v>
      </c>
      <c r="M157" s="111">
        <f t="shared" si="44"/>
        <v>2.578137008682873</v>
      </c>
      <c r="N157" s="111">
        <f t="shared" si="44"/>
        <v>2.6745504751571763</v>
      </c>
      <c r="O157" s="111">
        <f t="shared" si="44"/>
        <v>2.7832985421786653</v>
      </c>
      <c r="P157" s="111">
        <f t="shared" si="44"/>
        <v>2.9766461445298904</v>
      </c>
      <c r="Q157" s="111">
        <f t="shared" si="44"/>
        <v>3.0938924178893146</v>
      </c>
      <c r="R157" s="111">
        <f t="shared" ref="R157:V157" si="45">IF(R136=0,"",R136/R115)</f>
        <v>3.1445201260032247</v>
      </c>
      <c r="S157" s="111">
        <f t="shared" si="45"/>
        <v>3.1581057258194716</v>
      </c>
      <c r="T157" s="111">
        <f t="shared" si="45"/>
        <v>3.1655926478906036</v>
      </c>
      <c r="U157" s="111">
        <f t="shared" si="45"/>
        <v>3.1771882194441332</v>
      </c>
      <c r="V157" s="111">
        <f t="shared" si="45"/>
        <v>3.1990394781639169</v>
      </c>
      <c r="W157" s="111">
        <f t="shared" ref="W157" si="46">IF(W136=0,"",W136/W115)</f>
        <v>3.2418524895342973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0.58388327589770561</v>
      </c>
      <c r="C158" s="124">
        <f t="shared" si="47"/>
        <v>0.58810627541137395</v>
      </c>
      <c r="D158" s="124">
        <f t="shared" si="47"/>
        <v>0.59470381021921748</v>
      </c>
      <c r="E158" s="124">
        <f t="shared" si="47"/>
        <v>0.59553703492635457</v>
      </c>
      <c r="F158" s="124">
        <f t="shared" si="47"/>
        <v>0.60150441718710967</v>
      </c>
      <c r="G158" s="124">
        <f t="shared" si="47"/>
        <v>0.60789520547218834</v>
      </c>
      <c r="H158" s="124">
        <f t="shared" si="47"/>
        <v>0.60898523382707992</v>
      </c>
      <c r="I158" s="124">
        <f t="shared" si="47"/>
        <v>0.6114559924629468</v>
      </c>
      <c r="J158" s="124">
        <f t="shared" si="47"/>
        <v>0.62777246563742239</v>
      </c>
      <c r="K158" s="124">
        <f t="shared" si="47"/>
        <v>0.63211019115509226</v>
      </c>
      <c r="L158" s="124">
        <f t="shared" si="47"/>
        <v>0.63439928745865581</v>
      </c>
      <c r="M158" s="124">
        <f t="shared" si="47"/>
        <v>0.6433544589728607</v>
      </c>
      <c r="N158" s="124">
        <f t="shared" si="47"/>
        <v>0.65771258082264594</v>
      </c>
      <c r="O158" s="124">
        <f t="shared" si="47"/>
        <v>0.66639284751550432</v>
      </c>
      <c r="P158" s="124">
        <f t="shared" si="47"/>
        <v>0.67278510928935453</v>
      </c>
      <c r="Q158" s="124">
        <f t="shared" si="47"/>
        <v>0.67505280733793382</v>
      </c>
      <c r="R158" s="124">
        <f t="shared" ref="R158:V158" si="48">IF(R137=0,"",R137/R116)</f>
        <v>0.67890833551291152</v>
      </c>
      <c r="S158" s="124">
        <f t="shared" si="48"/>
        <v>0.68892769937111764</v>
      </c>
      <c r="T158" s="124">
        <f t="shared" si="48"/>
        <v>0.69678166571524991</v>
      </c>
      <c r="U158" s="124">
        <f t="shared" si="48"/>
        <v>0.69796372186465117</v>
      </c>
      <c r="V158" s="124">
        <f t="shared" si="48"/>
        <v>0.70392094172467967</v>
      </c>
      <c r="W158" s="124">
        <f t="shared" ref="W158" si="49">IF(W137=0,"",W137/W116)</f>
        <v>0.70597244992111274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0.58534343326132743</v>
      </c>
      <c r="C159" s="111">
        <f t="shared" si="50"/>
        <v>0.59346804046388901</v>
      </c>
      <c r="D159" s="111">
        <f t="shared" si="50"/>
        <v>0.59669719162087198</v>
      </c>
      <c r="E159" s="111">
        <f t="shared" si="50"/>
        <v>0.59874235590872515</v>
      </c>
      <c r="F159" s="111">
        <f t="shared" si="50"/>
        <v>0.6029977130950428</v>
      </c>
      <c r="G159" s="111">
        <f t="shared" si="50"/>
        <v>0.61176209968549133</v>
      </c>
      <c r="H159" s="111">
        <f t="shared" si="50"/>
        <v>0.61190106077191952</v>
      </c>
      <c r="I159" s="111">
        <f t="shared" si="50"/>
        <v>0.61502615592282284</v>
      </c>
      <c r="J159" s="111">
        <f t="shared" si="50"/>
        <v>0.62859963272256625</v>
      </c>
      <c r="K159" s="111">
        <f t="shared" si="50"/>
        <v>0.63479483063373821</v>
      </c>
      <c r="L159" s="111">
        <f t="shared" si="50"/>
        <v>0.63736951302527345</v>
      </c>
      <c r="M159" s="111">
        <f t="shared" si="50"/>
        <v>0.64512816685685648</v>
      </c>
      <c r="N159" s="111">
        <f t="shared" si="50"/>
        <v>0.65945228788370791</v>
      </c>
      <c r="O159" s="111">
        <f t="shared" si="50"/>
        <v>0.66851437932679292</v>
      </c>
      <c r="P159" s="111">
        <f t="shared" si="50"/>
        <v>0.67350878233650291</v>
      </c>
      <c r="Q159" s="111">
        <f t="shared" si="50"/>
        <v>0.67548355253550429</v>
      </c>
      <c r="R159" s="111">
        <f t="shared" ref="R159:V159" si="51">IF(R138=0,"",R138/R117)</f>
        <v>0.6792597587724214</v>
      </c>
      <c r="S159" s="111">
        <f t="shared" si="51"/>
        <v>0.68940513425373862</v>
      </c>
      <c r="T159" s="111">
        <f t="shared" si="51"/>
        <v>0.69720576548590385</v>
      </c>
      <c r="U159" s="111">
        <f t="shared" si="51"/>
        <v>0.69802471083384843</v>
      </c>
      <c r="V159" s="111">
        <f t="shared" si="51"/>
        <v>0.70353670084300923</v>
      </c>
      <c r="W159" s="111">
        <f t="shared" ref="W159" si="52">IF(W138=0,"",W138/W117)</f>
        <v>0.70480490812586816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0.49146695302050314</v>
      </c>
      <c r="C160" s="111">
        <f t="shared" si="53"/>
        <v>0.49146695302050319</v>
      </c>
      <c r="D160" s="111">
        <f t="shared" si="53"/>
        <v>0.49670094983445889</v>
      </c>
      <c r="E160" s="111">
        <f t="shared" si="53"/>
        <v>0.50031487806918562</v>
      </c>
      <c r="F160" s="111">
        <f t="shared" si="53"/>
        <v>0.50749773892589634</v>
      </c>
      <c r="G160" s="111">
        <f t="shared" si="53"/>
        <v>0.51314911144961939</v>
      </c>
      <c r="H160" s="111">
        <f t="shared" si="53"/>
        <v>0.51621802885638035</v>
      </c>
      <c r="I160" s="111">
        <f t="shared" si="53"/>
        <v>0.52080782227032762</v>
      </c>
      <c r="J160" s="111">
        <f t="shared" si="53"/>
        <v>0.52742707463460159</v>
      </c>
      <c r="K160" s="111">
        <f t="shared" si="53"/>
        <v>0.53369943414345866</v>
      </c>
      <c r="L160" s="111">
        <f t="shared" si="53"/>
        <v>0.5361977143816673</v>
      </c>
      <c r="M160" s="111">
        <f t="shared" si="53"/>
        <v>0.54239733527405976</v>
      </c>
      <c r="N160" s="111">
        <f t="shared" si="53"/>
        <v>0.57387027847787264</v>
      </c>
      <c r="O160" s="111">
        <f t="shared" si="53"/>
        <v>0.60960139128316304</v>
      </c>
      <c r="P160" s="111">
        <f t="shared" si="53"/>
        <v>0.64559035712874779</v>
      </c>
      <c r="Q160" s="111">
        <f t="shared" si="53"/>
        <v>0.67090850060639229</v>
      </c>
      <c r="R160" s="111">
        <f t="shared" ref="R160:V160" si="54">IF(R139=0,"",R139/R118)</f>
        <v>0.68517332139616249</v>
      </c>
      <c r="S160" s="111">
        <f t="shared" si="54"/>
        <v>0.70623020639900236</v>
      </c>
      <c r="T160" s="111">
        <f t="shared" si="54"/>
        <v>0.71430037528180357</v>
      </c>
      <c r="U160" s="111">
        <f t="shared" si="54"/>
        <v>0.73381662544154891</v>
      </c>
      <c r="V160" s="111">
        <f t="shared" si="54"/>
        <v>0.77775666011716527</v>
      </c>
      <c r="W160" s="111">
        <f t="shared" ref="W160" si="55">IF(W139=0,"",W139/W118)</f>
        <v>0.84062494213765604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0.55060482472750616</v>
      </c>
      <c r="C164" s="112">
        <f t="shared" si="65"/>
        <v>0.55060482472750616</v>
      </c>
      <c r="D164" s="112">
        <f t="shared" si="65"/>
        <v>0.55060482472750616</v>
      </c>
      <c r="E164" s="112">
        <f t="shared" si="65"/>
        <v>0.55060482472750616</v>
      </c>
      <c r="F164" s="112">
        <f t="shared" si="65"/>
        <v>0.55060482472750616</v>
      </c>
      <c r="G164" s="112">
        <f t="shared" si="65"/>
        <v>0.55060482472750616</v>
      </c>
      <c r="H164" s="112">
        <f t="shared" si="65"/>
        <v>0.57690775026233354</v>
      </c>
      <c r="I164" s="112">
        <f t="shared" si="65"/>
        <v>0.58103944948829933</v>
      </c>
      <c r="J164" s="112">
        <f t="shared" si="65"/>
        <v>0.5830358912655732</v>
      </c>
      <c r="K164" s="112">
        <f t="shared" si="65"/>
        <v>0.5830358912655732</v>
      </c>
      <c r="L164" s="112">
        <f t="shared" si="65"/>
        <v>0.58304179596913042</v>
      </c>
      <c r="M164" s="112">
        <f t="shared" si="65"/>
        <v>0.58392534072600344</v>
      </c>
      <c r="N164" s="112">
        <f t="shared" si="65"/>
        <v>0.59114553966490435</v>
      </c>
      <c r="O164" s="112">
        <f t="shared" si="65"/>
        <v>0.59845976508807397</v>
      </c>
      <c r="P164" s="112">
        <f t="shared" si="65"/>
        <v>0.61300427080708619</v>
      </c>
      <c r="Q164" s="112">
        <f t="shared" si="65"/>
        <v>0.62174759571127614</v>
      </c>
      <c r="R164" s="112">
        <f t="shared" ref="R164:V164" si="66">IF(R143=0,"",R143/R122)</f>
        <v>0.6270231161910863</v>
      </c>
      <c r="S164" s="112">
        <f t="shared" si="66"/>
        <v>0.63322669362629058</v>
      </c>
      <c r="T164" s="112">
        <f t="shared" si="66"/>
        <v>0.63494929426988778</v>
      </c>
      <c r="U164" s="112">
        <f t="shared" si="66"/>
        <v>0.63541520281650488</v>
      </c>
      <c r="V164" s="112">
        <f t="shared" si="66"/>
        <v>0.64343781629014651</v>
      </c>
      <c r="W164" s="112">
        <f t="shared" ref="W164" si="67">IF(W143=0,"",W143/W122)</f>
        <v>0.67800583027973271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0.57343600321012111</v>
      </c>
      <c r="C168" s="124">
        <f t="shared" si="77"/>
        <v>0.58085496690740346</v>
      </c>
      <c r="D168" s="124">
        <f t="shared" si="77"/>
        <v>0.57786069701464626</v>
      </c>
      <c r="E168" s="124">
        <f t="shared" si="77"/>
        <v>0.58180810298070496</v>
      </c>
      <c r="F168" s="124">
        <f t="shared" si="77"/>
        <v>0.58011588127501124</v>
      </c>
      <c r="G168" s="124">
        <f t="shared" si="77"/>
        <v>0.58011903450754387</v>
      </c>
      <c r="H168" s="124">
        <f t="shared" si="77"/>
        <v>0.58680134098352565</v>
      </c>
      <c r="I168" s="124">
        <f t="shared" si="77"/>
        <v>0.58140180170458255</v>
      </c>
      <c r="J168" s="124">
        <f t="shared" si="77"/>
        <v>0.58226439186249612</v>
      </c>
      <c r="K168" s="124">
        <f t="shared" si="77"/>
        <v>0.58203902843297617</v>
      </c>
      <c r="L168" s="124">
        <f t="shared" si="77"/>
        <v>0.58364369531151328</v>
      </c>
      <c r="M168" s="124">
        <f t="shared" si="77"/>
        <v>0.58352744173116999</v>
      </c>
      <c r="N168" s="124">
        <f t="shared" si="77"/>
        <v>0.58405524398696507</v>
      </c>
      <c r="O168" s="124">
        <f t="shared" si="77"/>
        <v>0.58352984964208499</v>
      </c>
      <c r="P168" s="124">
        <f t="shared" si="77"/>
        <v>0.58371545347252674</v>
      </c>
      <c r="Q168" s="124">
        <f t="shared" si="77"/>
        <v>0.58386909108777529</v>
      </c>
      <c r="R168" s="124">
        <f t="shared" ref="R168:V168" si="78">IF(R147=0,"",R147/R126)</f>
        <v>0.58397363668327074</v>
      </c>
      <c r="S168" s="124">
        <f t="shared" si="78"/>
        <v>0.5847725258189449</v>
      </c>
      <c r="T168" s="124">
        <f t="shared" si="78"/>
        <v>0.58522880706852953</v>
      </c>
      <c r="U168" s="124">
        <f t="shared" si="78"/>
        <v>0.58587803553422224</v>
      </c>
      <c r="V168" s="124">
        <f t="shared" si="78"/>
        <v>0.58807098484818277</v>
      </c>
      <c r="W168" s="124">
        <f t="shared" ref="W168" si="79">IF(W147=0,"",W147/W126)</f>
        <v>0.590380166129575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0.57421102187106454</v>
      </c>
      <c r="C169" s="111">
        <f t="shared" si="80"/>
        <v>0.57465991214970524</v>
      </c>
      <c r="D169" s="111">
        <f t="shared" si="80"/>
        <v>0.57526411239011832</v>
      </c>
      <c r="E169" s="111">
        <f t="shared" si="80"/>
        <v>0.57582977548299363</v>
      </c>
      <c r="F169" s="111">
        <f t="shared" si="80"/>
        <v>0.57815652648246341</v>
      </c>
      <c r="G169" s="111">
        <f t="shared" si="80"/>
        <v>0.57935717420514921</v>
      </c>
      <c r="H169" s="111">
        <f t="shared" si="80"/>
        <v>0.58106404533382705</v>
      </c>
      <c r="I169" s="111">
        <f t="shared" si="80"/>
        <v>0.58192437719025858</v>
      </c>
      <c r="J169" s="111">
        <f t="shared" si="80"/>
        <v>0.58240612114335766</v>
      </c>
      <c r="K169" s="111">
        <f t="shared" si="80"/>
        <v>0.58253838077210296</v>
      </c>
      <c r="L169" s="111">
        <f t="shared" si="80"/>
        <v>0.58266794738484751</v>
      </c>
      <c r="M169" s="111">
        <f t="shared" si="80"/>
        <v>0.58302177739792826</v>
      </c>
      <c r="N169" s="111">
        <f t="shared" si="80"/>
        <v>0.58353204021858307</v>
      </c>
      <c r="O169" s="111">
        <f t="shared" si="80"/>
        <v>0.58370426291134403</v>
      </c>
      <c r="P169" s="111">
        <f t="shared" si="80"/>
        <v>0.58379851163183638</v>
      </c>
      <c r="Q169" s="111">
        <f t="shared" si="80"/>
        <v>0.58384380007757597</v>
      </c>
      <c r="R169" s="111">
        <f t="shared" ref="R169:V169" si="81">IF(R148=0,"",R148/R127)</f>
        <v>0.58393070751280873</v>
      </c>
      <c r="S169" s="111">
        <f t="shared" si="81"/>
        <v>0.58420589206011098</v>
      </c>
      <c r="T169" s="111">
        <f t="shared" si="81"/>
        <v>0.58464299390540719</v>
      </c>
      <c r="U169" s="111">
        <f t="shared" si="81"/>
        <v>0.58563759136342941</v>
      </c>
      <c r="V169" s="111">
        <f t="shared" si="81"/>
        <v>0.58779194218026609</v>
      </c>
      <c r="W169" s="111">
        <f t="shared" ref="W169" si="82">IF(W148=0,"",W148/W127)</f>
        <v>0.59011550253600975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0.56999393016022337</v>
      </c>
      <c r="C170" s="111">
        <f t="shared" si="83"/>
        <v>0.57643171550294647</v>
      </c>
      <c r="D170" s="111">
        <f t="shared" si="83"/>
        <v>0.57652310203031243</v>
      </c>
      <c r="E170" s="111">
        <f t="shared" si="83"/>
        <v>0.57769325810486127</v>
      </c>
      <c r="F170" s="111">
        <f t="shared" si="83"/>
        <v>0.57774611212748794</v>
      </c>
      <c r="G170" s="111">
        <f t="shared" si="83"/>
        <v>0.57906074263197738</v>
      </c>
      <c r="H170" s="111">
        <f t="shared" si="83"/>
        <v>0.57976518463550453</v>
      </c>
      <c r="I170" s="111">
        <f t="shared" si="83"/>
        <v>0.58040803491304105</v>
      </c>
      <c r="J170" s="111">
        <f t="shared" si="83"/>
        <v>0.58043890631801398</v>
      </c>
      <c r="K170" s="111">
        <f t="shared" si="83"/>
        <v>0.58049275433623382</v>
      </c>
      <c r="L170" s="111">
        <f t="shared" si="83"/>
        <v>0.58208453625477097</v>
      </c>
      <c r="M170" s="111">
        <f t="shared" si="83"/>
        <v>0.58209217453157336</v>
      </c>
      <c r="N170" s="111">
        <f t="shared" si="83"/>
        <v>0.5821913924815536</v>
      </c>
      <c r="O170" s="111">
        <f t="shared" si="83"/>
        <v>0.5823800571212242</v>
      </c>
      <c r="P170" s="111">
        <f t="shared" si="83"/>
        <v>0.58245846760855691</v>
      </c>
      <c r="Q170" s="111">
        <f t="shared" si="83"/>
        <v>0.58248882970694937</v>
      </c>
      <c r="R170" s="111">
        <f t="shared" ref="R170:V170" si="84">IF(R149=0,"",R149/R128)</f>
        <v>0.58268135930923015</v>
      </c>
      <c r="S170" s="111">
        <f t="shared" si="84"/>
        <v>0.58476055193772036</v>
      </c>
      <c r="T170" s="111">
        <f t="shared" si="84"/>
        <v>0.58861480572776514</v>
      </c>
      <c r="U170" s="111">
        <f t="shared" si="84"/>
        <v>0.59274779111852183</v>
      </c>
      <c r="V170" s="111">
        <f t="shared" si="84"/>
        <v>0.59755559708581019</v>
      </c>
      <c r="W170" s="111">
        <f t="shared" ref="W170" si="85">IF(W149=0,"",W149/W128)</f>
        <v>0.59994200779218132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0.72878418312342952</v>
      </c>
      <c r="C171" s="45">
        <f t="shared" si="86"/>
        <v>0.74277696348021527</v>
      </c>
      <c r="D171" s="45">
        <f t="shared" si="86"/>
        <v>0.74292926090819145</v>
      </c>
      <c r="E171" s="45">
        <f t="shared" si="86"/>
        <v>0.74540600229805154</v>
      </c>
      <c r="F171" s="45">
        <f t="shared" si="86"/>
        <v>0.7454419120697714</v>
      </c>
      <c r="G171" s="45">
        <f t="shared" si="86"/>
        <v>0.74834691080570714</v>
      </c>
      <c r="H171" s="45">
        <f t="shared" si="86"/>
        <v>0.74992174003934298</v>
      </c>
      <c r="I171" s="45">
        <f t="shared" si="86"/>
        <v>0.75147548576564804</v>
      </c>
      <c r="J171" s="45">
        <f t="shared" si="86"/>
        <v>0.75202290011040329</v>
      </c>
      <c r="K171" s="45">
        <f t="shared" si="86"/>
        <v>0.75213247869700894</v>
      </c>
      <c r="L171" s="45">
        <f t="shared" si="86"/>
        <v>0.7567235914049194</v>
      </c>
      <c r="M171" s="45">
        <f t="shared" si="86"/>
        <v>0.75679635818057778</v>
      </c>
      <c r="N171" s="45">
        <f t="shared" si="86"/>
        <v>0.75777171523677267</v>
      </c>
      <c r="O171" s="45">
        <f t="shared" si="86"/>
        <v>0.75803952610612657</v>
      </c>
      <c r="P171" s="45">
        <f t="shared" si="86"/>
        <v>0.75803952610612668</v>
      </c>
      <c r="Q171" s="45">
        <f t="shared" si="86"/>
        <v>0.77126587862270413</v>
      </c>
      <c r="R171" s="45">
        <f t="shared" ref="R171:V171" si="87">IF(R150=0,"",R150/R129)</f>
        <v>0.77538041427759474</v>
      </c>
      <c r="S171" s="45">
        <f t="shared" si="87"/>
        <v>0.79371278572276605</v>
      </c>
      <c r="T171" s="45">
        <f t="shared" si="87"/>
        <v>0.80664476860211876</v>
      </c>
      <c r="U171" s="45">
        <f t="shared" si="87"/>
        <v>0.8241510871260852</v>
      </c>
      <c r="V171" s="45">
        <f t="shared" si="87"/>
        <v>0.84085184862905182</v>
      </c>
      <c r="W171" s="45">
        <f t="shared" ref="W171" si="88">IF(W150=0,"",W150/W129)</f>
        <v>0.84588018408149768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173.36257955237053</v>
      </c>
      <c r="C173" s="117">
        <f t="shared" si="89"/>
        <v>31.100318004724535</v>
      </c>
      <c r="D173" s="117">
        <f t="shared" si="89"/>
        <v>100.30837450724806</v>
      </c>
      <c r="E173" s="117">
        <f t="shared" si="89"/>
        <v>68.078145153418021</v>
      </c>
      <c r="F173" s="117">
        <f t="shared" si="89"/>
        <v>155.04271152723592</v>
      </c>
      <c r="G173" s="117">
        <f t="shared" si="89"/>
        <v>59.043081613727523</v>
      </c>
      <c r="H173" s="117">
        <f t="shared" si="89"/>
        <v>42.985753813676354</v>
      </c>
      <c r="I173" s="117">
        <f t="shared" si="89"/>
        <v>45.41321194497872</v>
      </c>
      <c r="J173" s="117">
        <f t="shared" si="89"/>
        <v>182.92053303501416</v>
      </c>
      <c r="K173" s="117">
        <f t="shared" si="89"/>
        <v>57.713287413323691</v>
      </c>
      <c r="L173" s="117">
        <f t="shared" si="89"/>
        <v>41.629493839630079</v>
      </c>
      <c r="M173" s="117">
        <f t="shared" si="89"/>
        <v>77.200496631092392</v>
      </c>
      <c r="N173" s="117">
        <f t="shared" si="89"/>
        <v>114.98787073011576</v>
      </c>
      <c r="O173" s="117">
        <f t="shared" si="89"/>
        <v>105.31344761991184</v>
      </c>
      <c r="P173" s="117">
        <f t="shared" si="89"/>
        <v>283.21561881935696</v>
      </c>
      <c r="Q173" s="117">
        <f t="shared" si="89"/>
        <v>324.15236621611712</v>
      </c>
      <c r="R173" s="117">
        <f t="shared" ref="R173:V173" si="90">R174+R177+R179+R189</f>
        <v>229.06950451164101</v>
      </c>
      <c r="S173" s="117">
        <f t="shared" si="90"/>
        <v>142.21924358390706</v>
      </c>
      <c r="T173" s="117">
        <f t="shared" si="90"/>
        <v>138.09200040313917</v>
      </c>
      <c r="U173" s="117">
        <f t="shared" si="90"/>
        <v>165.35327039127679</v>
      </c>
      <c r="V173" s="117">
        <f t="shared" si="90"/>
        <v>181.72308427384274</v>
      </c>
      <c r="W173" s="117">
        <f t="shared" ref="W173" si="91">W174+W177+W179+W189</f>
        <v>186.62827687084774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156.78796779417073</v>
      </c>
      <c r="C174" s="122">
        <f t="shared" si="92"/>
        <v>25.600867506547633</v>
      </c>
      <c r="D174" s="122">
        <f t="shared" si="92"/>
        <v>82.972399481473033</v>
      </c>
      <c r="E174" s="122">
        <f t="shared" si="92"/>
        <v>55.468239060831046</v>
      </c>
      <c r="F174" s="122">
        <f t="shared" si="92"/>
        <v>135.30821708969972</v>
      </c>
      <c r="G174" s="122">
        <f t="shared" si="92"/>
        <v>46.180999975123363</v>
      </c>
      <c r="H174" s="122">
        <f t="shared" si="92"/>
        <v>34.593939790142215</v>
      </c>
      <c r="I174" s="122">
        <f t="shared" si="92"/>
        <v>35.164741433466396</v>
      </c>
      <c r="J174" s="122">
        <f t="shared" si="92"/>
        <v>154.02818355160323</v>
      </c>
      <c r="K174" s="122">
        <f t="shared" si="92"/>
        <v>47.418550761993565</v>
      </c>
      <c r="L174" s="122">
        <f t="shared" si="92"/>
        <v>34.660484599859686</v>
      </c>
      <c r="M174" s="122">
        <f t="shared" si="92"/>
        <v>63.912619795367171</v>
      </c>
      <c r="N174" s="122">
        <f t="shared" si="92"/>
        <v>95.261838726533014</v>
      </c>
      <c r="O174" s="122">
        <f t="shared" si="92"/>
        <v>85.761286368217327</v>
      </c>
      <c r="P174" s="122">
        <f t="shared" si="92"/>
        <v>227.67580457025753</v>
      </c>
      <c r="Q174" s="122">
        <f t="shared" si="92"/>
        <v>258.30105397987859</v>
      </c>
      <c r="R174" s="122">
        <f t="shared" ref="R174:V174" si="93">SUM(R175:R176)</f>
        <v>183.74235679732962</v>
      </c>
      <c r="S174" s="122">
        <f t="shared" si="93"/>
        <v>111.73962424960236</v>
      </c>
      <c r="T174" s="122">
        <f t="shared" si="93"/>
        <v>109.21259730202694</v>
      </c>
      <c r="U174" s="122">
        <f t="shared" si="93"/>
        <v>131.0852617865734</v>
      </c>
      <c r="V174" s="122">
        <f t="shared" si="93"/>
        <v>145.55886566084726</v>
      </c>
      <c r="W174" s="122">
        <f t="shared" ref="W174" si="94">SUM(W175:W176)</f>
        <v>149.91437528978005</v>
      </c>
      <c r="DA174" s="130" t="s">
        <v>2076</v>
      </c>
    </row>
    <row r="175" spans="1:105" ht="12" customHeight="1" x14ac:dyDescent="0.25">
      <c r="A175" s="97" t="s">
        <v>51</v>
      </c>
      <c r="B175" s="98">
        <v>156.78796779417073</v>
      </c>
      <c r="C175" s="98">
        <v>25.600867506547633</v>
      </c>
      <c r="D175" s="98">
        <v>82.972399481473033</v>
      </c>
      <c r="E175" s="98">
        <v>55.468239060831046</v>
      </c>
      <c r="F175" s="98">
        <v>135.30821708969972</v>
      </c>
      <c r="G175" s="98">
        <v>46.180999975123363</v>
      </c>
      <c r="H175" s="98">
        <v>34.593939790142215</v>
      </c>
      <c r="I175" s="98">
        <v>35.164741433466396</v>
      </c>
      <c r="J175" s="98">
        <v>154.02818355160323</v>
      </c>
      <c r="K175" s="98">
        <v>47.418550761993565</v>
      </c>
      <c r="L175" s="98">
        <v>34.660484599859686</v>
      </c>
      <c r="M175" s="98">
        <v>63.912619795367171</v>
      </c>
      <c r="N175" s="98">
        <v>95.261838726533014</v>
      </c>
      <c r="O175" s="98">
        <v>85.761286368217327</v>
      </c>
      <c r="P175" s="98">
        <v>227.67580457025753</v>
      </c>
      <c r="Q175" s="98">
        <v>258.30105397987859</v>
      </c>
      <c r="R175" s="98">
        <v>183.74235679732962</v>
      </c>
      <c r="S175" s="98">
        <v>111.73962424960236</v>
      </c>
      <c r="T175" s="98">
        <v>109.21259730202694</v>
      </c>
      <c r="U175" s="98">
        <v>131.0852617865734</v>
      </c>
      <c r="V175" s="98">
        <v>145.55886566084726</v>
      </c>
      <c r="W175" s="98">
        <v>149.91437528978005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10.029381037430044</v>
      </c>
      <c r="C179" s="122">
        <v>3.3705935877957711</v>
      </c>
      <c r="D179" s="122">
        <v>11.899762630252161</v>
      </c>
      <c r="E179" s="122">
        <v>8.3772586544396539</v>
      </c>
      <c r="F179" s="122">
        <v>13.825387210256835</v>
      </c>
      <c r="G179" s="122">
        <v>7.4159494862759621</v>
      </c>
      <c r="H179" s="122">
        <v>5.547374365513754</v>
      </c>
      <c r="I179" s="122">
        <v>6.8251253721304073</v>
      </c>
      <c r="J179" s="122">
        <v>21.195748685039938</v>
      </c>
      <c r="K179" s="122">
        <v>7.2838165553060277</v>
      </c>
      <c r="L179" s="122">
        <v>4.9357015447212298</v>
      </c>
      <c r="M179" s="122">
        <v>9.6545775837752252</v>
      </c>
      <c r="N179" s="122">
        <v>14.588680426378598</v>
      </c>
      <c r="O179" s="122">
        <v>14.291375522028446</v>
      </c>
      <c r="P179" s="122">
        <v>40.95226185730241</v>
      </c>
      <c r="Q179" s="122">
        <v>48.358763559916596</v>
      </c>
      <c r="R179" s="122">
        <v>34.010192410808955</v>
      </c>
      <c r="S179" s="122">
        <v>21.155695213725991</v>
      </c>
      <c r="T179" s="122">
        <v>19.843639236447693</v>
      </c>
      <c r="U179" s="122">
        <v>23.556504180554867</v>
      </c>
      <c r="V179" s="122">
        <v>25.738219085580436</v>
      </c>
      <c r="W179" s="122">
        <v>26.307530736820443</v>
      </c>
      <c r="DA179" s="130" t="s">
        <v>2081</v>
      </c>
    </row>
    <row r="180" spans="1:105" ht="12" customHeight="1" x14ac:dyDescent="0.25">
      <c r="A180" s="97" t="s">
        <v>143</v>
      </c>
      <c r="B180" s="98">
        <v>9.9291068627649022</v>
      </c>
      <c r="C180" s="98">
        <v>3.2583645839163635</v>
      </c>
      <c r="D180" s="98">
        <v>11.749752790660514</v>
      </c>
      <c r="E180" s="98">
        <v>8.2048618610821062</v>
      </c>
      <c r="F180" s="98">
        <v>13.689273280538297</v>
      </c>
      <c r="G180" s="98">
        <v>7.2310235349147938</v>
      </c>
      <c r="H180" s="98">
        <v>5.441644333551082</v>
      </c>
      <c r="I180" s="98">
        <v>6.6651427663870946</v>
      </c>
      <c r="J180" s="98">
        <v>21.102933446200506</v>
      </c>
      <c r="K180" s="98">
        <v>7.1970334091341375</v>
      </c>
      <c r="L180" s="98">
        <v>4.8731800985475022</v>
      </c>
      <c r="M180" s="98">
        <v>9.5810547564614819</v>
      </c>
      <c r="N180" s="98">
        <v>14.487704589559971</v>
      </c>
      <c r="O180" s="98">
        <v>14.114941990591975</v>
      </c>
      <c r="P180" s="98">
        <v>40.70866228816228</v>
      </c>
      <c r="Q180" s="98">
        <v>48.069246425418527</v>
      </c>
      <c r="R180" s="98">
        <v>33.763971185401658</v>
      </c>
      <c r="S180" s="98">
        <v>20.96149950743154</v>
      </c>
      <c r="T180" s="98">
        <v>19.681751820389714</v>
      </c>
      <c r="U180" s="98">
        <v>23.37744677462187</v>
      </c>
      <c r="V180" s="98">
        <v>25.555358274161051</v>
      </c>
      <c r="W180" s="98">
        <v>26.12994449388129</v>
      </c>
      <c r="DA180" s="63" t="s">
        <v>2082</v>
      </c>
    </row>
    <row r="181" spans="1:105" ht="12" customHeight="1" x14ac:dyDescent="0.25">
      <c r="A181" s="97" t="s">
        <v>124</v>
      </c>
      <c r="B181" s="98">
        <v>0.10027417466514103</v>
      </c>
      <c r="C181" s="98">
        <v>0.11222900387940772</v>
      </c>
      <c r="D181" s="98">
        <v>0.15000983959164721</v>
      </c>
      <c r="E181" s="98">
        <v>0.17239679335754682</v>
      </c>
      <c r="F181" s="98">
        <v>0.13611392971853886</v>
      </c>
      <c r="G181" s="98">
        <v>0.18492595136116849</v>
      </c>
      <c r="H181" s="98">
        <v>0.10573003196267183</v>
      </c>
      <c r="I181" s="98">
        <v>0.15998260574331302</v>
      </c>
      <c r="J181" s="98">
        <v>9.2815238839432435E-2</v>
      </c>
      <c r="K181" s="98">
        <v>8.6783146171890299E-2</v>
      </c>
      <c r="L181" s="98">
        <v>6.252144617372779E-2</v>
      </c>
      <c r="M181" s="98">
        <v>7.3522827313743919E-2</v>
      </c>
      <c r="N181" s="98">
        <v>0.10097583681862739</v>
      </c>
      <c r="O181" s="98">
        <v>0.17643353143647103</v>
      </c>
      <c r="P181" s="98">
        <v>0.24359956914013328</v>
      </c>
      <c r="Q181" s="98">
        <v>0.28951713449806793</v>
      </c>
      <c r="R181" s="98">
        <v>0.24622122540729621</v>
      </c>
      <c r="S181" s="98">
        <v>0.19419570629445115</v>
      </c>
      <c r="T181" s="98">
        <v>0.16188741605797979</v>
      </c>
      <c r="U181" s="98">
        <v>0.17905740593299679</v>
      </c>
      <c r="V181" s="98">
        <v>0.18286081141938645</v>
      </c>
      <c r="W181" s="98">
        <v>0.17758624293915184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6.5452307207697444</v>
      </c>
      <c r="C189" s="122">
        <v>2.1288569103811326</v>
      </c>
      <c r="D189" s="122">
        <v>5.4362123955228654</v>
      </c>
      <c r="E189" s="122">
        <v>4.232647438147322</v>
      </c>
      <c r="F189" s="122">
        <v>5.9091072272793568</v>
      </c>
      <c r="G189" s="122">
        <v>5.4461321523281985</v>
      </c>
      <c r="H189" s="122">
        <v>2.8444396580203835</v>
      </c>
      <c r="I189" s="122">
        <v>3.4233451393819165</v>
      </c>
      <c r="J189" s="122">
        <v>7.6966007983709943</v>
      </c>
      <c r="K189" s="122">
        <v>3.0109200960241016</v>
      </c>
      <c r="L189" s="122">
        <v>2.0333076950491664</v>
      </c>
      <c r="M189" s="122">
        <v>3.6332992519499885</v>
      </c>
      <c r="N189" s="122">
        <v>5.1373515772041438</v>
      </c>
      <c r="O189" s="122">
        <v>5.2607857296660727</v>
      </c>
      <c r="P189" s="122">
        <v>14.587552391797056</v>
      </c>
      <c r="Q189" s="122">
        <v>17.492548676321942</v>
      </c>
      <c r="R189" s="122">
        <v>11.316955303502425</v>
      </c>
      <c r="S189" s="122">
        <v>9.3239241205787149</v>
      </c>
      <c r="T189" s="122">
        <v>9.035763864664542</v>
      </c>
      <c r="U189" s="122">
        <v>10.711504424148542</v>
      </c>
      <c r="V189" s="122">
        <v>10.425999527415073</v>
      </c>
      <c r="W189" s="122">
        <v>10.406370844247242</v>
      </c>
      <c r="DA189" s="130" t="s">
        <v>2091</v>
      </c>
    </row>
    <row r="190" spans="1:105" ht="12" customHeight="1" x14ac:dyDescent="0.25">
      <c r="A190" s="97" t="s">
        <v>51</v>
      </c>
      <c r="B190" s="98">
        <v>5.0463933871460895</v>
      </c>
      <c r="C190" s="98">
        <v>1.0506269478536812</v>
      </c>
      <c r="D190" s="98">
        <v>4.0474710543971266</v>
      </c>
      <c r="E190" s="98">
        <v>2.6887060047184463</v>
      </c>
      <c r="F190" s="98">
        <v>4.8053435845282344</v>
      </c>
      <c r="G190" s="98">
        <v>3.6688366738979923</v>
      </c>
      <c r="H190" s="98">
        <v>2.1915663302914186</v>
      </c>
      <c r="I190" s="98">
        <v>2.5012145465144862</v>
      </c>
      <c r="J190" s="98">
        <v>7.2692689441927865</v>
      </c>
      <c r="K190" s="98">
        <v>2.4568182335651394</v>
      </c>
      <c r="L190" s="98">
        <v>1.736019636963819</v>
      </c>
      <c r="M190" s="98">
        <v>3.3547971442710272</v>
      </c>
      <c r="N190" s="98">
        <v>4.86363781621505</v>
      </c>
      <c r="O190" s="98">
        <v>4.73100525191016</v>
      </c>
      <c r="P190" s="98">
        <v>13.550700069020147</v>
      </c>
      <c r="Q190" s="98">
        <v>15.77282385848356</v>
      </c>
      <c r="R190" s="98">
        <v>9.5659343959080108</v>
      </c>
      <c r="S190" s="98">
        <v>8.2202380987709649</v>
      </c>
      <c r="T190" s="98">
        <v>8.5195183587199939</v>
      </c>
      <c r="U190" s="98">
        <v>10.503821701705121</v>
      </c>
      <c r="V190" s="98">
        <v>10.253112263578396</v>
      </c>
      <c r="W190" s="98">
        <v>10.239028082545351</v>
      </c>
      <c r="DA190" s="63" t="s">
        <v>2092</v>
      </c>
    </row>
    <row r="191" spans="1:105" ht="12" customHeight="1" x14ac:dyDescent="0.25">
      <c r="A191" s="97" t="s">
        <v>50</v>
      </c>
      <c r="B191" s="98">
        <v>1.4988373336236545</v>
      </c>
      <c r="C191" s="98">
        <v>1.0782299625274514</v>
      </c>
      <c r="D191" s="98">
        <v>1.388741341125739</v>
      </c>
      <c r="E191" s="98">
        <v>1.5439414334288757</v>
      </c>
      <c r="F191" s="98">
        <v>1.1037636427511222</v>
      </c>
      <c r="G191" s="98">
        <v>1.7772954784302064</v>
      </c>
      <c r="H191" s="98">
        <v>0.65287332772896467</v>
      </c>
      <c r="I191" s="98">
        <v>0.92213059286743049</v>
      </c>
      <c r="J191" s="98">
        <v>0.42733185417820768</v>
      </c>
      <c r="K191" s="98">
        <v>0.5541018624589622</v>
      </c>
      <c r="L191" s="98">
        <v>0.29728805808534742</v>
      </c>
      <c r="M191" s="98">
        <v>0.27850210767896133</v>
      </c>
      <c r="N191" s="98">
        <v>0.27371376098909372</v>
      </c>
      <c r="O191" s="98">
        <v>0.52978047775591264</v>
      </c>
      <c r="P191" s="98">
        <v>1.0368523227769084</v>
      </c>
      <c r="Q191" s="98">
        <v>1.719724817838381</v>
      </c>
      <c r="R191" s="98">
        <v>1.751020907594415</v>
      </c>
      <c r="S191" s="98">
        <v>1.1036860218077496</v>
      </c>
      <c r="T191" s="98">
        <v>0.51624550594454788</v>
      </c>
      <c r="U191" s="98">
        <v>0.20768272244342076</v>
      </c>
      <c r="V191" s="98">
        <v>0.17288726383667624</v>
      </c>
      <c r="W191" s="98">
        <v>0.1673427617018913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15959.899875682906</v>
      </c>
      <c r="C194" s="117">
        <f t="shared" si="96"/>
        <v>4065.2372264107817</v>
      </c>
      <c r="D194" s="117">
        <f t="shared" si="96"/>
        <v>11534.630344417657</v>
      </c>
      <c r="E194" s="117">
        <f t="shared" si="96"/>
        <v>8427.985513925225</v>
      </c>
      <c r="F194" s="117">
        <f t="shared" si="96"/>
        <v>16447.989708191581</v>
      </c>
      <c r="G194" s="117">
        <f t="shared" si="96"/>
        <v>8674.1276214708832</v>
      </c>
      <c r="H194" s="117">
        <f t="shared" si="96"/>
        <v>6307.4890365459432</v>
      </c>
      <c r="I194" s="117">
        <f t="shared" si="96"/>
        <v>6258.7188071340206</v>
      </c>
      <c r="J194" s="117">
        <f t="shared" si="96"/>
        <v>19355.215729870899</v>
      </c>
      <c r="K194" s="117">
        <f t="shared" si="96"/>
        <v>7482.6187506430142</v>
      </c>
      <c r="L194" s="117">
        <f t="shared" si="96"/>
        <v>5955.5526819496536</v>
      </c>
      <c r="M194" s="117">
        <f t="shared" si="96"/>
        <v>10613.812754814635</v>
      </c>
      <c r="N194" s="117">
        <f t="shared" si="96"/>
        <v>10177.579671419469</v>
      </c>
      <c r="O194" s="117">
        <f t="shared" si="96"/>
        <v>6351.7922962216608</v>
      </c>
      <c r="P194" s="117">
        <f t="shared" si="96"/>
        <v>11715.683902052629</v>
      </c>
      <c r="Q194" s="117">
        <f t="shared" si="96"/>
        <v>12226.061227506687</v>
      </c>
      <c r="R194" s="117">
        <f t="shared" ref="R194:V194" si="97">R195+R198+R200+R210</f>
        <v>9932.1904757625725</v>
      </c>
      <c r="S194" s="117">
        <f t="shared" si="97"/>
        <v>8000.4874793310337</v>
      </c>
      <c r="T194" s="117">
        <f t="shared" si="97"/>
        <v>9178.6425511177786</v>
      </c>
      <c r="U194" s="117">
        <f t="shared" si="97"/>
        <v>11053.976036972053</v>
      </c>
      <c r="V194" s="117">
        <f t="shared" si="97"/>
        <v>11388.464797647834</v>
      </c>
      <c r="W194" s="117">
        <f t="shared" ref="W194" si="98">W195+W198+W200+W210</f>
        <v>11924.834306000968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14355.079950541587</v>
      </c>
      <c r="C195" s="122">
        <f t="shared" si="99"/>
        <v>3255.3065839256578</v>
      </c>
      <c r="D195" s="122">
        <f t="shared" si="99"/>
        <v>9441.7748329719725</v>
      </c>
      <c r="E195" s="122">
        <f t="shared" si="99"/>
        <v>6742.3770548051443</v>
      </c>
      <c r="F195" s="122">
        <f t="shared" si="99"/>
        <v>14274.884923922593</v>
      </c>
      <c r="G195" s="122">
        <f t="shared" si="99"/>
        <v>6643.922362921172</v>
      </c>
      <c r="H195" s="122">
        <f t="shared" si="99"/>
        <v>5001.0714138323301</v>
      </c>
      <c r="I195" s="122">
        <f t="shared" si="99"/>
        <v>4763.6085990260763</v>
      </c>
      <c r="J195" s="122">
        <f t="shared" si="99"/>
        <v>16261.913854755709</v>
      </c>
      <c r="K195" s="122">
        <f t="shared" si="99"/>
        <v>6083.4166129518708</v>
      </c>
      <c r="L195" s="122">
        <f t="shared" si="99"/>
        <v>4894.0068989111705</v>
      </c>
      <c r="M195" s="122">
        <f t="shared" si="99"/>
        <v>8738.300776436221</v>
      </c>
      <c r="N195" s="122">
        <f t="shared" si="99"/>
        <v>8369.5706227965948</v>
      </c>
      <c r="O195" s="122">
        <f t="shared" si="99"/>
        <v>5128.5055379061714</v>
      </c>
      <c r="P195" s="122">
        <f t="shared" si="99"/>
        <v>9368.4829758111537</v>
      </c>
      <c r="Q195" s="122">
        <f t="shared" si="99"/>
        <v>9654.6915019468906</v>
      </c>
      <c r="R195" s="122">
        <f t="shared" ref="R195:V195" si="100">SUM(R196:R197)</f>
        <v>7860.9573864199792</v>
      </c>
      <c r="S195" s="122">
        <f t="shared" si="100"/>
        <v>6172.5887336734077</v>
      </c>
      <c r="T195" s="122">
        <f t="shared" si="100"/>
        <v>7160.4481825394314</v>
      </c>
      <c r="U195" s="122">
        <f t="shared" si="100"/>
        <v>8677.7655853541146</v>
      </c>
      <c r="V195" s="122">
        <f t="shared" si="100"/>
        <v>9046.6023982296738</v>
      </c>
      <c r="W195" s="122">
        <f t="shared" ref="W195" si="101">SUM(W196:W197)</f>
        <v>9510.5972638667954</v>
      </c>
      <c r="DA195" s="130" t="s">
        <v>2244</v>
      </c>
    </row>
    <row r="196" spans="1:105" ht="12" customHeight="1" x14ac:dyDescent="0.25">
      <c r="A196" s="97" t="s">
        <v>51</v>
      </c>
      <c r="B196" s="98">
        <v>14341.784697527701</v>
      </c>
      <c r="C196" s="98">
        <v>3252.2891159293213</v>
      </c>
      <c r="D196" s="98">
        <v>9433.3079156369204</v>
      </c>
      <c r="E196" s="98">
        <v>6736.4716682437511</v>
      </c>
      <c r="F196" s="98">
        <v>14261.283567393943</v>
      </c>
      <c r="G196" s="98">
        <v>6637.972949697265</v>
      </c>
      <c r="H196" s="98">
        <v>4996.8855879170633</v>
      </c>
      <c r="I196" s="98">
        <v>4759.9922912192987</v>
      </c>
      <c r="J196" s="98">
        <v>16247.045121795454</v>
      </c>
      <c r="K196" s="98">
        <v>6077.8286480639645</v>
      </c>
      <c r="L196" s="98">
        <v>4889.9020764774768</v>
      </c>
      <c r="M196" s="98">
        <v>8730.3886336798623</v>
      </c>
      <c r="N196" s="98">
        <v>8362.9729620111139</v>
      </c>
      <c r="O196" s="98">
        <v>5123.6491932281324</v>
      </c>
      <c r="P196" s="98">
        <v>9359.3203273768777</v>
      </c>
      <c r="Q196" s="98">
        <v>9646.3321471139334</v>
      </c>
      <c r="R196" s="98">
        <v>7854.2125957906774</v>
      </c>
      <c r="S196" s="98">
        <v>6167.255653651463</v>
      </c>
      <c r="T196" s="98">
        <v>7154.3502655520761</v>
      </c>
      <c r="U196" s="98">
        <v>8670.3980635708831</v>
      </c>
      <c r="V196" s="98">
        <v>9038.941247407889</v>
      </c>
      <c r="W196" s="98">
        <v>9502.6186320325542</v>
      </c>
      <c r="DA196" s="63" t="s">
        <v>2245</v>
      </c>
    </row>
    <row r="197" spans="1:105" ht="12" customHeight="1" x14ac:dyDescent="0.25">
      <c r="A197" s="97" t="s">
        <v>53</v>
      </c>
      <c r="B197" s="98">
        <v>13.295253013886718</v>
      </c>
      <c r="C197" s="98">
        <v>3.0174679963365123</v>
      </c>
      <c r="D197" s="98">
        <v>8.4669173350513365</v>
      </c>
      <c r="E197" s="98">
        <v>5.9053865613927927</v>
      </c>
      <c r="F197" s="98">
        <v>13.601356528649559</v>
      </c>
      <c r="G197" s="98">
        <v>5.9494132239065838</v>
      </c>
      <c r="H197" s="98">
        <v>4.1858259152670989</v>
      </c>
      <c r="I197" s="98">
        <v>3.616307806777602</v>
      </c>
      <c r="J197" s="98">
        <v>14.868732960254102</v>
      </c>
      <c r="K197" s="98">
        <v>5.5879648879064829</v>
      </c>
      <c r="L197" s="98">
        <v>4.1048224336935029</v>
      </c>
      <c r="M197" s="98">
        <v>7.9121427563590396</v>
      </c>
      <c r="N197" s="98">
        <v>6.5976607854800742</v>
      </c>
      <c r="O197" s="98">
        <v>4.8563446780389583</v>
      </c>
      <c r="P197" s="98">
        <v>9.1626484342758534</v>
      </c>
      <c r="Q197" s="98">
        <v>8.3593548329577967</v>
      </c>
      <c r="R197" s="98">
        <v>6.7447906293016562</v>
      </c>
      <c r="S197" s="98">
        <v>5.3330800219449399</v>
      </c>
      <c r="T197" s="98">
        <v>6.0979169873550516</v>
      </c>
      <c r="U197" s="98">
        <v>7.3675217832322275</v>
      </c>
      <c r="V197" s="98">
        <v>7.6611508217850579</v>
      </c>
      <c r="W197" s="98">
        <v>7.9786318342404146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6.4641814037364611</v>
      </c>
      <c r="C198" s="122">
        <f t="shared" si="102"/>
        <v>9.4008031315566658</v>
      </c>
      <c r="D198" s="122">
        <f t="shared" si="102"/>
        <v>10.079934783762354</v>
      </c>
      <c r="E198" s="122">
        <f t="shared" si="102"/>
        <v>10.886935700868973</v>
      </c>
      <c r="F198" s="122">
        <f t="shared" si="102"/>
        <v>6.9527470449448812</v>
      </c>
      <c r="G198" s="122">
        <f t="shared" si="102"/>
        <v>9.3501493926429564</v>
      </c>
      <c r="H198" s="122">
        <f t="shared" si="102"/>
        <v>10.658597453453412</v>
      </c>
      <c r="I198" s="122">
        <f t="shared" si="102"/>
        <v>19.308846535479944</v>
      </c>
      <c r="J198" s="122">
        <f t="shared" si="102"/>
        <v>10.955763905858189</v>
      </c>
      <c r="K198" s="122">
        <f t="shared" si="102"/>
        <v>18.047601271935569</v>
      </c>
      <c r="L198" s="122">
        <f t="shared" si="102"/>
        <v>34.316434095411147</v>
      </c>
      <c r="M198" s="122">
        <f t="shared" si="102"/>
        <v>20.972069517494713</v>
      </c>
      <c r="N198" s="122">
        <f t="shared" si="102"/>
        <v>40.378075916072298</v>
      </c>
      <c r="O198" s="122">
        <f t="shared" si="102"/>
        <v>18.849362107919095</v>
      </c>
      <c r="P198" s="122">
        <f t="shared" si="102"/>
        <v>22.701344945277295</v>
      </c>
      <c r="Q198" s="122">
        <f t="shared" si="102"/>
        <v>58.945695472090797</v>
      </c>
      <c r="R198" s="122">
        <f t="shared" si="102"/>
        <v>76.383177208222918</v>
      </c>
      <c r="S198" s="122">
        <f t="shared" si="102"/>
        <v>89.580877092266903</v>
      </c>
      <c r="T198" s="122">
        <f t="shared" si="102"/>
        <v>87.891086938481223</v>
      </c>
      <c r="U198" s="122">
        <f t="shared" si="102"/>
        <v>83.920958356551509</v>
      </c>
      <c r="V198" s="122">
        <f t="shared" si="102"/>
        <v>73.232531592720306</v>
      </c>
      <c r="W198" s="122">
        <f t="shared" si="102"/>
        <v>62.546295181806798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6.4641814037364611</v>
      </c>
      <c r="C199" s="98">
        <f>RES_hhdet_fech!C8</f>
        <v>9.4008031315566658</v>
      </c>
      <c r="D199" s="98">
        <f>RES_hhdet_fech!D8</f>
        <v>10.079934783762354</v>
      </c>
      <c r="E199" s="98">
        <f>RES_hhdet_fech!E8</f>
        <v>10.886935700868973</v>
      </c>
      <c r="F199" s="98">
        <f>RES_hhdet_fech!F8</f>
        <v>6.9527470449448812</v>
      </c>
      <c r="G199" s="98">
        <f>RES_hhdet_fech!G8</f>
        <v>9.3501493926429564</v>
      </c>
      <c r="H199" s="98">
        <f>RES_hhdet_fech!H8</f>
        <v>10.658597453453412</v>
      </c>
      <c r="I199" s="98">
        <f>RES_hhdet_fech!I8</f>
        <v>19.308846535479944</v>
      </c>
      <c r="J199" s="98">
        <f>RES_hhdet_fech!J8</f>
        <v>10.955763905858189</v>
      </c>
      <c r="K199" s="98">
        <f>RES_hhdet_fech!K8</f>
        <v>18.047601271935569</v>
      </c>
      <c r="L199" s="98">
        <f>RES_hhdet_fech!L8</f>
        <v>34.316434095411147</v>
      </c>
      <c r="M199" s="98">
        <f>RES_hhdet_fech!M8</f>
        <v>20.972069517494713</v>
      </c>
      <c r="N199" s="98">
        <f>RES_hhdet_fech!N8</f>
        <v>40.378075916072298</v>
      </c>
      <c r="O199" s="98">
        <f>RES_hhdet_fech!O8</f>
        <v>18.849362107919095</v>
      </c>
      <c r="P199" s="98">
        <f>RES_hhdet_fech!P8</f>
        <v>22.701344945277295</v>
      </c>
      <c r="Q199" s="98">
        <f>RES_hhdet_fech!Q8</f>
        <v>58.945695472090797</v>
      </c>
      <c r="R199" s="98">
        <f>RES_hhdet_fech!R8</f>
        <v>76.383177208222918</v>
      </c>
      <c r="S199" s="98">
        <f>RES_hhdet_fech!S8</f>
        <v>89.580877092266903</v>
      </c>
      <c r="T199" s="98">
        <f>RES_hhdet_fech!T8</f>
        <v>87.891086938481223</v>
      </c>
      <c r="U199" s="98">
        <f>RES_hhdet_fech!U8</f>
        <v>83.920958356551509</v>
      </c>
      <c r="V199" s="98">
        <f>RES_hhdet_fech!V8</f>
        <v>73.232531592720306</v>
      </c>
      <c r="W199" s="98">
        <f>RES_hhdet_fech!W8</f>
        <v>62.546295181806798</v>
      </c>
      <c r="DA199" s="63" t="s">
        <v>2248</v>
      </c>
    </row>
    <row r="200" spans="1:105" ht="12" customHeight="1" x14ac:dyDescent="0.25">
      <c r="A200" s="121" t="s">
        <v>55</v>
      </c>
      <c r="B200" s="122">
        <v>922.95661549140061</v>
      </c>
      <c r="C200" s="122">
        <v>437.21147477703738</v>
      </c>
      <c r="D200" s="122">
        <v>1363.2118266012576</v>
      </c>
      <c r="E200" s="122">
        <v>1030.2372549534209</v>
      </c>
      <c r="F200" s="122">
        <v>1465.8164634661659</v>
      </c>
      <c r="G200" s="122">
        <v>1081.8624329887623</v>
      </c>
      <c r="H200" s="122">
        <v>811.4617659960951</v>
      </c>
      <c r="I200" s="122">
        <v>940.58933922641017</v>
      </c>
      <c r="J200" s="122">
        <v>2249.2202827758042</v>
      </c>
      <c r="K200" s="122">
        <v>955.51356315356725</v>
      </c>
      <c r="L200" s="122">
        <v>714.67371933608422</v>
      </c>
      <c r="M200" s="122">
        <v>1337.2704131192172</v>
      </c>
      <c r="N200" s="122">
        <v>1301.5205232898372</v>
      </c>
      <c r="O200" s="122">
        <v>872.30673099209162</v>
      </c>
      <c r="P200" s="122">
        <v>1702.0622125412694</v>
      </c>
      <c r="Q200" s="122">
        <v>1824.8424829829428</v>
      </c>
      <c r="R200" s="122">
        <v>1471.0191940794148</v>
      </c>
      <c r="S200" s="122">
        <v>1188.6844705063356</v>
      </c>
      <c r="T200" s="122">
        <v>1319.2160217360752</v>
      </c>
      <c r="U200" s="122">
        <v>1576.3594438632197</v>
      </c>
      <c r="V200" s="122">
        <v>1615.424867469223</v>
      </c>
      <c r="W200" s="122">
        <v>1686.4999263097779</v>
      </c>
      <c r="DA200" s="130" t="s">
        <v>2249</v>
      </c>
    </row>
    <row r="201" spans="1:105" ht="12" customHeight="1" x14ac:dyDescent="0.25">
      <c r="A201" s="97" t="s">
        <v>143</v>
      </c>
      <c r="B201" s="98">
        <v>923.56875376517064</v>
      </c>
      <c r="C201" s="98">
        <v>421.51353393847285</v>
      </c>
      <c r="D201" s="98">
        <v>1361.7055829819712</v>
      </c>
      <c r="E201" s="98">
        <v>1016.2309540141262</v>
      </c>
      <c r="F201" s="98">
        <v>1471.3747976828879</v>
      </c>
      <c r="G201" s="98">
        <v>1059.9247456126129</v>
      </c>
      <c r="H201" s="98">
        <v>801.58886065359582</v>
      </c>
      <c r="I201" s="98">
        <v>920.0283905489373</v>
      </c>
      <c r="J201" s="98">
        <v>2270.1926907286179</v>
      </c>
      <c r="K201" s="98">
        <v>940.7825372703561</v>
      </c>
      <c r="L201" s="98">
        <v>701.15862942177614</v>
      </c>
      <c r="M201" s="98">
        <v>1334.7267956957426</v>
      </c>
      <c r="N201" s="98">
        <v>1297.0186107642219</v>
      </c>
      <c r="O201" s="98">
        <v>859.93376111492069</v>
      </c>
      <c r="P201" s="98">
        <v>1706.529656552721</v>
      </c>
      <c r="Q201" s="98">
        <v>1830.636660065617</v>
      </c>
      <c r="R201" s="98">
        <v>1471.8207296624701</v>
      </c>
      <c r="S201" s="98">
        <v>1179.78671167789</v>
      </c>
      <c r="T201" s="98">
        <v>1314.7725849955391</v>
      </c>
      <c r="U201" s="98">
        <v>1576.6876065287847</v>
      </c>
      <c r="V201" s="98">
        <v>1618.0420999240566</v>
      </c>
      <c r="W201" s="98">
        <v>1688.9656261342727</v>
      </c>
      <c r="DA201" s="63" t="s">
        <v>2250</v>
      </c>
    </row>
    <row r="202" spans="1:105" ht="12" customHeight="1" x14ac:dyDescent="0.25">
      <c r="A202" s="97" t="s">
        <v>124</v>
      </c>
      <c r="B202" s="98">
        <v>888.17970922152949</v>
      </c>
      <c r="C202" s="98">
        <v>1310.4845283615948</v>
      </c>
      <c r="D202" s="98">
        <v>1451.3644794262959</v>
      </c>
      <c r="E202" s="98">
        <v>1740.6475143166558</v>
      </c>
      <c r="F202" s="98">
        <v>1191.2494894914614</v>
      </c>
      <c r="G202" s="98">
        <v>2200.2107261124256</v>
      </c>
      <c r="H202" s="98">
        <v>1292.8972232331571</v>
      </c>
      <c r="I202" s="98">
        <v>2041.3703900629698</v>
      </c>
      <c r="J202" s="98">
        <v>1191.2236483683739</v>
      </c>
      <c r="K202" s="98">
        <v>1744.4535738873387</v>
      </c>
      <c r="L202" s="98">
        <v>1503.9938671023572</v>
      </c>
      <c r="M202" s="98">
        <v>1578.8340293882018</v>
      </c>
      <c r="N202" s="98">
        <v>1415.6501943497747</v>
      </c>
      <c r="O202" s="98">
        <v>1482.2381258365074</v>
      </c>
      <c r="P202" s="98">
        <v>1409.159000967747</v>
      </c>
      <c r="Q202" s="98">
        <v>1478.5470389038005</v>
      </c>
      <c r="R202" s="98">
        <v>1422.4553958712384</v>
      </c>
      <c r="S202" s="98">
        <v>1486.7567490789954</v>
      </c>
      <c r="T202" s="98">
        <v>1494.0421573945769</v>
      </c>
      <c r="U202" s="98">
        <v>1548.6120921579966</v>
      </c>
      <c r="V202" s="98">
        <v>1378.4021296571664</v>
      </c>
      <c r="W202" s="98">
        <v>1437.0721056546033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851.35540204248309</v>
      </c>
      <c r="C206" s="101">
        <v>841.21795523211927</v>
      </c>
      <c r="D206" s="101">
        <v>919.40585151646235</v>
      </c>
      <c r="E206" s="101">
        <v>1453.923210427665</v>
      </c>
      <c r="F206" s="101">
        <v>650.47038274439649</v>
      </c>
      <c r="G206" s="101">
        <v>1103.7303980905729</v>
      </c>
      <c r="H206" s="101">
        <v>1812.9129730003235</v>
      </c>
      <c r="I206" s="101">
        <v>1607.726665110034</v>
      </c>
      <c r="J206" s="101">
        <v>1198.1377927322683</v>
      </c>
      <c r="K206" s="101">
        <v>1648.9351397679964</v>
      </c>
      <c r="L206" s="101">
        <v>1298.4117684296389</v>
      </c>
      <c r="M206" s="101">
        <v>1355.8610247769807</v>
      </c>
      <c r="N206" s="101">
        <v>1644.1402949282974</v>
      </c>
      <c r="O206" s="101">
        <v>1520.3068431458014</v>
      </c>
      <c r="P206" s="101">
        <v>1561.3913580734354</v>
      </c>
      <c r="Q206" s="101">
        <v>1603.2708815100245</v>
      </c>
      <c r="R206" s="101">
        <v>1441.6753976355064</v>
      </c>
      <c r="S206" s="101">
        <v>1848.0672384211603</v>
      </c>
      <c r="T206" s="101">
        <v>1610.1943519138226</v>
      </c>
      <c r="U206" s="101">
        <v>1576.8645028981457</v>
      </c>
      <c r="V206" s="101">
        <v>1678.7194034813022</v>
      </c>
      <c r="W206" s="101">
        <v>1759.9612682790132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675.39912824618148</v>
      </c>
      <c r="C210" s="122">
        <v>363.31836457652969</v>
      </c>
      <c r="D210" s="122">
        <v>719.5637500606656</v>
      </c>
      <c r="E210" s="122">
        <v>644.48426846579048</v>
      </c>
      <c r="F210" s="122">
        <v>700.33557375787768</v>
      </c>
      <c r="G210" s="122">
        <v>938.99267616830548</v>
      </c>
      <c r="H210" s="122">
        <v>484.29725926406491</v>
      </c>
      <c r="I210" s="122">
        <v>535.21202234605369</v>
      </c>
      <c r="J210" s="122">
        <v>833.12582843352777</v>
      </c>
      <c r="K210" s="122">
        <v>425.64097326564098</v>
      </c>
      <c r="L210" s="122">
        <v>312.55562960698791</v>
      </c>
      <c r="M210" s="122">
        <v>517.26949574170203</v>
      </c>
      <c r="N210" s="122">
        <v>466.11044941696548</v>
      </c>
      <c r="O210" s="122">
        <v>332.13066521547938</v>
      </c>
      <c r="P210" s="122">
        <v>622.43736875492914</v>
      </c>
      <c r="Q210" s="122">
        <v>687.58154710476242</v>
      </c>
      <c r="R210" s="122">
        <v>523.8307180549541</v>
      </c>
      <c r="S210" s="122">
        <v>549.63339805902388</v>
      </c>
      <c r="T210" s="122">
        <v>611.08725990379241</v>
      </c>
      <c r="U210" s="122">
        <v>715.93004939816876</v>
      </c>
      <c r="V210" s="122">
        <v>653.20500035621683</v>
      </c>
      <c r="W210" s="122">
        <v>665.19082064258885</v>
      </c>
      <c r="DA210" s="130" t="s">
        <v>2259</v>
      </c>
    </row>
    <row r="211" spans="1:105" ht="12" customHeight="1" x14ac:dyDescent="0.25">
      <c r="A211" s="97" t="s">
        <v>51</v>
      </c>
      <c r="B211" s="98">
        <v>753.21416843204872</v>
      </c>
      <c r="C211" s="98">
        <v>219.10374397022545</v>
      </c>
      <c r="D211" s="98">
        <v>766.29464268987613</v>
      </c>
      <c r="E211" s="98">
        <v>550.36674116800998</v>
      </c>
      <c r="F211" s="98">
        <v>813.86077698687859</v>
      </c>
      <c r="G211" s="98">
        <v>829.73714465871626</v>
      </c>
      <c r="H211" s="98">
        <v>428.04041621178521</v>
      </c>
      <c r="I211" s="98">
        <v>429.34578673236098</v>
      </c>
      <c r="J211" s="98">
        <v>897.53733402322871</v>
      </c>
      <c r="K211" s="98">
        <v>379.16367237475083</v>
      </c>
      <c r="L211" s="98">
        <v>282.26505983019115</v>
      </c>
      <c r="M211" s="98">
        <v>517.07279281670878</v>
      </c>
      <c r="N211" s="98">
        <v>466.06929832162774</v>
      </c>
      <c r="O211" s="98">
        <v>314.76937154823992</v>
      </c>
      <c r="P211" s="98">
        <v>641.50852101447401</v>
      </c>
      <c r="Q211" s="98">
        <v>712.82191495456118</v>
      </c>
      <c r="R211" s="98">
        <v>510.92517027428767</v>
      </c>
      <c r="S211" s="98">
        <v>532.65309032663527</v>
      </c>
      <c r="T211" s="98">
        <v>606.88012169149158</v>
      </c>
      <c r="U211" s="98">
        <v>716.56556514725321</v>
      </c>
      <c r="V211" s="98">
        <v>654.08355928151457</v>
      </c>
      <c r="W211" s="98">
        <v>665.47014593719905</v>
      </c>
      <c r="DA211" s="63" t="s">
        <v>2260</v>
      </c>
    </row>
    <row r="212" spans="1:105" ht="12" customHeight="1" x14ac:dyDescent="0.25">
      <c r="A212" s="97" t="s">
        <v>50</v>
      </c>
      <c r="B212" s="98">
        <v>554.83997256921964</v>
      </c>
      <c r="C212" s="98">
        <v>593.54334524474416</v>
      </c>
      <c r="D212" s="98">
        <v>662.99687605178508</v>
      </c>
      <c r="E212" s="98">
        <v>783.66349325165788</v>
      </c>
      <c r="F212" s="98">
        <v>521.96477358075617</v>
      </c>
      <c r="G212" s="98">
        <v>1152.6194460178983</v>
      </c>
      <c r="H212" s="98">
        <v>627.25189433099888</v>
      </c>
      <c r="I212" s="98">
        <v>930.41211668507469</v>
      </c>
      <c r="J212" s="98">
        <v>455.60504485984626</v>
      </c>
      <c r="K212" s="98">
        <v>653.781309788415</v>
      </c>
      <c r="L212" s="98">
        <v>517.27928023664504</v>
      </c>
      <c r="M212" s="98">
        <v>523.2681939424325</v>
      </c>
      <c r="N212" s="98">
        <v>462.19340149523231</v>
      </c>
      <c r="O212" s="98">
        <v>489.64746353074503</v>
      </c>
      <c r="P212" s="98">
        <v>497.86367469966638</v>
      </c>
      <c r="Q212" s="98">
        <v>567.67727867473945</v>
      </c>
      <c r="R212" s="98">
        <v>576.71070760235364</v>
      </c>
      <c r="S212" s="98">
        <v>650.68010923107113</v>
      </c>
      <c r="T212" s="98">
        <v>663.14777923722659</v>
      </c>
      <c r="U212" s="98">
        <v>697.37410407816367</v>
      </c>
      <c r="V212" s="98">
        <v>622.30699696172394</v>
      </c>
      <c r="W212" s="98">
        <v>655.40350673037176</v>
      </c>
      <c r="DA212" s="63" t="s">
        <v>2261</v>
      </c>
    </row>
    <row r="213" spans="1:105" ht="12" customHeight="1" x14ac:dyDescent="0.25">
      <c r="A213" s="109" t="s">
        <v>120</v>
      </c>
      <c r="B213" s="33">
        <v>389.12271816945957</v>
      </c>
      <c r="C213" s="33">
        <v>497.84314749539504</v>
      </c>
      <c r="D213" s="33">
        <v>417.04779079172829</v>
      </c>
      <c r="E213" s="33">
        <v>754.07925943323335</v>
      </c>
      <c r="F213" s="33">
        <v>378.5485499727547</v>
      </c>
      <c r="G213" s="33">
        <v>426.74545656610792</v>
      </c>
      <c r="H213" s="33">
        <v>834.46123465387939</v>
      </c>
      <c r="I213" s="33">
        <v>558.02054101524766</v>
      </c>
      <c r="J213" s="33">
        <v>343.45096974057475</v>
      </c>
      <c r="K213" s="33">
        <v>359.31134187656215</v>
      </c>
      <c r="L213" s="33">
        <v>367.35924696318841</v>
      </c>
      <c r="M213" s="33">
        <v>408.65702818152687</v>
      </c>
      <c r="N213" s="33">
        <v>590.29301376830097</v>
      </c>
      <c r="O213" s="33">
        <v>40.02172784265354</v>
      </c>
      <c r="P213" s="33">
        <v>280.95973876628602</v>
      </c>
      <c r="Q213" s="33">
        <v>543.1392625120136</v>
      </c>
      <c r="R213" s="33">
        <v>455.00029523477895</v>
      </c>
      <c r="S213" s="33">
        <v>459.47119660373511</v>
      </c>
      <c r="T213" s="33">
        <v>452.26254052490981</v>
      </c>
      <c r="U213" s="33">
        <v>449.64194556787334</v>
      </c>
      <c r="V213" s="33">
        <v>447.09875205100127</v>
      </c>
      <c r="W213" s="33">
        <v>456.05504426406372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8534.045593347395</v>
      </c>
      <c r="C215" s="117">
        <f t="shared" si="103"/>
        <v>2207.1269973703584</v>
      </c>
      <c r="D215" s="117">
        <f t="shared" si="103"/>
        <v>6281.0572257769318</v>
      </c>
      <c r="E215" s="117">
        <f t="shared" si="103"/>
        <v>4605.4354001632764</v>
      </c>
      <c r="F215" s="117">
        <f t="shared" si="103"/>
        <v>8998.9933761855609</v>
      </c>
      <c r="G215" s="117">
        <f t="shared" si="103"/>
        <v>4807.3766294892775</v>
      </c>
      <c r="H215" s="117">
        <f t="shared" si="103"/>
        <v>3500.3100663454024</v>
      </c>
      <c r="I215" s="117">
        <f t="shared" si="103"/>
        <v>3525.9923993757125</v>
      </c>
      <c r="J215" s="117">
        <f t="shared" si="103"/>
        <v>11143.059210973779</v>
      </c>
      <c r="K215" s="117">
        <f t="shared" si="103"/>
        <v>4367.8161194422592</v>
      </c>
      <c r="L215" s="117">
        <f t="shared" si="103"/>
        <v>3526.1126670657709</v>
      </c>
      <c r="M215" s="117">
        <f t="shared" si="103"/>
        <v>6331.9901681673637</v>
      </c>
      <c r="N215" s="117">
        <f t="shared" si="103"/>
        <v>6325.0910637122188</v>
      </c>
      <c r="O215" s="117">
        <f t="shared" si="103"/>
        <v>4017.5768184838075</v>
      </c>
      <c r="P215" s="117">
        <f t="shared" si="103"/>
        <v>7475.6928438398199</v>
      </c>
      <c r="Q215" s="117">
        <f t="shared" si="103"/>
        <v>7922.1772939583379</v>
      </c>
      <c r="R215" s="117">
        <f t="shared" ref="R215:V215" si="104">R216+R219+R221+R231</f>
        <v>6519.9132672103215</v>
      </c>
      <c r="S215" s="117">
        <f t="shared" si="104"/>
        <v>5332.5532579324745</v>
      </c>
      <c r="T215" s="117">
        <f t="shared" si="104"/>
        <v>6094.1278941694773</v>
      </c>
      <c r="U215" s="117">
        <f t="shared" si="104"/>
        <v>7296.4653246559865</v>
      </c>
      <c r="V215" s="117">
        <f t="shared" si="104"/>
        <v>7575.4503234459189</v>
      </c>
      <c r="W215" s="117">
        <f t="shared" ref="W215" si="105">W216+W219+W221+W231</f>
        <v>7907.1166673653233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7597.3390447478278</v>
      </c>
      <c r="C216" s="122">
        <f t="shared" si="106"/>
        <v>1722.8524535849563</v>
      </c>
      <c r="D216" s="122">
        <f t="shared" si="106"/>
        <v>5035.6398828776773</v>
      </c>
      <c r="E216" s="122">
        <f t="shared" si="106"/>
        <v>3595.8847893233524</v>
      </c>
      <c r="F216" s="122">
        <f t="shared" si="106"/>
        <v>7696.9254863242295</v>
      </c>
      <c r="G216" s="122">
        <f t="shared" si="106"/>
        <v>3585.3362379578934</v>
      </c>
      <c r="H216" s="122">
        <f t="shared" si="106"/>
        <v>2698.6464857642727</v>
      </c>
      <c r="I216" s="122">
        <f t="shared" si="106"/>
        <v>2596.0583208130279</v>
      </c>
      <c r="J216" s="122">
        <f t="shared" si="106"/>
        <v>9220.0251492095813</v>
      </c>
      <c r="K216" s="122">
        <f t="shared" si="106"/>
        <v>3471.1780522223198</v>
      </c>
      <c r="L216" s="122">
        <f t="shared" si="106"/>
        <v>2802.6562538450335</v>
      </c>
      <c r="M216" s="122">
        <f t="shared" si="106"/>
        <v>5115.7414709271852</v>
      </c>
      <c r="N216" s="122">
        <f t="shared" si="106"/>
        <v>5088.8371869592565</v>
      </c>
      <c r="O216" s="122">
        <f t="shared" si="106"/>
        <v>3190.0062929003634</v>
      </c>
      <c r="P216" s="122">
        <f t="shared" si="106"/>
        <v>5899.6705502899285</v>
      </c>
      <c r="Q216" s="122">
        <f t="shared" si="106"/>
        <v>6106.4829996260778</v>
      </c>
      <c r="R216" s="122">
        <f t="shared" ref="R216:V216" si="107">SUM(R217:R218)</f>
        <v>4975.1343072020336</v>
      </c>
      <c r="S216" s="122">
        <f t="shared" si="107"/>
        <v>3909.3192090619259</v>
      </c>
      <c r="T216" s="122">
        <f t="shared" si="107"/>
        <v>4539.0691103501267</v>
      </c>
      <c r="U216" s="122">
        <f t="shared" si="107"/>
        <v>5510.1432490445068</v>
      </c>
      <c r="V216" s="122">
        <f t="shared" si="107"/>
        <v>5819.9142619332806</v>
      </c>
      <c r="W216" s="122">
        <f t="shared" ref="W216" si="108">SUM(W217:W218)</f>
        <v>6121.0128526515064</v>
      </c>
      <c r="DA216" s="130" t="s">
        <v>2412</v>
      </c>
    </row>
    <row r="217" spans="1:105" ht="12" customHeight="1" x14ac:dyDescent="0.25">
      <c r="A217" s="97" t="s">
        <v>51</v>
      </c>
      <c r="B217" s="98">
        <v>7584.0437917339414</v>
      </c>
      <c r="C217" s="98">
        <v>1719.8349855886197</v>
      </c>
      <c r="D217" s="98">
        <v>5027.1729655426261</v>
      </c>
      <c r="E217" s="98">
        <v>3589.9794027619596</v>
      </c>
      <c r="F217" s="98">
        <v>7683.3241297955801</v>
      </c>
      <c r="G217" s="98">
        <v>3579.3868247339869</v>
      </c>
      <c r="H217" s="98">
        <v>2694.4606598490054</v>
      </c>
      <c r="I217" s="98">
        <v>2592.4420130062504</v>
      </c>
      <c r="J217" s="98">
        <v>9205.1564162493269</v>
      </c>
      <c r="K217" s="98">
        <v>3465.5900873344135</v>
      </c>
      <c r="L217" s="98">
        <v>2798.5514314113398</v>
      </c>
      <c r="M217" s="98">
        <v>5107.8293281708266</v>
      </c>
      <c r="N217" s="98">
        <v>5082.2395261737765</v>
      </c>
      <c r="O217" s="98">
        <v>3185.1499482223244</v>
      </c>
      <c r="P217" s="98">
        <v>5890.5079018556526</v>
      </c>
      <c r="Q217" s="98">
        <v>6098.1236447931196</v>
      </c>
      <c r="R217" s="98">
        <v>4968.3895165727317</v>
      </c>
      <c r="S217" s="98">
        <v>3903.9861290399808</v>
      </c>
      <c r="T217" s="98">
        <v>4532.9711933627714</v>
      </c>
      <c r="U217" s="98">
        <v>5502.7757272612744</v>
      </c>
      <c r="V217" s="98">
        <v>5812.2531111114959</v>
      </c>
      <c r="W217" s="98">
        <v>6113.034220817266</v>
      </c>
      <c r="DA217" s="63" t="s">
        <v>2413</v>
      </c>
    </row>
    <row r="218" spans="1:105" ht="12" customHeight="1" x14ac:dyDescent="0.25">
      <c r="A218" s="97" t="s">
        <v>53</v>
      </c>
      <c r="B218" s="98">
        <v>13.295253013886718</v>
      </c>
      <c r="C218" s="98">
        <v>3.0174679963365123</v>
      </c>
      <c r="D218" s="98">
        <v>8.4669173350513365</v>
      </c>
      <c r="E218" s="98">
        <v>5.9053865613927927</v>
      </c>
      <c r="F218" s="98">
        <v>13.601356528649559</v>
      </c>
      <c r="G218" s="98">
        <v>5.9494132239065838</v>
      </c>
      <c r="H218" s="98">
        <v>4.1858259152670989</v>
      </c>
      <c r="I218" s="98">
        <v>3.616307806777602</v>
      </c>
      <c r="J218" s="98">
        <v>14.868732960254102</v>
      </c>
      <c r="K218" s="98">
        <v>5.5879648879064829</v>
      </c>
      <c r="L218" s="98">
        <v>4.1048224336935029</v>
      </c>
      <c r="M218" s="98">
        <v>7.9121427563590396</v>
      </c>
      <c r="N218" s="98">
        <v>6.5976607854800742</v>
      </c>
      <c r="O218" s="98">
        <v>4.8563446780389583</v>
      </c>
      <c r="P218" s="98">
        <v>9.1626484342758534</v>
      </c>
      <c r="Q218" s="98">
        <v>8.3593548329577967</v>
      </c>
      <c r="R218" s="98">
        <v>6.7447906293016562</v>
      </c>
      <c r="S218" s="98">
        <v>5.3330800219449399</v>
      </c>
      <c r="T218" s="98">
        <v>6.0979169873550516</v>
      </c>
      <c r="U218" s="98">
        <v>7.3675217832322275</v>
      </c>
      <c r="V218" s="98">
        <v>7.6611508217850579</v>
      </c>
      <c r="W218" s="98">
        <v>7.9786318342404146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10.509439761898546</v>
      </c>
      <c r="C219" s="122">
        <f t="shared" si="109"/>
        <v>16.112455154212565</v>
      </c>
      <c r="D219" s="122">
        <f t="shared" si="109"/>
        <v>18.902465327058149</v>
      </c>
      <c r="E219" s="122">
        <f t="shared" si="109"/>
        <v>21.040001117307977</v>
      </c>
      <c r="F219" s="122">
        <f t="shared" si="109"/>
        <v>14.097023742052118</v>
      </c>
      <c r="G219" s="122">
        <f t="shared" si="109"/>
        <v>19.65388082862675</v>
      </c>
      <c r="H219" s="122">
        <f t="shared" si="109"/>
        <v>23.309066103463557</v>
      </c>
      <c r="I219" s="122">
        <f t="shared" si="109"/>
        <v>43.63185655998344</v>
      </c>
      <c r="J219" s="122">
        <f t="shared" si="109"/>
        <v>25.935995246543492</v>
      </c>
      <c r="K219" s="122">
        <f t="shared" si="109"/>
        <v>44.908547622853604</v>
      </c>
      <c r="L219" s="122">
        <f t="shared" si="109"/>
        <v>87.646792254259239</v>
      </c>
      <c r="M219" s="122">
        <f t="shared" si="109"/>
        <v>54.06886857172308</v>
      </c>
      <c r="N219" s="122">
        <f t="shared" si="109"/>
        <v>107.9932021272637</v>
      </c>
      <c r="O219" s="122">
        <f t="shared" si="109"/>
        <v>52.463402075968993</v>
      </c>
      <c r="P219" s="122">
        <f t="shared" si="109"/>
        <v>67.573870907002785</v>
      </c>
      <c r="Q219" s="122">
        <f t="shared" si="109"/>
        <v>182.37164028831424</v>
      </c>
      <c r="R219" s="122">
        <f t="shared" si="109"/>
        <v>240.18843801932778</v>
      </c>
      <c r="S219" s="122">
        <f t="shared" si="109"/>
        <v>282.90588086901852</v>
      </c>
      <c r="T219" s="122">
        <f t="shared" si="109"/>
        <v>278.22737862756998</v>
      </c>
      <c r="U219" s="122">
        <f t="shared" si="109"/>
        <v>266.63268025489708</v>
      </c>
      <c r="V219" s="122">
        <f t="shared" si="109"/>
        <v>234.27375965099856</v>
      </c>
      <c r="W219" s="122">
        <f t="shared" si="109"/>
        <v>202.76586274628738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10.509439761898546</v>
      </c>
      <c r="C220" s="98">
        <f>RES_hhdet_tesh!C8</f>
        <v>16.112455154212565</v>
      </c>
      <c r="D220" s="98">
        <f>RES_hhdet_tesh!D8</f>
        <v>18.902465327058149</v>
      </c>
      <c r="E220" s="98">
        <f>RES_hhdet_tesh!E8</f>
        <v>21.040001117307977</v>
      </c>
      <c r="F220" s="98">
        <f>RES_hhdet_tesh!F8</f>
        <v>14.097023742052118</v>
      </c>
      <c r="G220" s="98">
        <f>RES_hhdet_tesh!G8</f>
        <v>19.65388082862675</v>
      </c>
      <c r="H220" s="98">
        <f>RES_hhdet_tesh!H8</f>
        <v>23.309066103463557</v>
      </c>
      <c r="I220" s="98">
        <f>RES_hhdet_tesh!I8</f>
        <v>43.63185655998344</v>
      </c>
      <c r="J220" s="98">
        <f>RES_hhdet_tesh!J8</f>
        <v>25.935995246543492</v>
      </c>
      <c r="K220" s="98">
        <f>RES_hhdet_tesh!K8</f>
        <v>44.908547622853604</v>
      </c>
      <c r="L220" s="98">
        <f>RES_hhdet_tesh!L8</f>
        <v>87.646792254259239</v>
      </c>
      <c r="M220" s="98">
        <f>RES_hhdet_tesh!M8</f>
        <v>54.06886857172308</v>
      </c>
      <c r="N220" s="98">
        <f>RES_hhdet_tesh!N8</f>
        <v>107.9932021272637</v>
      </c>
      <c r="O220" s="98">
        <f>RES_hhdet_tesh!O8</f>
        <v>52.463402075968993</v>
      </c>
      <c r="P220" s="98">
        <f>RES_hhdet_tesh!P8</f>
        <v>67.573870907002785</v>
      </c>
      <c r="Q220" s="98">
        <f>RES_hhdet_tesh!Q8</f>
        <v>182.37164028831424</v>
      </c>
      <c r="R220" s="98">
        <f>RES_hhdet_tesh!R8</f>
        <v>240.18843801932778</v>
      </c>
      <c r="S220" s="98">
        <f>RES_hhdet_tesh!S8</f>
        <v>282.90588086901852</v>
      </c>
      <c r="T220" s="98">
        <f>RES_hhdet_tesh!T8</f>
        <v>278.22737862756998</v>
      </c>
      <c r="U220" s="98">
        <f>RES_hhdet_tesh!U8</f>
        <v>266.63268025489708</v>
      </c>
      <c r="V220" s="98">
        <f>RES_hhdet_tesh!V8</f>
        <v>234.27375965099856</v>
      </c>
      <c r="W220" s="98">
        <f>RES_hhdet_tesh!W8</f>
        <v>202.76586274628738</v>
      </c>
      <c r="DA220" s="63" t="s">
        <v>2416</v>
      </c>
    </row>
    <row r="221" spans="1:105" ht="12" customHeight="1" x14ac:dyDescent="0.25">
      <c r="A221" s="121" t="s">
        <v>55</v>
      </c>
      <c r="B221" s="122">
        <v>538.89893216457801</v>
      </c>
      <c r="C221" s="122">
        <v>257.12681199823732</v>
      </c>
      <c r="D221" s="122">
        <v>810.70726741566705</v>
      </c>
      <c r="E221" s="122">
        <v>613.54444008562712</v>
      </c>
      <c r="F221" s="122">
        <v>881.69507756048631</v>
      </c>
      <c r="G221" s="122">
        <v>657.65898599434536</v>
      </c>
      <c r="H221" s="122">
        <v>494.16823330686714</v>
      </c>
      <c r="I221" s="122">
        <v>575.12898791675207</v>
      </c>
      <c r="J221" s="122">
        <v>1411.9985626798671</v>
      </c>
      <c r="K221" s="122">
        <v>603.98986105628478</v>
      </c>
      <c r="L221" s="122">
        <v>453.38849831223916</v>
      </c>
      <c r="M221" s="122">
        <v>860.33888313272769</v>
      </c>
      <c r="N221" s="122">
        <v>856.02642236659938</v>
      </c>
      <c r="O221" s="122">
        <v>581.29896637276102</v>
      </c>
      <c r="P221" s="122">
        <v>1145.1221116818588</v>
      </c>
      <c r="Q221" s="122">
        <v>1231.8650410871612</v>
      </c>
      <c r="R221" s="122">
        <v>998.68719255999986</v>
      </c>
      <c r="S221" s="122">
        <v>818.91765754410494</v>
      </c>
      <c r="T221" s="122">
        <v>919.2055370635079</v>
      </c>
      <c r="U221" s="122">
        <v>1100.2417044352644</v>
      </c>
      <c r="V221" s="122">
        <v>1137.1313939944016</v>
      </c>
      <c r="W221" s="122">
        <v>1190.6224847686901</v>
      </c>
      <c r="DA221" s="130" t="s">
        <v>2417</v>
      </c>
    </row>
    <row r="222" spans="1:105" ht="12" customHeight="1" x14ac:dyDescent="0.25">
      <c r="A222" s="97" t="s">
        <v>143</v>
      </c>
      <c r="B222" s="98">
        <v>540.60490518179063</v>
      </c>
      <c r="C222" s="98">
        <v>250.15481101547448</v>
      </c>
      <c r="D222" s="98">
        <v>812.52589717980447</v>
      </c>
      <c r="E222" s="98">
        <v>608.46051555378926</v>
      </c>
      <c r="F222" s="98">
        <v>887.23563810846258</v>
      </c>
      <c r="G222" s="98">
        <v>648.42178788458227</v>
      </c>
      <c r="H222" s="98">
        <v>490.49307413688967</v>
      </c>
      <c r="I222" s="98">
        <v>565.84152437917442</v>
      </c>
      <c r="J222" s="98">
        <v>1427.0422916014636</v>
      </c>
      <c r="K222" s="98">
        <v>597.20389140971429</v>
      </c>
      <c r="L222" s="98">
        <v>446.89713418802563</v>
      </c>
      <c r="M222" s="98">
        <v>861.06985096192045</v>
      </c>
      <c r="N222" s="98">
        <v>855.32189029621441</v>
      </c>
      <c r="O222" s="98">
        <v>574.87808457389576</v>
      </c>
      <c r="P222" s="98">
        <v>1149.3627110059538</v>
      </c>
      <c r="Q222" s="98">
        <v>1236.564954542853</v>
      </c>
      <c r="R222" s="98">
        <v>999.74859378677866</v>
      </c>
      <c r="S222" s="98">
        <v>813.35101635507249</v>
      </c>
      <c r="T222" s="98">
        <v>916.66702656169548</v>
      </c>
      <c r="U222" s="98">
        <v>1100.5669106225678</v>
      </c>
      <c r="V222" s="98">
        <v>1138.3520008056653</v>
      </c>
      <c r="W222" s="98">
        <v>1190.3912629553154</v>
      </c>
      <c r="DA222" s="63" t="s">
        <v>2418</v>
      </c>
    </row>
    <row r="223" spans="1:105" ht="12" customHeight="1" x14ac:dyDescent="0.25">
      <c r="A223" s="97" t="s">
        <v>124</v>
      </c>
      <c r="B223" s="98">
        <v>436.51097542574155</v>
      </c>
      <c r="C223" s="98">
        <v>644.05983813438422</v>
      </c>
      <c r="D223" s="98">
        <v>720.89411548703595</v>
      </c>
      <c r="E223" s="98">
        <v>870.87184888676882</v>
      </c>
      <c r="F223" s="98">
        <v>604.55642241354496</v>
      </c>
      <c r="G223" s="98">
        <v>1129.0361791065129</v>
      </c>
      <c r="H223" s="98">
        <v>667.41685609130786</v>
      </c>
      <c r="I223" s="98">
        <v>1063.1616672958246</v>
      </c>
      <c r="J223" s="98">
        <v>628.28360409448874</v>
      </c>
      <c r="K223" s="98">
        <v>931.01388527320694</v>
      </c>
      <c r="L223" s="98">
        <v>806.43807398432898</v>
      </c>
      <c r="M223" s="98">
        <v>856.35537038016719</v>
      </c>
      <c r="N223" s="98">
        <v>812.39957125875969</v>
      </c>
      <c r="O223" s="98">
        <v>903.5744237228829</v>
      </c>
      <c r="P223" s="98">
        <v>909.73946268595751</v>
      </c>
      <c r="Q223" s="98">
        <v>991.96977694697</v>
      </c>
      <c r="R223" s="98">
        <v>974.62848812698962</v>
      </c>
      <c r="S223" s="98">
        <v>1049.9925257671684</v>
      </c>
      <c r="T223" s="98">
        <v>1067.1948737137816</v>
      </c>
      <c r="U223" s="98">
        <v>1136.397299585358</v>
      </c>
      <c r="V223" s="98">
        <v>1072.0614366605457</v>
      </c>
      <c r="W223" s="98">
        <v>1208.0386556635403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468.76039192241694</v>
      </c>
      <c r="C227" s="101">
        <v>463.1786647982122</v>
      </c>
      <c r="D227" s="101">
        <v>506.22929772766537</v>
      </c>
      <c r="E227" s="101">
        <v>800.53713444477751</v>
      </c>
      <c r="F227" s="101">
        <v>358.15213108141228</v>
      </c>
      <c r="G227" s="101">
        <v>607.71928238708051</v>
      </c>
      <c r="H227" s="101">
        <v>1045.8835446750156</v>
      </c>
      <c r="I227" s="101">
        <v>934.15261642319354</v>
      </c>
      <c r="J227" s="101">
        <v>698.55733584462462</v>
      </c>
      <c r="K227" s="101">
        <v>961.38836885375633</v>
      </c>
      <c r="L227" s="101">
        <v>757.02832937267135</v>
      </c>
      <c r="M227" s="101">
        <v>791.72161087000666</v>
      </c>
      <c r="N227" s="101">
        <v>971.92620193020332</v>
      </c>
      <c r="O227" s="101">
        <v>909.84247621082761</v>
      </c>
      <c r="P227" s="101">
        <v>957.13957090029214</v>
      </c>
      <c r="Q227" s="101">
        <v>996.82981585275604</v>
      </c>
      <c r="R227" s="101">
        <v>903.96380036143876</v>
      </c>
      <c r="S227" s="101">
        <v>1170.2455069845007</v>
      </c>
      <c r="T227" s="101">
        <v>1022.391767385041</v>
      </c>
      <c r="U227" s="101">
        <v>1001.9636779231723</v>
      </c>
      <c r="V227" s="101">
        <v>1080.1515471399064</v>
      </c>
      <c r="W227" s="101">
        <v>1193.2640009596837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387.29817667309032</v>
      </c>
      <c r="C231" s="122">
        <v>211.03527663295208</v>
      </c>
      <c r="D231" s="122">
        <v>415.80761015652899</v>
      </c>
      <c r="E231" s="122">
        <v>374.96616963698898</v>
      </c>
      <c r="F231" s="122">
        <v>406.27578855879182</v>
      </c>
      <c r="G231" s="122">
        <v>544.72752470841215</v>
      </c>
      <c r="H231" s="122">
        <v>284.18628117079948</v>
      </c>
      <c r="I231" s="122">
        <v>311.17323408594893</v>
      </c>
      <c r="J231" s="122">
        <v>485.09950383778641</v>
      </c>
      <c r="K231" s="122">
        <v>247.73965854080006</v>
      </c>
      <c r="L231" s="122">
        <v>182.42112265423904</v>
      </c>
      <c r="M231" s="122">
        <v>301.84094553572771</v>
      </c>
      <c r="N231" s="122">
        <v>272.23425225909966</v>
      </c>
      <c r="O231" s="122">
        <v>193.80815713471435</v>
      </c>
      <c r="P231" s="122">
        <v>363.32631096102983</v>
      </c>
      <c r="Q231" s="122">
        <v>401.45761295678398</v>
      </c>
      <c r="R231" s="122">
        <v>305.90332942896055</v>
      </c>
      <c r="S231" s="122">
        <v>321.41051045742489</v>
      </c>
      <c r="T231" s="122">
        <v>357.62586812827283</v>
      </c>
      <c r="U231" s="122">
        <v>419.44769092131787</v>
      </c>
      <c r="V231" s="122">
        <v>384.13090786723797</v>
      </c>
      <c r="W231" s="122">
        <v>392.71546719883986</v>
      </c>
      <c r="DA231" s="130" t="s">
        <v>2427</v>
      </c>
    </row>
    <row r="232" spans="1:105" ht="12" customHeight="1" x14ac:dyDescent="0.25">
      <c r="A232" s="97" t="s">
        <v>51</v>
      </c>
      <c r="B232" s="98">
        <v>432.50387734313074</v>
      </c>
      <c r="C232" s="98">
        <v>125.91013826160125</v>
      </c>
      <c r="D232" s="98">
        <v>440.82180745629444</v>
      </c>
      <c r="E232" s="98">
        <v>316.91755700008196</v>
      </c>
      <c r="F232" s="98">
        <v>470.53891986305234</v>
      </c>
      <c r="G232" s="98">
        <v>480.71416746252294</v>
      </c>
      <c r="H232" s="98">
        <v>248.71889581039497</v>
      </c>
      <c r="I232" s="98">
        <v>249.84677954349073</v>
      </c>
      <c r="J232" s="98">
        <v>522.73123728981864</v>
      </c>
      <c r="K232" s="98">
        <v>220.87739175279151</v>
      </c>
      <c r="L232" s="98">
        <v>164.46680302971868</v>
      </c>
      <c r="M232" s="98">
        <v>301.46469871210826</v>
      </c>
      <c r="N232" s="98">
        <v>271.96636853286293</v>
      </c>
      <c r="O232" s="98">
        <v>183.73222400663235</v>
      </c>
      <c r="P232" s="98">
        <v>374.51171976739056</v>
      </c>
      <c r="Q232" s="98">
        <v>416.17665560564558</v>
      </c>
      <c r="R232" s="98">
        <v>298.34489616436707</v>
      </c>
      <c r="S232" s="98">
        <v>311.17907379284685</v>
      </c>
      <c r="T232" s="98">
        <v>354.80821128739154</v>
      </c>
      <c r="U232" s="98">
        <v>419.64773162681189</v>
      </c>
      <c r="V232" s="98">
        <v>384.46504565826268</v>
      </c>
      <c r="W232" s="98">
        <v>392.70424959244195</v>
      </c>
      <c r="DA232" s="63" t="s">
        <v>2428</v>
      </c>
    </row>
    <row r="233" spans="1:105" ht="12" customHeight="1" x14ac:dyDescent="0.25">
      <c r="A233" s="97" t="s">
        <v>50</v>
      </c>
      <c r="B233" s="98">
        <v>316.25541657472007</v>
      </c>
      <c r="C233" s="98">
        <v>342.13720872478552</v>
      </c>
      <c r="D233" s="98">
        <v>382.23301561778175</v>
      </c>
      <c r="E233" s="98">
        <v>452.71711667438734</v>
      </c>
      <c r="F233" s="98">
        <v>301.56311860378651</v>
      </c>
      <c r="G233" s="98">
        <v>667.43667238318255</v>
      </c>
      <c r="H233" s="98">
        <v>363.65881032978155</v>
      </c>
      <c r="I233" s="98">
        <v>540.01866830446727</v>
      </c>
      <c r="J233" s="98">
        <v>264.45089395141889</v>
      </c>
      <c r="K233" s="98">
        <v>379.51531325262755</v>
      </c>
      <c r="L233" s="98">
        <v>301.10026995074924</v>
      </c>
      <c r="M233" s="98">
        <v>304.59032087515965</v>
      </c>
      <c r="N233" s="98">
        <v>269.08502001229499</v>
      </c>
      <c r="O233" s="98">
        <v>285.16091778029784</v>
      </c>
      <c r="P233" s="98">
        <v>289.98491304353274</v>
      </c>
      <c r="Q233" s="98">
        <v>330.66567370647471</v>
      </c>
      <c r="R233" s="98">
        <v>336.03857903392742</v>
      </c>
      <c r="S233" s="98">
        <v>380.49205980885733</v>
      </c>
      <c r="T233" s="98">
        <v>390.33860124451894</v>
      </c>
      <c r="U233" s="98">
        <v>413.36695977558969</v>
      </c>
      <c r="V233" s="98">
        <v>371.86302914014033</v>
      </c>
      <c r="W233" s="98">
        <v>393.20409574185572</v>
      </c>
      <c r="DA233" s="63" t="s">
        <v>2429</v>
      </c>
    </row>
    <row r="234" spans="1:105" ht="12" customHeight="1" x14ac:dyDescent="0.25">
      <c r="A234" s="109" t="s">
        <v>120</v>
      </c>
      <c r="B234" s="33">
        <v>283.58648229589807</v>
      </c>
      <c r="C234" s="33">
        <v>369.78642138606244</v>
      </c>
      <c r="D234" s="33">
        <v>309.83700697629274</v>
      </c>
      <c r="E234" s="33">
        <v>562.0952061900017</v>
      </c>
      <c r="F234" s="33">
        <v>282.18595490292967</v>
      </c>
      <c r="G234" s="33">
        <v>319.35364412161789</v>
      </c>
      <c r="H234" s="33">
        <v>625.78062108701567</v>
      </c>
      <c r="I234" s="33">
        <v>419.33875712664292</v>
      </c>
      <c r="J234" s="33">
        <v>258.2829943100374</v>
      </c>
      <c r="K234" s="33">
        <v>270.24973018956706</v>
      </c>
      <c r="L234" s="33">
        <v>277.98940869779068</v>
      </c>
      <c r="M234" s="33">
        <v>309.27015067267729</v>
      </c>
      <c r="N234" s="33">
        <v>447.30734953548927</v>
      </c>
      <c r="O234" s="33">
        <v>30.33805160779346</v>
      </c>
      <c r="P234" s="33">
        <v>212.97858722929664</v>
      </c>
      <c r="Q234" s="33">
        <v>418.90478051581567</v>
      </c>
      <c r="R234" s="33">
        <v>352.79831741557081</v>
      </c>
      <c r="S234" s="33">
        <v>364.6881634157233</v>
      </c>
      <c r="T234" s="33">
        <v>364.81521234912219</v>
      </c>
      <c r="U234" s="33">
        <v>370.57289825725081</v>
      </c>
      <c r="V234" s="33">
        <v>375.9438121818265</v>
      </c>
      <c r="W234" s="33">
        <v>385.76792479338184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5554.712577775409</v>
      </c>
      <c r="C236" s="117">
        <f t="shared" si="110"/>
        <v>1433.392542965596</v>
      </c>
      <c r="D236" s="117">
        <f t="shared" si="110"/>
        <v>4104.1027170430034</v>
      </c>
      <c r="E236" s="117">
        <f t="shared" si="110"/>
        <v>2989.9488406789069</v>
      </c>
      <c r="F236" s="117">
        <f t="shared" si="110"/>
        <v>5909.5407656363741</v>
      </c>
      <c r="G236" s="117">
        <f t="shared" si="110"/>
        <v>3069.0862674772598</v>
      </c>
      <c r="H236" s="117">
        <f t="shared" si="110"/>
        <v>2245.3903997950456</v>
      </c>
      <c r="I236" s="117">
        <f t="shared" si="110"/>
        <v>2198.654657224823</v>
      </c>
      <c r="J236" s="117">
        <f t="shared" si="110"/>
        <v>6445.1757526166866</v>
      </c>
      <c r="K236" s="117">
        <f t="shared" si="110"/>
        <v>2618.2138281233811</v>
      </c>
      <c r="L236" s="117">
        <f t="shared" si="110"/>
        <v>2088.785441025092</v>
      </c>
      <c r="M236" s="117">
        <f t="shared" si="110"/>
        <v>3601.6093599763185</v>
      </c>
      <c r="N236" s="117">
        <f t="shared" si="110"/>
        <v>3573.6044606431851</v>
      </c>
      <c r="O236" s="117">
        <f t="shared" si="110"/>
        <v>2232.6361589974949</v>
      </c>
      <c r="P236" s="117">
        <f t="shared" si="110"/>
        <v>4044.8972952577474</v>
      </c>
      <c r="Q236" s="117">
        <f t="shared" si="110"/>
        <v>4185.0412009052625</v>
      </c>
      <c r="R236" s="117">
        <f t="shared" ref="R236:V236" si="111">R237+R240+R242+R252</f>
        <v>3389.7052962745424</v>
      </c>
      <c r="S236" s="117">
        <f t="shared" si="111"/>
        <v>2771.926707542968</v>
      </c>
      <c r="T236" s="117">
        <f t="shared" si="111"/>
        <v>3178.5475981848122</v>
      </c>
      <c r="U236" s="117">
        <f t="shared" si="111"/>
        <v>3812.6186394115007</v>
      </c>
      <c r="V236" s="117">
        <f t="shared" si="111"/>
        <v>3920.2477461728563</v>
      </c>
      <c r="W236" s="117">
        <f t="shared" ref="W236" si="112">W237+W240+W242+W252</f>
        <v>4078.771677394172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5023.645235314666</v>
      </c>
      <c r="C237" s="122">
        <f t="shared" si="113"/>
        <v>1179.9266030579174</v>
      </c>
      <c r="D237" s="122">
        <f t="shared" si="113"/>
        <v>3394.8037920491397</v>
      </c>
      <c r="E237" s="122">
        <f t="shared" si="113"/>
        <v>2436.1297843924217</v>
      </c>
      <c r="F237" s="122">
        <f t="shared" si="113"/>
        <v>5157.3493325849868</v>
      </c>
      <c r="G237" s="122">
        <f t="shared" si="113"/>
        <v>2400.5094071693193</v>
      </c>
      <c r="H237" s="122">
        <f t="shared" si="113"/>
        <v>1807.0382255611271</v>
      </c>
      <c r="I237" s="122">
        <f t="shared" si="113"/>
        <v>1702.4808246655239</v>
      </c>
      <c r="J237" s="122">
        <f t="shared" si="113"/>
        <v>5427.1584352772361</v>
      </c>
      <c r="K237" s="122">
        <f t="shared" si="113"/>
        <v>2151.1840839265783</v>
      </c>
      <c r="L237" s="122">
        <f t="shared" si="113"/>
        <v>1739.1111189091664</v>
      </c>
      <c r="M237" s="122">
        <f t="shared" si="113"/>
        <v>2981.6944154591638</v>
      </c>
      <c r="N237" s="122">
        <f t="shared" si="113"/>
        <v>2960.5568799618677</v>
      </c>
      <c r="O237" s="122">
        <f t="shared" si="113"/>
        <v>1818.1319984782135</v>
      </c>
      <c r="P237" s="122">
        <f t="shared" si="113"/>
        <v>3251.6753487711376</v>
      </c>
      <c r="Q237" s="122">
        <f t="shared" si="113"/>
        <v>3334.8531919163202</v>
      </c>
      <c r="R237" s="122">
        <f t="shared" ref="R237:V237" si="114">SUM(R238:R239)</f>
        <v>2718.9670720845488</v>
      </c>
      <c r="S237" s="122">
        <f t="shared" si="114"/>
        <v>2177.8631424484447</v>
      </c>
      <c r="T237" s="122">
        <f t="shared" si="114"/>
        <v>2513.8128047422474</v>
      </c>
      <c r="U237" s="122">
        <f t="shared" si="114"/>
        <v>3022.487013755439</v>
      </c>
      <c r="V237" s="122">
        <f t="shared" si="114"/>
        <v>3140.0898643263349</v>
      </c>
      <c r="W237" s="122">
        <f t="shared" ref="W237" si="115">SUM(W238:W239)</f>
        <v>3276.3872560927539</v>
      </c>
      <c r="DA237" s="130" t="s">
        <v>2580</v>
      </c>
    </row>
    <row r="238" spans="1:105" ht="12" customHeight="1" x14ac:dyDescent="0.25">
      <c r="A238" s="97" t="s">
        <v>51</v>
      </c>
      <c r="B238" s="98">
        <v>5023.645235314666</v>
      </c>
      <c r="C238" s="98">
        <v>1179.9266030579174</v>
      </c>
      <c r="D238" s="98">
        <v>3394.8037920491397</v>
      </c>
      <c r="E238" s="98">
        <v>2436.1297843924217</v>
      </c>
      <c r="F238" s="98">
        <v>5157.3493325849868</v>
      </c>
      <c r="G238" s="98">
        <v>2400.5094071693193</v>
      </c>
      <c r="H238" s="98">
        <v>1807.0382255611271</v>
      </c>
      <c r="I238" s="98">
        <v>1702.4808246655239</v>
      </c>
      <c r="J238" s="98">
        <v>5427.1584352772361</v>
      </c>
      <c r="K238" s="98">
        <v>2151.1840839265783</v>
      </c>
      <c r="L238" s="98">
        <v>1739.1111189091664</v>
      </c>
      <c r="M238" s="98">
        <v>2981.6944154591638</v>
      </c>
      <c r="N238" s="98">
        <v>2960.5568799618677</v>
      </c>
      <c r="O238" s="98">
        <v>1818.1319984782135</v>
      </c>
      <c r="P238" s="98">
        <v>3251.6753487711376</v>
      </c>
      <c r="Q238" s="98">
        <v>3334.8531919163202</v>
      </c>
      <c r="R238" s="98">
        <v>2718.9670720845488</v>
      </c>
      <c r="S238" s="98">
        <v>2177.8631424484447</v>
      </c>
      <c r="T238" s="98">
        <v>2513.8128047422474</v>
      </c>
      <c r="U238" s="98">
        <v>3022.487013755439</v>
      </c>
      <c r="V238" s="98">
        <v>3140.0898643263349</v>
      </c>
      <c r="W238" s="98">
        <v>3276.3872560927539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321.35152314739008</v>
      </c>
      <c r="C242" s="122">
        <v>155.34837018001434</v>
      </c>
      <c r="D242" s="122">
        <v>486.87707664384271</v>
      </c>
      <c r="E242" s="122">
        <v>367.92387256531487</v>
      </c>
      <c r="F242" s="122">
        <v>526.96246418115697</v>
      </c>
      <c r="G242" s="122">
        <v>385.48443114024127</v>
      </c>
      <c r="H242" s="122">
        <v>289.77091336783087</v>
      </c>
      <c r="I242" s="122">
        <v>330.43453750328769</v>
      </c>
      <c r="J242" s="122">
        <v>746.82881804869237</v>
      </c>
      <c r="K242" s="122">
        <v>330.43671711228177</v>
      </c>
      <c r="L242" s="122">
        <v>247.65185874165729</v>
      </c>
      <c r="M242" s="122">
        <v>450.4118303604024</v>
      </c>
      <c r="N242" s="122">
        <v>453.38845841373023</v>
      </c>
      <c r="O242" s="122">
        <v>302.97594916320639</v>
      </c>
      <c r="P242" s="122">
        <v>584.88191404070972</v>
      </c>
      <c r="Q242" s="122">
        <v>624.34656974910069</v>
      </c>
      <c r="R242" s="122">
        <v>503.27314230680042</v>
      </c>
      <c r="S242" s="122">
        <v>412.33545546857135</v>
      </c>
      <c r="T242" s="122">
        <v>456.75311857400601</v>
      </c>
      <c r="U242" s="122">
        <v>543.15204474417499</v>
      </c>
      <c r="V242" s="122">
        <v>555.24148604423328</v>
      </c>
      <c r="W242" s="122">
        <v>574.95259062899822</v>
      </c>
      <c r="DA242" s="130" t="s">
        <v>2585</v>
      </c>
    </row>
    <row r="243" spans="1:105" ht="12" customHeight="1" x14ac:dyDescent="0.25">
      <c r="A243" s="97" t="s">
        <v>143</v>
      </c>
      <c r="B243" s="98">
        <v>323.50797806480199</v>
      </c>
      <c r="C243" s="98">
        <v>152.92460618183523</v>
      </c>
      <c r="D243" s="98">
        <v>490.04265715729713</v>
      </c>
      <c r="E243" s="98">
        <v>367.50254685488244</v>
      </c>
      <c r="F243" s="98">
        <v>532.09753490645221</v>
      </c>
      <c r="G243" s="98">
        <v>383.30365941769378</v>
      </c>
      <c r="H243" s="98">
        <v>289.88090419513543</v>
      </c>
      <c r="I243" s="98">
        <v>329.06160288260156</v>
      </c>
      <c r="J243" s="98">
        <v>758.33453522353398</v>
      </c>
      <c r="K243" s="98">
        <v>332.98017068261947</v>
      </c>
      <c r="L243" s="98">
        <v>249.36956803538544</v>
      </c>
      <c r="M243" s="98">
        <v>455.8499741393797</v>
      </c>
      <c r="N243" s="98">
        <v>459.15458401926827</v>
      </c>
      <c r="O243" s="98">
        <v>305.14834811898942</v>
      </c>
      <c r="P243" s="98">
        <v>592.89352453594154</v>
      </c>
      <c r="Q243" s="98">
        <v>632.87313933984422</v>
      </c>
      <c r="R243" s="98">
        <v>509.51410483953788</v>
      </c>
      <c r="S243" s="98">
        <v>416.62193682411186</v>
      </c>
      <c r="T243" s="98">
        <v>461.96957610528858</v>
      </c>
      <c r="U243" s="98">
        <v>549.6307990177479</v>
      </c>
      <c r="V243" s="98">
        <v>562.10096503081672</v>
      </c>
      <c r="W243" s="98">
        <v>582.33479293711503</v>
      </c>
      <c r="DA243" s="63" t="s">
        <v>2586</v>
      </c>
    </row>
    <row r="244" spans="1:105" ht="12" customHeight="1" x14ac:dyDescent="0.25">
      <c r="A244" s="97" t="s">
        <v>124</v>
      </c>
      <c r="B244" s="98">
        <v>201.75890274676266</v>
      </c>
      <c r="C244" s="98">
        <v>297.68966546261998</v>
      </c>
      <c r="D244" s="98">
        <v>329.69195514647737</v>
      </c>
      <c r="E244" s="98">
        <v>395.40548935217163</v>
      </c>
      <c r="F244" s="98">
        <v>270.60423403288041</v>
      </c>
      <c r="G244" s="98">
        <v>499.79986854369866</v>
      </c>
      <c r="H244" s="98">
        <v>293.69453322964398</v>
      </c>
      <c r="I244" s="98">
        <v>463.71769780670445</v>
      </c>
      <c r="J244" s="98">
        <v>270.59836396335987</v>
      </c>
      <c r="K244" s="98">
        <v>396.27007384424797</v>
      </c>
      <c r="L244" s="98">
        <v>341.6472468509715</v>
      </c>
      <c r="M244" s="98">
        <v>358.64793811582405</v>
      </c>
      <c r="N244" s="98">
        <v>321.57909814849484</v>
      </c>
      <c r="O244" s="98">
        <v>336.70521266502107</v>
      </c>
      <c r="P244" s="98">
        <v>320.10455865983346</v>
      </c>
      <c r="Q244" s="98">
        <v>335.8667453573874</v>
      </c>
      <c r="R244" s="98">
        <v>323.12496772611053</v>
      </c>
      <c r="S244" s="98">
        <v>337.73166312078462</v>
      </c>
      <c r="T244" s="98">
        <v>339.38661647375221</v>
      </c>
      <c r="U244" s="98">
        <v>351.7827228546106</v>
      </c>
      <c r="V244" s="98">
        <v>313.117827772922</v>
      </c>
      <c r="W244" s="98">
        <v>326.4452995204997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209.71581931335291</v>
      </c>
      <c r="C252" s="122">
        <v>98.117569727664318</v>
      </c>
      <c r="D252" s="122">
        <v>222.42184835002109</v>
      </c>
      <c r="E252" s="122">
        <v>185.8951837211701</v>
      </c>
      <c r="F252" s="122">
        <v>225.22896887023009</v>
      </c>
      <c r="G252" s="122">
        <v>283.09242916769927</v>
      </c>
      <c r="H252" s="122">
        <v>148.58126086608775</v>
      </c>
      <c r="I252" s="122">
        <v>165.73929505601146</v>
      </c>
      <c r="J252" s="122">
        <v>271.1884992907577</v>
      </c>
      <c r="K252" s="122">
        <v>136.59302708452122</v>
      </c>
      <c r="L252" s="122">
        <v>102.02246337426826</v>
      </c>
      <c r="M252" s="122">
        <v>169.50311415675242</v>
      </c>
      <c r="N252" s="122">
        <v>159.65912226758689</v>
      </c>
      <c r="O252" s="122">
        <v>111.52821135607532</v>
      </c>
      <c r="P252" s="122">
        <v>208.34003244590042</v>
      </c>
      <c r="Q252" s="122">
        <v>225.84143923984175</v>
      </c>
      <c r="R252" s="122">
        <v>167.46508188319314</v>
      </c>
      <c r="S252" s="122">
        <v>181.72810962595193</v>
      </c>
      <c r="T252" s="122">
        <v>207.98167486855891</v>
      </c>
      <c r="U252" s="122">
        <v>246.97958091188704</v>
      </c>
      <c r="V252" s="122">
        <v>224.91639580228826</v>
      </c>
      <c r="W252" s="122">
        <v>227.43183067241984</v>
      </c>
      <c r="DA252" s="130" t="s">
        <v>2595</v>
      </c>
    </row>
    <row r="253" spans="1:105" ht="12" customHeight="1" x14ac:dyDescent="0.25">
      <c r="A253" s="97" t="s">
        <v>51</v>
      </c>
      <c r="B253" s="98">
        <v>263.83611581252103</v>
      </c>
      <c r="C253" s="98">
        <v>79.490576367835445</v>
      </c>
      <c r="D253" s="98">
        <v>275.76964327840341</v>
      </c>
      <c r="E253" s="98">
        <v>199.03072060984871</v>
      </c>
      <c r="F253" s="98">
        <v>294.31883288590893</v>
      </c>
      <c r="G253" s="98">
        <v>300.06024976674507</v>
      </c>
      <c r="H253" s="98">
        <v>154.79349698343117</v>
      </c>
      <c r="I253" s="98">
        <v>153.56179681449447</v>
      </c>
      <c r="J253" s="98">
        <v>299.81312151252934</v>
      </c>
      <c r="K253" s="98">
        <v>134.2010287630491</v>
      </c>
      <c r="L253" s="98">
        <v>100.38857554870866</v>
      </c>
      <c r="M253" s="98">
        <v>176.59615435442581</v>
      </c>
      <c r="N253" s="98">
        <v>164.99212348921401</v>
      </c>
      <c r="O253" s="98">
        <v>111.69622372061008</v>
      </c>
      <c r="P253" s="98">
        <v>222.87702213885339</v>
      </c>
      <c r="Q253" s="98">
        <v>246.4311203575277</v>
      </c>
      <c r="R253" s="98">
        <v>176.8717993474597</v>
      </c>
      <c r="S253" s="98">
        <v>188.09752640087331</v>
      </c>
      <c r="T253" s="98">
        <v>213.23851422221094</v>
      </c>
      <c r="U253" s="98">
        <v>249.79361954114435</v>
      </c>
      <c r="V253" s="98">
        <v>227.22585518645471</v>
      </c>
      <c r="W253" s="98">
        <v>229.44600745199668</v>
      </c>
      <c r="DA253" s="63" t="s">
        <v>2596</v>
      </c>
    </row>
    <row r="254" spans="1:105" ht="12" customHeight="1" x14ac:dyDescent="0.25">
      <c r="A254" s="97" t="s">
        <v>50</v>
      </c>
      <c r="B254" s="98">
        <v>126.03744816882396</v>
      </c>
      <c r="C254" s="98">
        <v>134.82930630579608</v>
      </c>
      <c r="D254" s="98">
        <v>150.60637036392356</v>
      </c>
      <c r="E254" s="98">
        <v>178.01699912704666</v>
      </c>
      <c r="F254" s="98">
        <v>118.56951796660459</v>
      </c>
      <c r="G254" s="98">
        <v>261.82903335742583</v>
      </c>
      <c r="H254" s="98">
        <v>142.48654031622974</v>
      </c>
      <c r="I254" s="98">
        <v>211.35241642618166</v>
      </c>
      <c r="J254" s="98">
        <v>103.49524199036273</v>
      </c>
      <c r="K254" s="98">
        <v>148.51296233153639</v>
      </c>
      <c r="L254" s="98">
        <v>117.50516129855629</v>
      </c>
      <c r="M254" s="98">
        <v>118.86560293596303</v>
      </c>
      <c r="N254" s="98">
        <v>104.99185308365698</v>
      </c>
      <c r="O254" s="98">
        <v>111.22831781564405</v>
      </c>
      <c r="P254" s="98">
        <v>113.09471234477623</v>
      </c>
      <c r="Q254" s="98">
        <v>128.95357062375382</v>
      </c>
      <c r="R254" s="98">
        <v>131.00560433895069</v>
      </c>
      <c r="S254" s="98">
        <v>147.80849361293016</v>
      </c>
      <c r="T254" s="98">
        <v>150.64064953152842</v>
      </c>
      <c r="U254" s="98">
        <v>158.41550148239571</v>
      </c>
      <c r="V254" s="98">
        <v>141.36325742982524</v>
      </c>
      <c r="W254" s="98">
        <v>148.88146058887128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419.00564848084741</v>
      </c>
      <c r="C257" s="118">
        <f t="shared" si="117"/>
        <v>106.45394467779477</v>
      </c>
      <c r="D257" s="118">
        <f t="shared" si="117"/>
        <v>300.62262748296928</v>
      </c>
      <c r="E257" s="118">
        <f t="shared" si="117"/>
        <v>218.28049632780184</v>
      </c>
      <c r="F257" s="118">
        <f t="shared" si="117"/>
        <v>421.39872730873213</v>
      </c>
      <c r="G257" s="118">
        <f t="shared" si="117"/>
        <v>219.56126254251535</v>
      </c>
      <c r="H257" s="118">
        <f t="shared" si="117"/>
        <v>157.71937681537787</v>
      </c>
      <c r="I257" s="118">
        <f t="shared" si="117"/>
        <v>154.37021686117058</v>
      </c>
      <c r="J257" s="118">
        <f t="shared" si="117"/>
        <v>469.7841464206121</v>
      </c>
      <c r="K257" s="118">
        <f t="shared" si="117"/>
        <v>178.2514585753193</v>
      </c>
      <c r="L257" s="118">
        <f t="shared" si="117"/>
        <v>139.22428013539746</v>
      </c>
      <c r="M257" s="118">
        <f t="shared" si="117"/>
        <v>242.82046181147007</v>
      </c>
      <c r="N257" s="118">
        <f t="shared" si="117"/>
        <v>228.19685361927057</v>
      </c>
      <c r="O257" s="118">
        <f t="shared" si="117"/>
        <v>139.06428573171988</v>
      </c>
      <c r="P257" s="118">
        <f t="shared" si="117"/>
        <v>250.54591261972098</v>
      </c>
      <c r="Q257" s="118">
        <f t="shared" si="117"/>
        <v>255.49729873500033</v>
      </c>
      <c r="R257" s="118">
        <f t="shared" ref="R257:V257" si="118">R258+R261+R263+R273</f>
        <v>202.81884179271452</v>
      </c>
      <c r="S257" s="118">
        <f t="shared" si="118"/>
        <v>159.54826336118725</v>
      </c>
      <c r="T257" s="118">
        <f t="shared" si="118"/>
        <v>178.43578538692245</v>
      </c>
      <c r="U257" s="118">
        <f t="shared" si="118"/>
        <v>209.77087586141633</v>
      </c>
      <c r="V257" s="118">
        <f t="shared" si="118"/>
        <v>210.21147540279912</v>
      </c>
      <c r="W257" s="118">
        <f t="shared" ref="W257" si="119">W258+W261+W263+W273</f>
        <v>214.01814481010013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376.87326552941295</v>
      </c>
      <c r="C258" s="123">
        <f t="shared" si="120"/>
        <v>85.244773599705809</v>
      </c>
      <c r="D258" s="123">
        <f t="shared" si="120"/>
        <v>246.07734046408305</v>
      </c>
      <c r="E258" s="123">
        <f t="shared" si="120"/>
        <v>174.62410293899649</v>
      </c>
      <c r="F258" s="123">
        <f t="shared" si="120"/>
        <v>365.72362009831107</v>
      </c>
      <c r="G258" s="123">
        <f t="shared" si="120"/>
        <v>168.1722988057746</v>
      </c>
      <c r="H258" s="123">
        <f t="shared" si="120"/>
        <v>125.05227709928344</v>
      </c>
      <c r="I258" s="123">
        <f t="shared" si="120"/>
        <v>117.49358217454837</v>
      </c>
      <c r="J258" s="123">
        <f t="shared" si="120"/>
        <v>394.7044262406107</v>
      </c>
      <c r="K258" s="123">
        <f t="shared" si="120"/>
        <v>144.91956900608017</v>
      </c>
      <c r="L258" s="123">
        <f t="shared" si="120"/>
        <v>114.40828817511527</v>
      </c>
      <c r="M258" s="123">
        <f t="shared" si="120"/>
        <v>199.91291338913652</v>
      </c>
      <c r="N258" s="123">
        <f t="shared" si="120"/>
        <v>187.65853414342138</v>
      </c>
      <c r="O258" s="123">
        <f t="shared" si="120"/>
        <v>112.28200265999426</v>
      </c>
      <c r="P258" s="123">
        <f t="shared" si="120"/>
        <v>200.34981625150206</v>
      </c>
      <c r="Q258" s="123">
        <f t="shared" si="120"/>
        <v>201.76143019122179</v>
      </c>
      <c r="R258" s="123">
        <f t="shared" ref="R258:V258" si="121">SUM(R259:R260)</f>
        <v>160.52352966712249</v>
      </c>
      <c r="S258" s="123">
        <f t="shared" si="121"/>
        <v>123.09572578479542</v>
      </c>
      <c r="T258" s="123">
        <f t="shared" si="121"/>
        <v>139.2014328979603</v>
      </c>
      <c r="U258" s="123">
        <f t="shared" si="121"/>
        <v>164.6776219951372</v>
      </c>
      <c r="V258" s="123">
        <f t="shared" si="121"/>
        <v>166.98472281418796</v>
      </c>
      <c r="W258" s="123">
        <f t="shared" ref="W258" si="122">SUM(W259:W260)</f>
        <v>170.68919619490941</v>
      </c>
      <c r="DA258" s="130" t="s">
        <v>2748</v>
      </c>
    </row>
    <row r="259" spans="1:105" ht="12" customHeight="1" x14ac:dyDescent="0.25">
      <c r="A259" s="97" t="s">
        <v>51</v>
      </c>
      <c r="B259" s="99">
        <v>376.52421659087366</v>
      </c>
      <c r="C259" s="99">
        <v>85.165756963465711</v>
      </c>
      <c r="D259" s="99">
        <v>245.85667045906845</v>
      </c>
      <c r="E259" s="99">
        <v>174.47115645997152</v>
      </c>
      <c r="F259" s="99">
        <v>365.37515232610724</v>
      </c>
      <c r="G259" s="99">
        <v>168.02170606194701</v>
      </c>
      <c r="H259" s="99">
        <v>124.94761011516529</v>
      </c>
      <c r="I259" s="99">
        <v>117.40438656797588</v>
      </c>
      <c r="J259" s="99">
        <v>394.34353669437286</v>
      </c>
      <c r="K259" s="99">
        <v>144.78645212214812</v>
      </c>
      <c r="L259" s="99">
        <v>114.31232882777431</v>
      </c>
      <c r="M259" s="99">
        <v>199.73190113629215</v>
      </c>
      <c r="N259" s="99">
        <v>187.51060452939717</v>
      </c>
      <c r="O259" s="99">
        <v>112.17567926772587</v>
      </c>
      <c r="P259" s="99">
        <v>200.15386831255356</v>
      </c>
      <c r="Q259" s="99">
        <v>201.58673839643649</v>
      </c>
      <c r="R259" s="99">
        <v>160.38579865734096</v>
      </c>
      <c r="S259" s="99">
        <v>122.98937180848263</v>
      </c>
      <c r="T259" s="99">
        <v>139.08288741579307</v>
      </c>
      <c r="U259" s="99">
        <v>164.53780881911553</v>
      </c>
      <c r="V259" s="99">
        <v>166.84331114491158</v>
      </c>
      <c r="W259" s="99">
        <v>170.54600158612331</v>
      </c>
      <c r="DA259" s="63" t="s">
        <v>2749</v>
      </c>
    </row>
    <row r="260" spans="1:105" ht="12" customHeight="1" x14ac:dyDescent="0.25">
      <c r="A260" s="97" t="s">
        <v>53</v>
      </c>
      <c r="B260" s="99">
        <v>0.34904893853929503</v>
      </c>
      <c r="C260" s="99">
        <v>7.9016636240102356E-2</v>
      </c>
      <c r="D260" s="99">
        <v>0.22067000501460268</v>
      </c>
      <c r="E260" s="99">
        <v>0.1529464790249741</v>
      </c>
      <c r="F260" s="99">
        <v>0.3484677722038419</v>
      </c>
      <c r="G260" s="99">
        <v>0.1505927438275991</v>
      </c>
      <c r="H260" s="99">
        <v>0.1046669841181541</v>
      </c>
      <c r="I260" s="99">
        <v>8.9195606572495201E-2</v>
      </c>
      <c r="J260" s="99">
        <v>0.36088954623785974</v>
      </c>
      <c r="K260" s="99">
        <v>0.13311688393203316</v>
      </c>
      <c r="L260" s="99">
        <v>9.5959347340962606E-2</v>
      </c>
      <c r="M260" s="99">
        <v>0.18101225284437694</v>
      </c>
      <c r="N260" s="99">
        <v>0.14792961402421689</v>
      </c>
      <c r="O260" s="99">
        <v>0.10632339226839213</v>
      </c>
      <c r="P260" s="99">
        <v>0.1959479389484973</v>
      </c>
      <c r="Q260" s="99">
        <v>0.174691794785298</v>
      </c>
      <c r="R260" s="99">
        <v>0.13773100978153427</v>
      </c>
      <c r="S260" s="99">
        <v>0.10635397631279146</v>
      </c>
      <c r="T260" s="99">
        <v>0.11854548216723473</v>
      </c>
      <c r="U260" s="99">
        <v>0.13981317602168739</v>
      </c>
      <c r="V260" s="99">
        <v>0.14141166927639165</v>
      </c>
      <c r="W260" s="99">
        <v>0.1431946087861056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0.16970836547021481</v>
      </c>
      <c r="C261" s="123">
        <f t="shared" si="123"/>
        <v>0.24617322944696701</v>
      </c>
      <c r="D261" s="123">
        <f t="shared" si="123"/>
        <v>0.26270945743988655</v>
      </c>
      <c r="E261" s="123">
        <f t="shared" si="123"/>
        <v>0.28196604329090319</v>
      </c>
      <c r="F261" s="123">
        <f t="shared" si="123"/>
        <v>0.17812989964239556</v>
      </c>
      <c r="G261" s="123">
        <f t="shared" si="123"/>
        <v>0.23667286154843345</v>
      </c>
      <c r="H261" s="123">
        <f t="shared" si="123"/>
        <v>0.26651926596216768</v>
      </c>
      <c r="I261" s="123">
        <f t="shared" si="123"/>
        <v>0.47624936011241287</v>
      </c>
      <c r="J261" s="123">
        <f t="shared" si="123"/>
        <v>0.26591510354267028</v>
      </c>
      <c r="K261" s="123">
        <f t="shared" si="123"/>
        <v>0.42993119891773862</v>
      </c>
      <c r="L261" s="123">
        <f t="shared" si="123"/>
        <v>0.8022229151339435</v>
      </c>
      <c r="M261" s="123">
        <f t="shared" si="123"/>
        <v>0.47979437013059101</v>
      </c>
      <c r="N261" s="123">
        <f t="shared" si="123"/>
        <v>0.90533802502404248</v>
      </c>
      <c r="O261" s="123">
        <f t="shared" si="123"/>
        <v>0.4126824297443682</v>
      </c>
      <c r="P261" s="123">
        <f t="shared" si="123"/>
        <v>0.48547991176281902</v>
      </c>
      <c r="Q261" s="123">
        <f t="shared" si="123"/>
        <v>1.2318330233200119</v>
      </c>
      <c r="R261" s="123">
        <f t="shared" si="123"/>
        <v>1.5597714896451387</v>
      </c>
      <c r="S261" s="123">
        <f t="shared" si="123"/>
        <v>1.7864503141048873</v>
      </c>
      <c r="T261" s="123">
        <f t="shared" si="123"/>
        <v>1.7086312097934684</v>
      </c>
      <c r="U261" s="123">
        <f t="shared" si="123"/>
        <v>1.5925647820026807</v>
      </c>
      <c r="V261" s="123">
        <f t="shared" si="123"/>
        <v>1.3517465950957119</v>
      </c>
      <c r="W261" s="123">
        <f t="shared" si="123"/>
        <v>1.1225348475340156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0.16970836547021481</v>
      </c>
      <c r="C262" s="99">
        <f>RES_hhdet_fecs!C8</f>
        <v>0.24617322944696701</v>
      </c>
      <c r="D262" s="99">
        <f>RES_hhdet_fecs!D8</f>
        <v>0.26270945743988655</v>
      </c>
      <c r="E262" s="99">
        <f>RES_hhdet_fecs!E8</f>
        <v>0.28196604329090319</v>
      </c>
      <c r="F262" s="99">
        <f>RES_hhdet_fecs!F8</f>
        <v>0.17812989964239556</v>
      </c>
      <c r="G262" s="99">
        <f>RES_hhdet_fecs!G8</f>
        <v>0.23667286154843345</v>
      </c>
      <c r="H262" s="99">
        <f>RES_hhdet_fecs!H8</f>
        <v>0.26651926596216768</v>
      </c>
      <c r="I262" s="99">
        <f>RES_hhdet_fecs!I8</f>
        <v>0.47624936011241287</v>
      </c>
      <c r="J262" s="99">
        <f>RES_hhdet_fecs!J8</f>
        <v>0.26591510354267028</v>
      </c>
      <c r="K262" s="99">
        <f>RES_hhdet_fecs!K8</f>
        <v>0.42993119891773862</v>
      </c>
      <c r="L262" s="99">
        <f>RES_hhdet_fecs!L8</f>
        <v>0.8022229151339435</v>
      </c>
      <c r="M262" s="99">
        <f>RES_hhdet_fecs!M8</f>
        <v>0.47979437013059101</v>
      </c>
      <c r="N262" s="99">
        <f>RES_hhdet_fecs!N8</f>
        <v>0.90533802502404248</v>
      </c>
      <c r="O262" s="99">
        <f>RES_hhdet_fecs!O8</f>
        <v>0.4126824297443682</v>
      </c>
      <c r="P262" s="99">
        <f>RES_hhdet_fecs!P8</f>
        <v>0.48547991176281902</v>
      </c>
      <c r="Q262" s="99">
        <f>RES_hhdet_fecs!Q8</f>
        <v>1.2318330233200119</v>
      </c>
      <c r="R262" s="99">
        <f>RES_hhdet_fecs!R8</f>
        <v>1.5597714896451387</v>
      </c>
      <c r="S262" s="99">
        <f>RES_hhdet_fecs!S8</f>
        <v>1.7864503141048873</v>
      </c>
      <c r="T262" s="99">
        <f>RES_hhdet_fecs!T8</f>
        <v>1.7086312097934684</v>
      </c>
      <c r="U262" s="99">
        <f>RES_hhdet_fecs!U8</f>
        <v>1.5925647820026807</v>
      </c>
      <c r="V262" s="99">
        <f>RES_hhdet_fecs!V8</f>
        <v>1.3517465950957119</v>
      </c>
      <c r="W262" s="99">
        <f>RES_hhdet_fecs!W8</f>
        <v>1.1225348475340156</v>
      </c>
      <c r="DA262" s="63" t="s">
        <v>2752</v>
      </c>
    </row>
    <row r="263" spans="1:105" ht="12" customHeight="1" x14ac:dyDescent="0.25">
      <c r="A263" s="121" t="s">
        <v>55</v>
      </c>
      <c r="B263" s="123">
        <v>24.230981284719054</v>
      </c>
      <c r="C263" s="123">
        <v>11.44899634541248</v>
      </c>
      <c r="D263" s="123">
        <v>35.528864722315291</v>
      </c>
      <c r="E263" s="123">
        <v>26.682615789391598</v>
      </c>
      <c r="F263" s="123">
        <v>37.554327497250306</v>
      </c>
      <c r="G263" s="123">
        <v>27.384319443993945</v>
      </c>
      <c r="H263" s="123">
        <v>20.290680380238161</v>
      </c>
      <c r="I263" s="123">
        <v>23.19947336636702</v>
      </c>
      <c r="J263" s="123">
        <v>54.592418157604634</v>
      </c>
      <c r="K263" s="123">
        <v>22.762309827156077</v>
      </c>
      <c r="L263" s="123">
        <v>16.707086549300808</v>
      </c>
      <c r="M263" s="123">
        <v>30.593776881274433</v>
      </c>
      <c r="N263" s="123">
        <v>29.18207451322505</v>
      </c>
      <c r="O263" s="123">
        <v>19.098028844007629</v>
      </c>
      <c r="P263" s="123">
        <v>36.399473896865658</v>
      </c>
      <c r="Q263" s="123">
        <v>38.135121061723609</v>
      </c>
      <c r="R263" s="123">
        <v>30.038732133269182</v>
      </c>
      <c r="S263" s="123">
        <v>23.70512339950017</v>
      </c>
      <c r="T263" s="123">
        <v>25.645986933527698</v>
      </c>
      <c r="U263" s="123">
        <v>29.914512217649264</v>
      </c>
      <c r="V263" s="123">
        <v>29.81796500466098</v>
      </c>
      <c r="W263" s="123">
        <v>30.268058757810294</v>
      </c>
      <c r="DA263" s="130" t="s">
        <v>2753</v>
      </c>
    </row>
    <row r="264" spans="1:105" ht="12" customHeight="1" x14ac:dyDescent="0.25">
      <c r="A264" s="97" t="s">
        <v>143</v>
      </c>
      <c r="B264" s="99">
        <v>24.247052149596581</v>
      </c>
      <c r="C264" s="99">
        <v>11.037923723444173</v>
      </c>
      <c r="D264" s="99">
        <v>35.48960807507661</v>
      </c>
      <c r="E264" s="99">
        <v>26.319859788483154</v>
      </c>
      <c r="F264" s="99">
        <v>37.696732435874303</v>
      </c>
      <c r="G264" s="99">
        <v>26.829028289913186</v>
      </c>
      <c r="H264" s="99">
        <v>20.043807421925589</v>
      </c>
      <c r="I264" s="99">
        <v>22.692341123487697</v>
      </c>
      <c r="J264" s="99">
        <v>55.101454321603164</v>
      </c>
      <c r="K264" s="99">
        <v>22.411386315281639</v>
      </c>
      <c r="L264" s="99">
        <v>16.391141285314205</v>
      </c>
      <c r="M264" s="99">
        <v>30.535584564177107</v>
      </c>
      <c r="N264" s="99">
        <v>29.081134770498249</v>
      </c>
      <c r="O264" s="99">
        <v>18.827138654576785</v>
      </c>
      <c r="P264" s="99">
        <v>36.495012479699099</v>
      </c>
      <c r="Q264" s="99">
        <v>38.256206386381145</v>
      </c>
      <c r="R264" s="99">
        <v>30.055099773318741</v>
      </c>
      <c r="S264" s="99">
        <v>23.527681465798917</v>
      </c>
      <c r="T264" s="99">
        <v>25.559605083466646</v>
      </c>
      <c r="U264" s="99">
        <v>29.920739747865575</v>
      </c>
      <c r="V264" s="99">
        <v>29.866274614918222</v>
      </c>
      <c r="W264" s="99">
        <v>30.312311322546677</v>
      </c>
      <c r="DA264" s="63" t="s">
        <v>2754</v>
      </c>
    </row>
    <row r="265" spans="1:105" ht="12" customHeight="1" x14ac:dyDescent="0.25">
      <c r="A265" s="97" t="s">
        <v>124</v>
      </c>
      <c r="B265" s="99">
        <v>23.317960509070769</v>
      </c>
      <c r="C265" s="99">
        <v>34.31687739573367</v>
      </c>
      <c r="D265" s="99">
        <v>37.826353356156282</v>
      </c>
      <c r="E265" s="99">
        <v>45.081876651190129</v>
      </c>
      <c r="F265" s="99">
        <v>30.519901075137014</v>
      </c>
      <c r="G265" s="99">
        <v>55.69217631627513</v>
      </c>
      <c r="H265" s="99">
        <v>32.329020812112617</v>
      </c>
      <c r="I265" s="99">
        <v>50.350047592615084</v>
      </c>
      <c r="J265" s="99">
        <v>28.913032675793204</v>
      </c>
      <c r="K265" s="99">
        <v>41.556493030681963</v>
      </c>
      <c r="L265" s="99">
        <v>35.159199264581112</v>
      </c>
      <c r="M265" s="99">
        <v>36.120215891862387</v>
      </c>
      <c r="N265" s="99">
        <v>31.741035747752793</v>
      </c>
      <c r="O265" s="99">
        <v>32.451688695234964</v>
      </c>
      <c r="P265" s="99">
        <v>30.135588402304133</v>
      </c>
      <c r="Q265" s="99">
        <v>30.898321827690836</v>
      </c>
      <c r="R265" s="99">
        <v>29.047042200451898</v>
      </c>
      <c r="S265" s="99">
        <v>29.649375487293749</v>
      </c>
      <c r="T265" s="99">
        <v>29.044663660358776</v>
      </c>
      <c r="U265" s="99">
        <v>29.38795179716605</v>
      </c>
      <c r="V265" s="99">
        <v>25.442932873045308</v>
      </c>
      <c r="W265" s="99">
        <v>25.791511908535984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22.351187983578715</v>
      </c>
      <c r="C269" s="102">
        <v>22.028473292150942</v>
      </c>
      <c r="D269" s="102">
        <v>23.962120549434026</v>
      </c>
      <c r="E269" s="102">
        <v>37.655864437628118</v>
      </c>
      <c r="F269" s="102">
        <v>16.665099887799606</v>
      </c>
      <c r="G269" s="102">
        <v>27.937845773846931</v>
      </c>
      <c r="H269" s="102">
        <v>45.332065210961417</v>
      </c>
      <c r="I269" s="102">
        <v>39.654300120278279</v>
      </c>
      <c r="J269" s="102">
        <v>29.080850769559429</v>
      </c>
      <c r="K269" s="102">
        <v>39.281046322784391</v>
      </c>
      <c r="L269" s="102">
        <v>30.353260802617321</v>
      </c>
      <c r="M269" s="102">
        <v>31.019088784958441</v>
      </c>
      <c r="N269" s="102">
        <v>36.864132173280211</v>
      </c>
      <c r="O269" s="102">
        <v>33.285154075469272</v>
      </c>
      <c r="P269" s="102">
        <v>33.391155483165157</v>
      </c>
      <c r="Q269" s="102">
        <v>33.504770812425576</v>
      </c>
      <c r="R269" s="102">
        <v>29.439521433164508</v>
      </c>
      <c r="S269" s="102">
        <v>36.854744067352236</v>
      </c>
      <c r="T269" s="102">
        <v>31.302699959084912</v>
      </c>
      <c r="U269" s="102">
        <v>29.924096703427395</v>
      </c>
      <c r="V269" s="102">
        <v>30.986273291725521</v>
      </c>
      <c r="W269" s="102">
        <v>31.586488827367255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17.731693301245176</v>
      </c>
      <c r="C273" s="123">
        <v>9.5140015032295153</v>
      </c>
      <c r="D273" s="123">
        <v>18.753712839131037</v>
      </c>
      <c r="E273" s="123">
        <v>16.69181155612285</v>
      </c>
      <c r="F273" s="123">
        <v>17.94264981352838</v>
      </c>
      <c r="G273" s="123">
        <v>23.767971431198347</v>
      </c>
      <c r="H273" s="123">
        <v>12.109900069894067</v>
      </c>
      <c r="I273" s="123">
        <v>13.20091196014277</v>
      </c>
      <c r="J273" s="123">
        <v>20.221386918854083</v>
      </c>
      <c r="K273" s="123">
        <v>10.139648543165325</v>
      </c>
      <c r="L273" s="123">
        <v>7.3066824958474408</v>
      </c>
      <c r="M273" s="123">
        <v>11.83397717092852</v>
      </c>
      <c r="N273" s="123">
        <v>10.450906937600122</v>
      </c>
      <c r="O273" s="123">
        <v>7.2715717979736336</v>
      </c>
      <c r="P273" s="123">
        <v>13.311142559590454</v>
      </c>
      <c r="Q273" s="123">
        <v>14.368914458734915</v>
      </c>
      <c r="R273" s="123">
        <v>10.696808502677726</v>
      </c>
      <c r="S273" s="123">
        <v>10.960963862786759</v>
      </c>
      <c r="T273" s="123">
        <v>11.879734345640976</v>
      </c>
      <c r="U273" s="123">
        <v>13.586176866627181</v>
      </c>
      <c r="V273" s="123">
        <v>12.05704098885448</v>
      </c>
      <c r="W273" s="123">
        <v>11.938355009846404</v>
      </c>
      <c r="DA273" s="130" t="s">
        <v>2763</v>
      </c>
    </row>
    <row r="274" spans="1:105" ht="12" customHeight="1" x14ac:dyDescent="0.25">
      <c r="A274" s="97" t="s">
        <v>51</v>
      </c>
      <c r="B274" s="99">
        <v>19.774622243695536</v>
      </c>
      <c r="C274" s="99">
        <v>5.7375391742875905</v>
      </c>
      <c r="D274" s="99">
        <v>19.971642092808132</v>
      </c>
      <c r="E274" s="99">
        <v>14.254215936415044</v>
      </c>
      <c r="F274" s="99">
        <v>20.851174016601096</v>
      </c>
      <c r="G274" s="99">
        <v>21.00247344859762</v>
      </c>
      <c r="H274" s="99">
        <v>10.703192237918996</v>
      </c>
      <c r="I274" s="99">
        <v>10.589739569503752</v>
      </c>
      <c r="J274" s="99">
        <v>21.784764180850942</v>
      </c>
      <c r="K274" s="99">
        <v>9.0324630843667961</v>
      </c>
      <c r="L274" s="99">
        <v>6.5985731066303535</v>
      </c>
      <c r="M274" s="99">
        <v>11.829477044895595</v>
      </c>
      <c r="N274" s="99">
        <v>10.449984267301071</v>
      </c>
      <c r="O274" s="99">
        <v>6.8914687041351526</v>
      </c>
      <c r="P274" s="99">
        <v>13.718988937789526</v>
      </c>
      <c r="Q274" s="99">
        <v>14.89638161963809</v>
      </c>
      <c r="R274" s="99">
        <v>10.433272653263366</v>
      </c>
      <c r="S274" s="99">
        <v>10.622337170720781</v>
      </c>
      <c r="T274" s="99">
        <v>11.797946215537598</v>
      </c>
      <c r="U274" s="99">
        <v>13.598237024425902</v>
      </c>
      <c r="V274" s="99">
        <v>12.073257675756237</v>
      </c>
      <c r="W274" s="99">
        <v>11.943368134542059</v>
      </c>
      <c r="DA274" s="63" t="s">
        <v>2764</v>
      </c>
    </row>
    <row r="275" spans="1:105" ht="12" customHeight="1" x14ac:dyDescent="0.25">
      <c r="A275" s="97" t="s">
        <v>50</v>
      </c>
      <c r="B275" s="99">
        <v>14.566575249239392</v>
      </c>
      <c r="C275" s="99">
        <v>15.542765875521518</v>
      </c>
      <c r="D275" s="99">
        <v>17.279432191613132</v>
      </c>
      <c r="E275" s="99">
        <v>20.29648199778201</v>
      </c>
      <c r="F275" s="99">
        <v>13.37277656353208</v>
      </c>
      <c r="G275" s="99">
        <v>29.175335185560812</v>
      </c>
      <c r="H275" s="99">
        <v>15.684494623287605</v>
      </c>
      <c r="I275" s="99">
        <v>22.948453932651677</v>
      </c>
      <c r="J275" s="99">
        <v>11.058312658023533</v>
      </c>
      <c r="K275" s="99">
        <v>15.57442333261374</v>
      </c>
      <c r="L275" s="99">
        <v>12.092552826906932</v>
      </c>
      <c r="M275" s="99">
        <v>11.971214062233981</v>
      </c>
      <c r="N275" s="99">
        <v>10.363080751014177</v>
      </c>
      <c r="O275" s="99">
        <v>10.720198583438561</v>
      </c>
      <c r="P275" s="99">
        <v>10.647070182217986</v>
      </c>
      <c r="Q275" s="99">
        <v>11.863183780587901</v>
      </c>
      <c r="R275" s="99">
        <v>11.776636588958056</v>
      </c>
      <c r="S275" s="99">
        <v>12.976069483226734</v>
      </c>
      <c r="T275" s="99">
        <v>12.891807710866548</v>
      </c>
      <c r="U275" s="99">
        <v>13.23404140973865</v>
      </c>
      <c r="V275" s="99">
        <v>11.486716981539768</v>
      </c>
      <c r="W275" s="99">
        <v>11.762699507017933</v>
      </c>
      <c r="DA275" s="63" t="s">
        <v>2765</v>
      </c>
    </row>
    <row r="276" spans="1:105" ht="12" customHeight="1" x14ac:dyDescent="0.25">
      <c r="A276" s="109" t="s">
        <v>120</v>
      </c>
      <c r="B276" s="110">
        <v>10.215892213311767</v>
      </c>
      <c r="C276" s="110">
        <v>13.036721827052059</v>
      </c>
      <c r="D276" s="110">
        <v>10.869355923005672</v>
      </c>
      <c r="E276" s="110">
        <v>19.530265535889221</v>
      </c>
      <c r="F276" s="110">
        <v>9.6984421812739381</v>
      </c>
      <c r="G276" s="110">
        <v>10.801866806295447</v>
      </c>
      <c r="H276" s="110">
        <v>20.865784330918508</v>
      </c>
      <c r="I276" s="110">
        <v>13.763480128125034</v>
      </c>
      <c r="J276" s="110">
        <v>8.3361416844297604</v>
      </c>
      <c r="K276" s="110">
        <v>8.5595395016816127</v>
      </c>
      <c r="L276" s="110">
        <v>8.587838852394853</v>
      </c>
      <c r="M276" s="110">
        <v>9.3491651490204095</v>
      </c>
      <c r="N276" s="110">
        <v>13.235269367002264</v>
      </c>
      <c r="O276" s="110">
        <v>0.87622402254849741</v>
      </c>
      <c r="P276" s="110">
        <v>6.0084681993054092</v>
      </c>
      <c r="Q276" s="110">
        <v>11.350394196990276</v>
      </c>
      <c r="R276" s="110">
        <v>9.2912669284844522</v>
      </c>
      <c r="S276" s="110">
        <v>9.1629205935264135</v>
      </c>
      <c r="T276" s="110">
        <v>8.7921303362902457</v>
      </c>
      <c r="U276" s="110">
        <v>8.5328378160335738</v>
      </c>
      <c r="V276" s="110">
        <v>8.2526740863968691</v>
      </c>
      <c r="W276" s="110">
        <v>8.1849401006406808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224.04985844891701</v>
      </c>
      <c r="C278" s="118">
        <f t="shared" si="124"/>
        <v>57.796719401385701</v>
      </c>
      <c r="D278" s="118">
        <f t="shared" si="124"/>
        <v>163.70077498823224</v>
      </c>
      <c r="E278" s="118">
        <f t="shared" si="124"/>
        <v>119.27841158391767</v>
      </c>
      <c r="F278" s="118">
        <f t="shared" si="124"/>
        <v>230.55488379201117</v>
      </c>
      <c r="G278" s="118">
        <f t="shared" si="124"/>
        <v>121.68528390974527</v>
      </c>
      <c r="H278" s="118">
        <f t="shared" si="124"/>
        <v>87.525593643664749</v>
      </c>
      <c r="I278" s="118">
        <f t="shared" si="124"/>
        <v>86.96799267000722</v>
      </c>
      <c r="J278" s="118">
        <f t="shared" si="124"/>
        <v>270.4610805170588</v>
      </c>
      <c r="K278" s="118">
        <f t="shared" si="124"/>
        <v>104.05041604083699</v>
      </c>
      <c r="L278" s="118">
        <f t="shared" si="124"/>
        <v>82.430720365624751</v>
      </c>
      <c r="M278" s="118">
        <f t="shared" si="124"/>
        <v>144.8618712557022</v>
      </c>
      <c r="N278" s="118">
        <f t="shared" si="124"/>
        <v>141.81818528502734</v>
      </c>
      <c r="O278" s="118">
        <f t="shared" si="124"/>
        <v>87.959653681860431</v>
      </c>
      <c r="P278" s="118">
        <f t="shared" si="124"/>
        <v>159.87152791792272</v>
      </c>
      <c r="Q278" s="118">
        <f t="shared" si="124"/>
        <v>165.55576330275684</v>
      </c>
      <c r="R278" s="118">
        <f t="shared" ref="R278:V278" si="125">R279+R282+R284+R294</f>
        <v>133.13893452521839</v>
      </c>
      <c r="S278" s="118">
        <f t="shared" si="125"/>
        <v>106.3434714174826</v>
      </c>
      <c r="T278" s="118">
        <f t="shared" si="125"/>
        <v>118.47182096791177</v>
      </c>
      <c r="U278" s="118">
        <f t="shared" si="125"/>
        <v>138.46474035462114</v>
      </c>
      <c r="V278" s="118">
        <f t="shared" si="125"/>
        <v>139.82978545634012</v>
      </c>
      <c r="W278" s="118">
        <f t="shared" ref="W278" si="126">W279+W282+W284+W294</f>
        <v>141.91110723399689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199.45789121294311</v>
      </c>
      <c r="C279" s="123">
        <f t="shared" si="127"/>
        <v>45.11531051383799</v>
      </c>
      <c r="D279" s="123">
        <f t="shared" si="127"/>
        <v>131.24194251975803</v>
      </c>
      <c r="E279" s="123">
        <f t="shared" si="127"/>
        <v>93.131569252725527</v>
      </c>
      <c r="F279" s="123">
        <f t="shared" si="127"/>
        <v>197.19580700563239</v>
      </c>
      <c r="G279" s="123">
        <f t="shared" si="127"/>
        <v>90.752751792229304</v>
      </c>
      <c r="H279" s="123">
        <f t="shared" si="127"/>
        <v>67.479917842684017</v>
      </c>
      <c r="I279" s="123">
        <f t="shared" si="127"/>
        <v>64.031329464962155</v>
      </c>
      <c r="J279" s="123">
        <f t="shared" si="127"/>
        <v>223.78575910230327</v>
      </c>
      <c r="K279" s="123">
        <f t="shared" si="127"/>
        <v>82.690642327606639</v>
      </c>
      <c r="L279" s="123">
        <f t="shared" si="127"/>
        <v>65.518318827263997</v>
      </c>
      <c r="M279" s="123">
        <f t="shared" si="127"/>
        <v>117.03680243606512</v>
      </c>
      <c r="N279" s="123">
        <f t="shared" si="127"/>
        <v>114.09948849684432</v>
      </c>
      <c r="O279" s="123">
        <f t="shared" si="127"/>
        <v>69.841066255545513</v>
      </c>
      <c r="P279" s="123">
        <f t="shared" si="127"/>
        <v>126.16748237114066</v>
      </c>
      <c r="Q279" s="123">
        <f t="shared" si="127"/>
        <v>127.61181889597334</v>
      </c>
      <c r="R279" s="123">
        <f t="shared" ref="R279:V279" si="128">SUM(R280:R281)</f>
        <v>101.59400188833401</v>
      </c>
      <c r="S279" s="123">
        <f t="shared" si="128"/>
        <v>77.960885801237879</v>
      </c>
      <c r="T279" s="123">
        <f t="shared" si="128"/>
        <v>88.240974318387657</v>
      </c>
      <c r="U279" s="123">
        <f t="shared" si="128"/>
        <v>104.56577539230453</v>
      </c>
      <c r="V279" s="123">
        <f t="shared" si="128"/>
        <v>107.42560875909022</v>
      </c>
      <c r="W279" s="123">
        <f t="shared" ref="W279" si="129">SUM(W280:W281)</f>
        <v>109.85543123429524</v>
      </c>
      <c r="DA279" s="130" t="s">
        <v>2916</v>
      </c>
    </row>
    <row r="280" spans="1:105" ht="12" customHeight="1" x14ac:dyDescent="0.25">
      <c r="A280" s="97" t="s">
        <v>51</v>
      </c>
      <c r="B280" s="99">
        <v>199.10884227440383</v>
      </c>
      <c r="C280" s="99">
        <v>45.036293877597885</v>
      </c>
      <c r="D280" s="99">
        <v>131.02127251474343</v>
      </c>
      <c r="E280" s="99">
        <v>92.97862277370055</v>
      </c>
      <c r="F280" s="99">
        <v>196.84733923342856</v>
      </c>
      <c r="G280" s="99">
        <v>90.602159048401703</v>
      </c>
      <c r="H280" s="99">
        <v>67.375250858565863</v>
      </c>
      <c r="I280" s="99">
        <v>63.942133858389667</v>
      </c>
      <c r="J280" s="99">
        <v>223.4248695560654</v>
      </c>
      <c r="K280" s="99">
        <v>82.557525443674606</v>
      </c>
      <c r="L280" s="99">
        <v>65.422359479923031</v>
      </c>
      <c r="M280" s="99">
        <v>116.85579018322073</v>
      </c>
      <c r="N280" s="99">
        <v>113.95155888282009</v>
      </c>
      <c r="O280" s="99">
        <v>69.73474286327712</v>
      </c>
      <c r="P280" s="99">
        <v>125.97153443219217</v>
      </c>
      <c r="Q280" s="99">
        <v>127.43712710118804</v>
      </c>
      <c r="R280" s="99">
        <v>101.45627087855247</v>
      </c>
      <c r="S280" s="99">
        <v>77.85453182492509</v>
      </c>
      <c r="T280" s="99">
        <v>88.122428836220422</v>
      </c>
      <c r="U280" s="99">
        <v>104.42596221628284</v>
      </c>
      <c r="V280" s="99">
        <v>107.28419708981383</v>
      </c>
      <c r="W280" s="99">
        <v>109.71223662550914</v>
      </c>
      <c r="DA280" s="63" t="s">
        <v>2917</v>
      </c>
    </row>
    <row r="281" spans="1:105" ht="12" customHeight="1" x14ac:dyDescent="0.25">
      <c r="A281" s="97" t="s">
        <v>53</v>
      </c>
      <c r="B281" s="99">
        <v>0.34904893853929503</v>
      </c>
      <c r="C281" s="99">
        <v>7.9016636240102356E-2</v>
      </c>
      <c r="D281" s="99">
        <v>0.22067000501460268</v>
      </c>
      <c r="E281" s="99">
        <v>0.1529464790249741</v>
      </c>
      <c r="F281" s="99">
        <v>0.3484677722038419</v>
      </c>
      <c r="G281" s="99">
        <v>0.1505927438275991</v>
      </c>
      <c r="H281" s="99">
        <v>0.1046669841181541</v>
      </c>
      <c r="I281" s="99">
        <v>8.9195606572495201E-2</v>
      </c>
      <c r="J281" s="99">
        <v>0.36088954623785974</v>
      </c>
      <c r="K281" s="99">
        <v>0.13311688393203316</v>
      </c>
      <c r="L281" s="99">
        <v>9.5959347340962606E-2</v>
      </c>
      <c r="M281" s="99">
        <v>0.18101225284437694</v>
      </c>
      <c r="N281" s="99">
        <v>0.14792961402421689</v>
      </c>
      <c r="O281" s="99">
        <v>0.10632339226839213</v>
      </c>
      <c r="P281" s="99">
        <v>0.1959479389484973</v>
      </c>
      <c r="Q281" s="99">
        <v>0.174691794785298</v>
      </c>
      <c r="R281" s="99">
        <v>0.13773100978153427</v>
      </c>
      <c r="S281" s="99">
        <v>0.10635397631279146</v>
      </c>
      <c r="T281" s="99">
        <v>0.11854548216723473</v>
      </c>
      <c r="U281" s="99">
        <v>0.13981317602168739</v>
      </c>
      <c r="V281" s="99">
        <v>0.14141166927639165</v>
      </c>
      <c r="W281" s="99">
        <v>0.1431946087861056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0.27591116842243235</v>
      </c>
      <c r="C282" s="123">
        <f t="shared" si="130"/>
        <v>0.42192726133337677</v>
      </c>
      <c r="D282" s="123">
        <f t="shared" si="130"/>
        <v>0.49264767251740083</v>
      </c>
      <c r="E282" s="123">
        <f t="shared" si="130"/>
        <v>0.54492522311948499</v>
      </c>
      <c r="F282" s="123">
        <f t="shared" si="130"/>
        <v>0.36116680330747147</v>
      </c>
      <c r="G282" s="123">
        <f t="shared" si="130"/>
        <v>0.49748298352355669</v>
      </c>
      <c r="H282" s="123">
        <f t="shared" si="130"/>
        <v>0.58284546492052258</v>
      </c>
      <c r="I282" s="123">
        <f t="shared" si="130"/>
        <v>1.0761721954248364</v>
      </c>
      <c r="J282" s="123">
        <f t="shared" si="130"/>
        <v>0.62951090592405179</v>
      </c>
      <c r="K282" s="123">
        <f t="shared" si="130"/>
        <v>1.0698145105395001</v>
      </c>
      <c r="L282" s="123">
        <f t="shared" si="130"/>
        <v>2.0489385636298749</v>
      </c>
      <c r="M282" s="123">
        <f t="shared" si="130"/>
        <v>1.236975622191365</v>
      </c>
      <c r="N282" s="123">
        <f t="shared" si="130"/>
        <v>2.4213722450059123</v>
      </c>
      <c r="O282" s="123">
        <f t="shared" si="130"/>
        <v>1.1486184050902495</v>
      </c>
      <c r="P282" s="123">
        <f t="shared" si="130"/>
        <v>1.4451019075955069</v>
      </c>
      <c r="Q282" s="123">
        <f t="shared" si="130"/>
        <v>3.8111588509554566</v>
      </c>
      <c r="R282" s="123">
        <f t="shared" si="130"/>
        <v>4.9047328411551687</v>
      </c>
      <c r="S282" s="123">
        <f t="shared" si="130"/>
        <v>5.6417989658666396</v>
      </c>
      <c r="T282" s="123">
        <f t="shared" si="130"/>
        <v>5.4088303956786303</v>
      </c>
      <c r="U282" s="123">
        <f t="shared" si="130"/>
        <v>5.0598780640805296</v>
      </c>
      <c r="V282" s="123">
        <f t="shared" si="130"/>
        <v>4.3242907221848377</v>
      </c>
      <c r="W282" s="123">
        <f t="shared" si="130"/>
        <v>3.6390923900671508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0.27591116842243235</v>
      </c>
      <c r="C283" s="99">
        <f>RES_hhdet_tess!C8</f>
        <v>0.42192726133337677</v>
      </c>
      <c r="D283" s="99">
        <f>RES_hhdet_tess!D8</f>
        <v>0.49264767251740083</v>
      </c>
      <c r="E283" s="99">
        <f>RES_hhdet_tess!E8</f>
        <v>0.54492522311948499</v>
      </c>
      <c r="F283" s="99">
        <f>RES_hhdet_tess!F8</f>
        <v>0.36116680330747147</v>
      </c>
      <c r="G283" s="99">
        <f>RES_hhdet_tess!G8</f>
        <v>0.49748298352355669</v>
      </c>
      <c r="H283" s="99">
        <f>RES_hhdet_tess!H8</f>
        <v>0.58284546492052258</v>
      </c>
      <c r="I283" s="99">
        <f>RES_hhdet_tess!I8</f>
        <v>1.0761721954248364</v>
      </c>
      <c r="J283" s="99">
        <f>RES_hhdet_tess!J8</f>
        <v>0.62951090592405179</v>
      </c>
      <c r="K283" s="99">
        <f>RES_hhdet_tess!K8</f>
        <v>1.0698145105395001</v>
      </c>
      <c r="L283" s="99">
        <f>RES_hhdet_tess!L8</f>
        <v>2.0489385636298749</v>
      </c>
      <c r="M283" s="99">
        <f>RES_hhdet_tess!M8</f>
        <v>1.236975622191365</v>
      </c>
      <c r="N283" s="99">
        <f>RES_hhdet_tess!N8</f>
        <v>2.4213722450059123</v>
      </c>
      <c r="O283" s="99">
        <f>RES_hhdet_tess!O8</f>
        <v>1.1486184050902495</v>
      </c>
      <c r="P283" s="99">
        <f>RES_hhdet_tess!P8</f>
        <v>1.4451019075955069</v>
      </c>
      <c r="Q283" s="99">
        <f>RES_hhdet_tess!Q8</f>
        <v>3.8111588509554566</v>
      </c>
      <c r="R283" s="99">
        <f>RES_hhdet_tess!R8</f>
        <v>4.9047328411551687</v>
      </c>
      <c r="S283" s="99">
        <f>RES_hhdet_tess!S8</f>
        <v>5.6417989658666396</v>
      </c>
      <c r="T283" s="99">
        <f>RES_hhdet_tess!T8</f>
        <v>5.4088303956786303</v>
      </c>
      <c r="U283" s="99">
        <f>RES_hhdet_tess!U8</f>
        <v>5.0598780640805296</v>
      </c>
      <c r="V283" s="99">
        <f>RES_hhdet_tess!V8</f>
        <v>4.3242907221848377</v>
      </c>
      <c r="W283" s="99">
        <f>RES_hhdet_tess!W8</f>
        <v>3.6390923900671508</v>
      </c>
      <c r="DA283" s="63" t="s">
        <v>2920</v>
      </c>
    </row>
    <row r="284" spans="1:105" ht="12" customHeight="1" x14ac:dyDescent="0.25">
      <c r="A284" s="121" t="s">
        <v>55</v>
      </c>
      <c r="B284" s="123">
        <v>14.148064730737755</v>
      </c>
      <c r="C284" s="123">
        <v>6.7332265978989652</v>
      </c>
      <c r="D284" s="123">
        <v>21.12915122312404</v>
      </c>
      <c r="E284" s="123">
        <v>15.890485891293403</v>
      </c>
      <c r="F284" s="123">
        <v>22.589093874087389</v>
      </c>
      <c r="G284" s="123">
        <v>16.646796495122743</v>
      </c>
      <c r="H284" s="123">
        <v>12.356724735869877</v>
      </c>
      <c r="I284" s="123">
        <v>14.18545701184965</v>
      </c>
      <c r="J284" s="123">
        <v>34.271616951908655</v>
      </c>
      <c r="K284" s="123">
        <v>14.388288015975064</v>
      </c>
      <c r="L284" s="123">
        <v>10.598963802386525</v>
      </c>
      <c r="M284" s="123">
        <v>19.682642773388721</v>
      </c>
      <c r="N284" s="123">
        <v>19.193417541852003</v>
      </c>
      <c r="O284" s="123">
        <v>12.726789823291481</v>
      </c>
      <c r="P284" s="123">
        <v>24.489024023777773</v>
      </c>
      <c r="Q284" s="123">
        <v>25.74322053088849</v>
      </c>
      <c r="R284" s="123">
        <v>20.393545633515988</v>
      </c>
      <c r="S284" s="123">
        <v>16.331116126926098</v>
      </c>
      <c r="T284" s="123">
        <v>17.869653494454965</v>
      </c>
      <c r="U284" s="123">
        <v>20.879244285196062</v>
      </c>
      <c r="V284" s="123">
        <v>20.989490006394504</v>
      </c>
      <c r="W284" s="123">
        <v>21.368415595607527</v>
      </c>
      <c r="DA284" s="130" t="s">
        <v>2921</v>
      </c>
    </row>
    <row r="285" spans="1:105" ht="12" customHeight="1" x14ac:dyDescent="0.25">
      <c r="A285" s="97" t="s">
        <v>143</v>
      </c>
      <c r="B285" s="99">
        <v>14.192852751711316</v>
      </c>
      <c r="C285" s="99">
        <v>6.5506549629422874</v>
      </c>
      <c r="D285" s="99">
        <v>21.176549470123636</v>
      </c>
      <c r="E285" s="99">
        <v>15.758814856943724</v>
      </c>
      <c r="F285" s="99">
        <v>22.731043449987926</v>
      </c>
      <c r="G285" s="99">
        <v>16.412982679158734</v>
      </c>
      <c r="H285" s="99">
        <v>12.264827023384342</v>
      </c>
      <c r="I285" s="99">
        <v>13.956383330068027</v>
      </c>
      <c r="J285" s="99">
        <v>34.636753949039012</v>
      </c>
      <c r="K285" s="99">
        <v>14.226632180276487</v>
      </c>
      <c r="L285" s="99">
        <v>10.44721373894917</v>
      </c>
      <c r="M285" s="99">
        <v>19.699365693790103</v>
      </c>
      <c r="N285" s="99">
        <v>19.177620858659516</v>
      </c>
      <c r="O285" s="99">
        <v>12.58621291216387</v>
      </c>
      <c r="P285" s="99">
        <v>24.579711416557618</v>
      </c>
      <c r="Q285" s="99">
        <v>25.841438196404177</v>
      </c>
      <c r="R285" s="99">
        <v>20.415219821905545</v>
      </c>
      <c r="S285" s="99">
        <v>16.220104399608299</v>
      </c>
      <c r="T285" s="99">
        <v>17.820304027735762</v>
      </c>
      <c r="U285" s="99">
        <v>20.885415710438707</v>
      </c>
      <c r="V285" s="99">
        <v>21.012020309050879</v>
      </c>
      <c r="W285" s="99">
        <v>21.364265796770223</v>
      </c>
      <c r="DA285" s="63" t="s">
        <v>2922</v>
      </c>
    </row>
    <row r="286" spans="1:105" ht="12" customHeight="1" x14ac:dyDescent="0.25">
      <c r="A286" s="97" t="s">
        <v>124</v>
      </c>
      <c r="B286" s="99">
        <v>11.46000700204543</v>
      </c>
      <c r="C286" s="99">
        <v>16.86561117085941</v>
      </c>
      <c r="D286" s="99">
        <v>18.788385640776692</v>
      </c>
      <c r="E286" s="99">
        <v>22.555133619870258</v>
      </c>
      <c r="F286" s="99">
        <v>15.488780787874067</v>
      </c>
      <c r="G286" s="99">
        <v>28.578390791392113</v>
      </c>
      <c r="H286" s="99">
        <v>16.68882339848567</v>
      </c>
      <c r="I286" s="99">
        <v>26.222698637917212</v>
      </c>
      <c r="J286" s="99">
        <v>15.249516243008257</v>
      </c>
      <c r="K286" s="99">
        <v>22.17867681546155</v>
      </c>
      <c r="L286" s="99">
        <v>18.85228228515799</v>
      </c>
      <c r="M286" s="99">
        <v>19.591508849269903</v>
      </c>
      <c r="N286" s="99">
        <v>18.215237023739007</v>
      </c>
      <c r="O286" s="99">
        <v>19.782594578103328</v>
      </c>
      <c r="P286" s="99">
        <v>19.455245278928484</v>
      </c>
      <c r="Q286" s="99">
        <v>20.729946768669823</v>
      </c>
      <c r="R286" s="99">
        <v>19.902258381218125</v>
      </c>
      <c r="S286" s="99">
        <v>20.939284569992981</v>
      </c>
      <c r="T286" s="99">
        <v>20.746614152528032</v>
      </c>
      <c r="U286" s="99">
        <v>21.565367616435292</v>
      </c>
      <c r="V286" s="99">
        <v>19.788410494924957</v>
      </c>
      <c r="W286" s="99">
        <v>21.680988205755725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12.306671942149899</v>
      </c>
      <c r="C290" s="102">
        <v>12.12898367603932</v>
      </c>
      <c r="D290" s="102">
        <v>13.193659185220497</v>
      </c>
      <c r="E290" s="102">
        <v>20.733500638642962</v>
      </c>
      <c r="F290" s="102">
        <v>9.1758844027882844</v>
      </c>
      <c r="G290" s="102">
        <v>15.382712675573091</v>
      </c>
      <c r="H290" s="102">
        <v>26.152419755601159</v>
      </c>
      <c r="I290" s="102">
        <v>23.040712711730293</v>
      </c>
      <c r="J290" s="102">
        <v>16.955179747191213</v>
      </c>
      <c r="K290" s="102">
        <v>22.902259852648864</v>
      </c>
      <c r="L290" s="102">
        <v>17.697219691877411</v>
      </c>
      <c r="M290" s="102">
        <v>18.112831987767009</v>
      </c>
      <c r="N290" s="102">
        <v>21.79206730785209</v>
      </c>
      <c r="O290" s="102">
        <v>19.919825488925689</v>
      </c>
      <c r="P290" s="102">
        <v>20.468920918363693</v>
      </c>
      <c r="Q290" s="102">
        <v>20.83151069748294</v>
      </c>
      <c r="R290" s="102">
        <v>18.459260468197087</v>
      </c>
      <c r="S290" s="102">
        <v>23.3374077302126</v>
      </c>
      <c r="T290" s="102">
        <v>19.87562724776301</v>
      </c>
      <c r="U290" s="102">
        <v>19.014225975909024</v>
      </c>
      <c r="V290" s="102">
        <v>19.937740021797559</v>
      </c>
      <c r="W290" s="102">
        <v>21.415823583020636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10.167991336813712</v>
      </c>
      <c r="C294" s="123">
        <v>5.5262550283153669</v>
      </c>
      <c r="D294" s="123">
        <v>10.837033572832784</v>
      </c>
      <c r="E294" s="123">
        <v>9.7114312167792445</v>
      </c>
      <c r="F294" s="123">
        <v>10.408816108983933</v>
      </c>
      <c r="G294" s="123">
        <v>13.78825263886967</v>
      </c>
      <c r="H294" s="123">
        <v>7.1061056001903298</v>
      </c>
      <c r="I294" s="123">
        <v>7.675033997770579</v>
      </c>
      <c r="J294" s="123">
        <v>11.774193556922809</v>
      </c>
      <c r="K294" s="123">
        <v>5.9016711867157881</v>
      </c>
      <c r="L294" s="123">
        <v>4.2644991723443511</v>
      </c>
      <c r="M294" s="123">
        <v>6.9054504240569878</v>
      </c>
      <c r="N294" s="123">
        <v>6.103907001325104</v>
      </c>
      <c r="O294" s="123">
        <v>4.2431791979331805</v>
      </c>
      <c r="P294" s="123">
        <v>7.7699196154087931</v>
      </c>
      <c r="Q294" s="123">
        <v>8.3895650249395484</v>
      </c>
      <c r="R294" s="123">
        <v>6.2466541622132423</v>
      </c>
      <c r="S294" s="123">
        <v>6.4096705234519913</v>
      </c>
      <c r="T294" s="123">
        <v>6.952362759390506</v>
      </c>
      <c r="U294" s="123">
        <v>7.9598426130400286</v>
      </c>
      <c r="V294" s="123">
        <v>7.0903959686705607</v>
      </c>
      <c r="W294" s="123">
        <v>7.0481680140269622</v>
      </c>
      <c r="DA294" s="130" t="s">
        <v>2931</v>
      </c>
    </row>
    <row r="295" spans="1:105" ht="12" customHeight="1" x14ac:dyDescent="0.25">
      <c r="A295" s="97" t="s">
        <v>51</v>
      </c>
      <c r="B295" s="99">
        <v>11.354806045666693</v>
      </c>
      <c r="C295" s="99">
        <v>3.2971337578515985</v>
      </c>
      <c r="D295" s="99">
        <v>11.488968961492395</v>
      </c>
      <c r="E295" s="99">
        <v>8.2080019623519824</v>
      </c>
      <c r="F295" s="99">
        <v>12.055242342519481</v>
      </c>
      <c r="G295" s="99">
        <v>12.167933668498192</v>
      </c>
      <c r="H295" s="99">
        <v>6.2192401797508294</v>
      </c>
      <c r="I295" s="99">
        <v>6.1624276035905075</v>
      </c>
      <c r="J295" s="99">
        <v>12.68758000659215</v>
      </c>
      <c r="K295" s="99">
        <v>5.2617564195508288</v>
      </c>
      <c r="L295" s="99">
        <v>3.8447770477091652</v>
      </c>
      <c r="M295" s="99">
        <v>6.8968427324030221</v>
      </c>
      <c r="N295" s="99">
        <v>6.0979006397502893</v>
      </c>
      <c r="O295" s="99">
        <v>4.022579660323804</v>
      </c>
      <c r="P295" s="99">
        <v>8.0091253229751533</v>
      </c>
      <c r="Q295" s="99">
        <v>8.6971600522152563</v>
      </c>
      <c r="R295" s="99">
        <v>6.0923082820941161</v>
      </c>
      <c r="S295" s="99">
        <v>6.20563196258421</v>
      </c>
      <c r="T295" s="99">
        <v>6.8975865973868711</v>
      </c>
      <c r="U295" s="99">
        <v>7.9636387777737916</v>
      </c>
      <c r="V295" s="99">
        <v>7.096563577675564</v>
      </c>
      <c r="W295" s="99">
        <v>7.0479666886878523</v>
      </c>
      <c r="DA295" s="63" t="s">
        <v>2932</v>
      </c>
    </row>
    <row r="296" spans="1:105" ht="12" customHeight="1" x14ac:dyDescent="0.25">
      <c r="A296" s="97" t="s">
        <v>50</v>
      </c>
      <c r="B296" s="99">
        <v>8.3028594752885976</v>
      </c>
      <c r="C296" s="99">
        <v>8.9593431972875255</v>
      </c>
      <c r="D296" s="99">
        <v>9.9619918484312446</v>
      </c>
      <c r="E296" s="99">
        <v>11.725140813365355</v>
      </c>
      <c r="F296" s="99">
        <v>7.7260696679302496</v>
      </c>
      <c r="G296" s="99">
        <v>16.894291259087701</v>
      </c>
      <c r="H296" s="99">
        <v>9.0933239211849166</v>
      </c>
      <c r="I296" s="99">
        <v>13.319467051342809</v>
      </c>
      <c r="J296" s="99">
        <v>6.4186749049458305</v>
      </c>
      <c r="K296" s="99">
        <v>9.0408398975474551</v>
      </c>
      <c r="L296" s="99">
        <v>7.0388880043864406</v>
      </c>
      <c r="M296" s="99">
        <v>6.9683500252687285</v>
      </c>
      <c r="N296" s="99">
        <v>6.0332964128317261</v>
      </c>
      <c r="O296" s="99">
        <v>6.2432298633738164</v>
      </c>
      <c r="P296" s="99">
        <v>6.2014761828554468</v>
      </c>
      <c r="Q296" s="99">
        <v>6.9101720369531092</v>
      </c>
      <c r="R296" s="99">
        <v>6.8620266157448961</v>
      </c>
      <c r="S296" s="99">
        <v>7.5878935529938749</v>
      </c>
      <c r="T296" s="99">
        <v>7.5883088912114163</v>
      </c>
      <c r="U296" s="99">
        <v>7.8444488131936341</v>
      </c>
      <c r="V296" s="99">
        <v>6.8639520244597092</v>
      </c>
      <c r="W296" s="99">
        <v>7.0569375592964416</v>
      </c>
      <c r="DA296" s="63" t="s">
        <v>2933</v>
      </c>
    </row>
    <row r="297" spans="1:105" ht="12" customHeight="1" x14ac:dyDescent="0.25">
      <c r="A297" s="109" t="s">
        <v>120</v>
      </c>
      <c r="B297" s="110">
        <v>7.4451806615554199</v>
      </c>
      <c r="C297" s="110">
        <v>9.6833766524339708</v>
      </c>
      <c r="D297" s="110">
        <v>8.0751625624266783</v>
      </c>
      <c r="E297" s="110">
        <v>14.557977156926597</v>
      </c>
      <c r="F297" s="110">
        <v>7.2296252837069686</v>
      </c>
      <c r="G297" s="110">
        <v>8.0835436554259061</v>
      </c>
      <c r="H297" s="110">
        <v>15.647705292728064</v>
      </c>
      <c r="I297" s="110">
        <v>10.342917915108602</v>
      </c>
      <c r="J297" s="110">
        <v>6.2689694452560909</v>
      </c>
      <c r="K297" s="110">
        <v>6.4379076619047515</v>
      </c>
      <c r="L297" s="110">
        <v>6.4986202587909352</v>
      </c>
      <c r="M297" s="110">
        <v>7.0754141368074253</v>
      </c>
      <c r="N297" s="110">
        <v>10.02931276985402</v>
      </c>
      <c r="O297" s="110">
        <v>0.66421244281546687</v>
      </c>
      <c r="P297" s="110">
        <v>4.5546563864252052</v>
      </c>
      <c r="Q297" s="110">
        <v>8.754171753055747</v>
      </c>
      <c r="R297" s="110">
        <v>7.2042664001719903</v>
      </c>
      <c r="S297" s="110">
        <v>7.2727272296443504</v>
      </c>
      <c r="T297" s="110">
        <v>7.0921259406365129</v>
      </c>
      <c r="U297" s="110">
        <v>7.032347562354639</v>
      </c>
      <c r="V297" s="110">
        <v>6.9392762616798782</v>
      </c>
      <c r="W297" s="110">
        <v>6.9234786390259719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145.83148791062925</v>
      </c>
      <c r="C299" s="118">
        <f t="shared" si="131"/>
        <v>37.535396330399607</v>
      </c>
      <c r="D299" s="118">
        <f t="shared" si="131"/>
        <v>106.96364819827699</v>
      </c>
      <c r="E299" s="118">
        <f t="shared" si="131"/>
        <v>77.438139382155327</v>
      </c>
      <c r="F299" s="118">
        <f t="shared" si="131"/>
        <v>151.40287669185554</v>
      </c>
      <c r="G299" s="118">
        <f t="shared" si="131"/>
        <v>77.685328732220924</v>
      </c>
      <c r="H299" s="118">
        <f t="shared" si="131"/>
        <v>56.146205330043479</v>
      </c>
      <c r="I299" s="118">
        <f t="shared" si="131"/>
        <v>54.229436838054568</v>
      </c>
      <c r="J299" s="118">
        <f t="shared" si="131"/>
        <v>156.43542452492477</v>
      </c>
      <c r="K299" s="118">
        <f t="shared" si="131"/>
        <v>62.371269909342558</v>
      </c>
      <c r="L299" s="118">
        <f t="shared" si="131"/>
        <v>48.83000200223492</v>
      </c>
      <c r="M299" s="118">
        <f t="shared" si="131"/>
        <v>82.396822730573646</v>
      </c>
      <c r="N299" s="118">
        <f t="shared" si="131"/>
        <v>80.125660552537767</v>
      </c>
      <c r="O299" s="118">
        <f t="shared" si="131"/>
        <v>48.880684107773014</v>
      </c>
      <c r="P299" s="118">
        <f t="shared" si="131"/>
        <v>86.50220446079436</v>
      </c>
      <c r="Q299" s="118">
        <f t="shared" si="131"/>
        <v>87.457988474677109</v>
      </c>
      <c r="R299" s="118">
        <f t="shared" ref="R299:V299" si="132">R300+R303+R305+R315</f>
        <v>69.218980836777462</v>
      </c>
      <c r="S299" s="118">
        <f t="shared" si="132"/>
        <v>55.278643144624176</v>
      </c>
      <c r="T299" s="118">
        <f t="shared" si="132"/>
        <v>61.791995266528062</v>
      </c>
      <c r="U299" s="118">
        <f t="shared" si="132"/>
        <v>72.351916508585973</v>
      </c>
      <c r="V299" s="118">
        <f t="shared" si="132"/>
        <v>72.361031737807124</v>
      </c>
      <c r="W299" s="118">
        <f t="shared" ref="W299" si="133">W300+W303+W305+W315</f>
        <v>73.202790504233107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131.88903100625956</v>
      </c>
      <c r="C300" s="123">
        <f t="shared" si="134"/>
        <v>30.898034808336547</v>
      </c>
      <c r="D300" s="123">
        <f t="shared" si="134"/>
        <v>88.477463540812252</v>
      </c>
      <c r="E300" s="123">
        <f t="shared" si="134"/>
        <v>63.094510257227363</v>
      </c>
      <c r="F300" s="123">
        <f t="shared" si="134"/>
        <v>132.13167588228035</v>
      </c>
      <c r="G300" s="123">
        <f t="shared" si="134"/>
        <v>60.762176807113512</v>
      </c>
      <c r="H300" s="123">
        <f t="shared" si="134"/>
        <v>45.185166579875535</v>
      </c>
      <c r="I300" s="123">
        <f t="shared" si="134"/>
        <v>41.991395076901995</v>
      </c>
      <c r="J300" s="123">
        <f t="shared" si="134"/>
        <v>131.72640535705085</v>
      </c>
      <c r="K300" s="123">
        <f t="shared" si="134"/>
        <v>51.245655218097667</v>
      </c>
      <c r="L300" s="123">
        <f t="shared" si="134"/>
        <v>40.655587572827919</v>
      </c>
      <c r="M300" s="123">
        <f t="shared" si="134"/>
        <v>68.214545674366391</v>
      </c>
      <c r="N300" s="123">
        <f t="shared" si="134"/>
        <v>66.380199102284024</v>
      </c>
      <c r="O300" s="123">
        <f t="shared" si="134"/>
        <v>39.805651057695385</v>
      </c>
      <c r="P300" s="123">
        <f t="shared" si="134"/>
        <v>69.538746061437948</v>
      </c>
      <c r="Q300" s="123">
        <f t="shared" si="134"/>
        <v>69.690963128455948</v>
      </c>
      <c r="R300" s="123">
        <f t="shared" ref="R300:V300" si="135">SUM(R301:R302)</f>
        <v>55.522269108555001</v>
      </c>
      <c r="S300" s="123">
        <f t="shared" si="135"/>
        <v>43.431638773721517</v>
      </c>
      <c r="T300" s="123">
        <f t="shared" si="135"/>
        <v>48.869335485263022</v>
      </c>
      <c r="U300" s="123">
        <f t="shared" si="135"/>
        <v>57.35761919825103</v>
      </c>
      <c r="V300" s="123">
        <f t="shared" si="135"/>
        <v>57.960658877722246</v>
      </c>
      <c r="W300" s="123">
        <f t="shared" ref="W300" si="136">SUM(W301:W302)</f>
        <v>58.802185777588164</v>
      </c>
      <c r="DA300" s="130" t="s">
        <v>3084</v>
      </c>
    </row>
    <row r="301" spans="1:105" ht="12" customHeight="1" x14ac:dyDescent="0.25">
      <c r="A301" s="97" t="s">
        <v>51</v>
      </c>
      <c r="B301" s="99">
        <v>131.88903100625956</v>
      </c>
      <c r="C301" s="99">
        <v>30.898034808336547</v>
      </c>
      <c r="D301" s="99">
        <v>88.477463540812252</v>
      </c>
      <c r="E301" s="99">
        <v>63.094510257227363</v>
      </c>
      <c r="F301" s="99">
        <v>132.13167588228035</v>
      </c>
      <c r="G301" s="99">
        <v>60.762176807113512</v>
      </c>
      <c r="H301" s="99">
        <v>45.185166579875535</v>
      </c>
      <c r="I301" s="99">
        <v>41.991395076901995</v>
      </c>
      <c r="J301" s="99">
        <v>131.72640535705085</v>
      </c>
      <c r="K301" s="99">
        <v>51.245655218097667</v>
      </c>
      <c r="L301" s="99">
        <v>40.655587572827919</v>
      </c>
      <c r="M301" s="99">
        <v>68.214545674366391</v>
      </c>
      <c r="N301" s="99">
        <v>66.380199102284024</v>
      </c>
      <c r="O301" s="99">
        <v>39.805651057695385</v>
      </c>
      <c r="P301" s="99">
        <v>69.538746061437948</v>
      </c>
      <c r="Q301" s="99">
        <v>69.690963128455948</v>
      </c>
      <c r="R301" s="99">
        <v>55.522269108555001</v>
      </c>
      <c r="S301" s="99">
        <v>43.431638773721517</v>
      </c>
      <c r="T301" s="99">
        <v>48.869335485263022</v>
      </c>
      <c r="U301" s="99">
        <v>57.35761919825103</v>
      </c>
      <c r="V301" s="99">
        <v>57.960658877722246</v>
      </c>
      <c r="W301" s="99">
        <v>58.802185777588164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8.4366508809892391</v>
      </c>
      <c r="C305" s="123">
        <v>4.0680151941661284</v>
      </c>
      <c r="D305" s="123">
        <v>12.689289701662174</v>
      </c>
      <c r="E305" s="123">
        <v>9.5290393394376185</v>
      </c>
      <c r="F305" s="123">
        <v>13.500817770746773</v>
      </c>
      <c r="G305" s="123">
        <v>9.7574594339762104</v>
      </c>
      <c r="H305" s="123">
        <v>7.2457498714297177</v>
      </c>
      <c r="I305" s="123">
        <v>8.1501107150971634</v>
      </c>
      <c r="J305" s="123">
        <v>18.126811072834254</v>
      </c>
      <c r="K305" s="123">
        <v>7.8716862043843649</v>
      </c>
      <c r="L305" s="123">
        <v>5.7894126034685716</v>
      </c>
      <c r="M305" s="123">
        <v>10.304422282544074</v>
      </c>
      <c r="N305" s="123">
        <v>10.165660502550004</v>
      </c>
      <c r="O305" s="123">
        <v>6.6332669582621433</v>
      </c>
      <c r="P305" s="123">
        <v>12.507999887435043</v>
      </c>
      <c r="Q305" s="123">
        <v>13.047445050125114</v>
      </c>
      <c r="R305" s="123">
        <v>10.277015536213659</v>
      </c>
      <c r="S305" s="123">
        <v>8.2229246670548584</v>
      </c>
      <c r="T305" s="123">
        <v>8.8794286286650994</v>
      </c>
      <c r="U305" s="123">
        <v>10.307375352617008</v>
      </c>
      <c r="V305" s="123">
        <v>10.248802982673123</v>
      </c>
      <c r="W305" s="123">
        <v>10.318825707981217</v>
      </c>
      <c r="DA305" s="130" t="s">
        <v>3089</v>
      </c>
    </row>
    <row r="306" spans="1:105" ht="12" customHeight="1" x14ac:dyDescent="0.25">
      <c r="A306" s="97" t="s">
        <v>143</v>
      </c>
      <c r="B306" s="99">
        <v>8.4932656967542552</v>
      </c>
      <c r="C306" s="99">
        <v>4.0045455307236351</v>
      </c>
      <c r="D306" s="99">
        <v>12.771793007190654</v>
      </c>
      <c r="E306" s="99">
        <v>9.5181272199237803</v>
      </c>
      <c r="F306" s="99">
        <v>13.632378667042936</v>
      </c>
      <c r="G306" s="99">
        <v>9.7022593016269525</v>
      </c>
      <c r="H306" s="99">
        <v>7.2485002027640038</v>
      </c>
      <c r="I306" s="99">
        <v>8.1162475201426396</v>
      </c>
      <c r="J306" s="99">
        <v>18.406074481590693</v>
      </c>
      <c r="K306" s="99">
        <v>7.9322765302902969</v>
      </c>
      <c r="L306" s="99">
        <v>5.8295678758123124</v>
      </c>
      <c r="M306" s="99">
        <v>10.428834933710304</v>
      </c>
      <c r="N306" s="99">
        <v>10.294945830028436</v>
      </c>
      <c r="O306" s="99">
        <v>6.6808288266327454</v>
      </c>
      <c r="P306" s="99">
        <v>12.679332289355676</v>
      </c>
      <c r="Q306" s="99">
        <v>13.225631258861714</v>
      </c>
      <c r="R306" s="99">
        <v>10.404458198096796</v>
      </c>
      <c r="S306" s="99">
        <v>8.3084070402194232</v>
      </c>
      <c r="T306" s="99">
        <v>8.9808382533833626</v>
      </c>
      <c r="U306" s="99">
        <v>10.430322421971299</v>
      </c>
      <c r="V306" s="99">
        <v>10.375417168508076</v>
      </c>
      <c r="W306" s="99">
        <v>10.45131603883646</v>
      </c>
      <c r="DA306" s="63" t="s">
        <v>3090</v>
      </c>
    </row>
    <row r="307" spans="1:105" ht="12" customHeight="1" x14ac:dyDescent="0.25">
      <c r="A307" s="97" t="s">
        <v>124</v>
      </c>
      <c r="B307" s="99">
        <v>5.2969079092405158</v>
      </c>
      <c r="C307" s="99">
        <v>7.7954218692148638</v>
      </c>
      <c r="D307" s="99">
        <v>8.5926344283844607</v>
      </c>
      <c r="E307" s="99">
        <v>10.240799100084352</v>
      </c>
      <c r="F307" s="99">
        <v>6.932900728228125</v>
      </c>
      <c r="G307" s="99">
        <v>12.65103477200506</v>
      </c>
      <c r="H307" s="99">
        <v>7.3438603676795022</v>
      </c>
      <c r="I307" s="99">
        <v>11.437516811138448</v>
      </c>
      <c r="J307" s="99">
        <v>6.5678845026331851</v>
      </c>
      <c r="K307" s="99">
        <v>9.4399729568497186</v>
      </c>
      <c r="L307" s="99">
        <v>7.9867637049422466</v>
      </c>
      <c r="M307" s="99">
        <v>8.2050682419954626</v>
      </c>
      <c r="N307" s="99">
        <v>7.2102936804595252</v>
      </c>
      <c r="O307" s="99">
        <v>7.3717256040095762</v>
      </c>
      <c r="P307" s="99">
        <v>6.8456002614674079</v>
      </c>
      <c r="Q307" s="99">
        <v>7.0188627863782518</v>
      </c>
      <c r="R307" s="99">
        <v>6.5983261062546541</v>
      </c>
      <c r="S307" s="99">
        <v>6.7351521356936486</v>
      </c>
      <c r="T307" s="99">
        <v>6.5977857970871021</v>
      </c>
      <c r="U307" s="99">
        <v>6.6757671302442416</v>
      </c>
      <c r="V307" s="99">
        <v>5.779616631440974</v>
      </c>
      <c r="W307" s="99">
        <v>5.8587998451430341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5.5058060233804387</v>
      </c>
      <c r="C315" s="123">
        <v>2.5693463278969317</v>
      </c>
      <c r="D315" s="123">
        <v>5.7968949558025606</v>
      </c>
      <c r="E315" s="123">
        <v>4.8145897854903374</v>
      </c>
      <c r="F315" s="123">
        <v>5.770383038828415</v>
      </c>
      <c r="G315" s="123">
        <v>7.1656924911312005</v>
      </c>
      <c r="H315" s="123">
        <v>3.7152888787382281</v>
      </c>
      <c r="I315" s="123">
        <v>4.0879310460554068</v>
      </c>
      <c r="J315" s="123">
        <v>6.58220809503967</v>
      </c>
      <c r="K315" s="123">
        <v>3.2539284868605227</v>
      </c>
      <c r="L315" s="123">
        <v>2.3850018259384322</v>
      </c>
      <c r="M315" s="123">
        <v>3.8778547736631679</v>
      </c>
      <c r="N315" s="123">
        <v>3.5798009477037418</v>
      </c>
      <c r="O315" s="123">
        <v>2.4417660918154902</v>
      </c>
      <c r="P315" s="123">
        <v>4.455458511921357</v>
      </c>
      <c r="Q315" s="123">
        <v>4.7195802960960354</v>
      </c>
      <c r="R315" s="123">
        <v>3.4196961920088</v>
      </c>
      <c r="S315" s="123">
        <v>3.6240797038478045</v>
      </c>
      <c r="T315" s="123">
        <v>4.0432311525999474</v>
      </c>
      <c r="U315" s="123">
        <v>4.6869219577179244</v>
      </c>
      <c r="V315" s="123">
        <v>4.1515698774117595</v>
      </c>
      <c r="W315" s="123">
        <v>4.0817790186637222</v>
      </c>
      <c r="DA315" s="130" t="s">
        <v>3099</v>
      </c>
    </row>
    <row r="316" spans="1:105" ht="12" customHeight="1" x14ac:dyDescent="0.25">
      <c r="A316" s="97" t="s">
        <v>51</v>
      </c>
      <c r="B316" s="99">
        <v>6.9266614239309616</v>
      </c>
      <c r="C316" s="99">
        <v>2.0815723530453827</v>
      </c>
      <c r="D316" s="99">
        <v>7.1872779852469773</v>
      </c>
      <c r="E316" s="99">
        <v>5.1547934446987576</v>
      </c>
      <c r="F316" s="99">
        <v>7.5404705256682574</v>
      </c>
      <c r="G316" s="99">
        <v>7.5951853780123901</v>
      </c>
      <c r="H316" s="99">
        <v>3.8706264470447964</v>
      </c>
      <c r="I316" s="99">
        <v>3.7875751581655797</v>
      </c>
      <c r="J316" s="99">
        <v>7.2769765700980029</v>
      </c>
      <c r="K316" s="99">
        <v>3.1969461383110285</v>
      </c>
      <c r="L316" s="99">
        <v>2.3468060667060491</v>
      </c>
      <c r="M316" s="99">
        <v>4.0401277792487518</v>
      </c>
      <c r="N316" s="99">
        <v>3.6993749661258746</v>
      </c>
      <c r="O316" s="99">
        <v>2.4454445054629299</v>
      </c>
      <c r="P316" s="99">
        <v>4.7663394967460038</v>
      </c>
      <c r="Q316" s="99">
        <v>5.1498585197604383</v>
      </c>
      <c r="R316" s="99">
        <v>3.6117846890860132</v>
      </c>
      <c r="S316" s="99">
        <v>3.7511006369706563</v>
      </c>
      <c r="T316" s="99">
        <v>4.14542581303016</v>
      </c>
      <c r="U316" s="99">
        <v>4.7403238599830271</v>
      </c>
      <c r="V316" s="99">
        <v>4.1941985260623422</v>
      </c>
      <c r="W316" s="99">
        <v>4.1179279802864164</v>
      </c>
      <c r="DA316" s="63" t="s">
        <v>3100</v>
      </c>
    </row>
    <row r="317" spans="1:105" ht="12" customHeight="1" x14ac:dyDescent="0.25">
      <c r="A317" s="97" t="s">
        <v>50</v>
      </c>
      <c r="B317" s="99">
        <v>3.3089432336172209</v>
      </c>
      <c r="C317" s="99">
        <v>3.5306946962834678</v>
      </c>
      <c r="D317" s="99">
        <v>3.9251958166468404</v>
      </c>
      <c r="E317" s="99">
        <v>4.6105488506161629</v>
      </c>
      <c r="F317" s="99">
        <v>3.0377599241719477</v>
      </c>
      <c r="G317" s="99">
        <v>6.6274691407519954</v>
      </c>
      <c r="H317" s="99">
        <v>3.5628897986260131</v>
      </c>
      <c r="I317" s="99">
        <v>5.2129707953411568</v>
      </c>
      <c r="J317" s="99">
        <v>2.5120063033966269</v>
      </c>
      <c r="K317" s="99">
        <v>3.5378860042365381</v>
      </c>
      <c r="L317" s="99">
        <v>2.7469443001601785</v>
      </c>
      <c r="M317" s="99">
        <v>2.7193809863770726</v>
      </c>
      <c r="N317" s="99">
        <v>2.3540774234003807</v>
      </c>
      <c r="O317" s="99">
        <v>2.4352003102139035</v>
      </c>
      <c r="P317" s="99">
        <v>2.4185884625926377</v>
      </c>
      <c r="Q317" s="99">
        <v>2.6948408275983478</v>
      </c>
      <c r="R317" s="99">
        <v>2.6751807675477126</v>
      </c>
      <c r="S317" s="99">
        <v>2.9476439438097857</v>
      </c>
      <c r="T317" s="99">
        <v>2.9285030396004457</v>
      </c>
      <c r="U317" s="99">
        <v>3.0062448466362328</v>
      </c>
      <c r="V317" s="99">
        <v>2.6093226295265741</v>
      </c>
      <c r="W317" s="99">
        <v>2.6720148200141942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0.79892143688928663</v>
      </c>
      <c r="E322" s="117">
        <f t="shared" si="138"/>
        <v>0</v>
      </c>
      <c r="F322" s="117">
        <f t="shared" si="138"/>
        <v>1.8753162143802866</v>
      </c>
      <c r="G322" s="117">
        <f t="shared" si="138"/>
        <v>0</v>
      </c>
      <c r="H322" s="117">
        <f t="shared" si="138"/>
        <v>0</v>
      </c>
      <c r="I322" s="117">
        <f t="shared" si="138"/>
        <v>0.42004287672476914</v>
      </c>
      <c r="J322" s="117">
        <f t="shared" si="138"/>
        <v>5.6592031297274543</v>
      </c>
      <c r="K322" s="117">
        <f t="shared" si="138"/>
        <v>0</v>
      </c>
      <c r="L322" s="117">
        <f t="shared" si="138"/>
        <v>0</v>
      </c>
      <c r="M322" s="117">
        <f t="shared" si="138"/>
        <v>1.0874842276805468</v>
      </c>
      <c r="N322" s="117">
        <f t="shared" si="138"/>
        <v>3.4035450653490176</v>
      </c>
      <c r="O322" s="117">
        <f t="shared" si="138"/>
        <v>3.1290113483748048</v>
      </c>
      <c r="P322" s="117">
        <f t="shared" si="138"/>
        <v>14.354433453613018</v>
      </c>
      <c r="Q322" s="117">
        <f t="shared" si="138"/>
        <v>4.3068556154021085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7.1277603085373259E-2</v>
      </c>
      <c r="V322" s="117">
        <f t="shared" si="139"/>
        <v>1.0160112478702255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0.66077356117679642</v>
      </c>
      <c r="E323" s="122">
        <f t="shared" si="141"/>
        <v>0</v>
      </c>
      <c r="F323" s="122">
        <f t="shared" si="141"/>
        <v>1.647220663316139</v>
      </c>
      <c r="G323" s="122">
        <f t="shared" si="141"/>
        <v>0</v>
      </c>
      <c r="H323" s="122">
        <f t="shared" si="141"/>
        <v>0</v>
      </c>
      <c r="I323" s="122">
        <f t="shared" si="141"/>
        <v>0.31561637067176601</v>
      </c>
      <c r="J323" s="122">
        <f t="shared" si="141"/>
        <v>4.8866368582947057</v>
      </c>
      <c r="K323" s="122">
        <f t="shared" si="141"/>
        <v>0</v>
      </c>
      <c r="L323" s="122">
        <f t="shared" si="141"/>
        <v>0</v>
      </c>
      <c r="M323" s="122">
        <f t="shared" si="141"/>
        <v>0.92652067824361961</v>
      </c>
      <c r="N323" s="122">
        <f t="shared" si="141"/>
        <v>2.8822314511508993</v>
      </c>
      <c r="O323" s="122">
        <f t="shared" si="141"/>
        <v>2.6109660685187617</v>
      </c>
      <c r="P323" s="122">
        <f t="shared" si="141"/>
        <v>11.781339894900778</v>
      </c>
      <c r="Q323" s="122">
        <f t="shared" si="141"/>
        <v>3.4861870547564351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5.5156168492835542E-2</v>
      </c>
      <c r="V323" s="122">
        <f t="shared" si="142"/>
        <v>0.78483486208033593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0.66014356088048975</v>
      </c>
      <c r="E324" s="98">
        <v>0</v>
      </c>
      <c r="F324" s="98">
        <v>1.6455372171901326</v>
      </c>
      <c r="G324" s="98">
        <v>0</v>
      </c>
      <c r="H324" s="98">
        <v>0</v>
      </c>
      <c r="I324" s="98">
        <v>0.31535401187120038</v>
      </c>
      <c r="J324" s="98">
        <v>4.881882039761309</v>
      </c>
      <c r="K324" s="98">
        <v>0</v>
      </c>
      <c r="L324" s="98">
        <v>0</v>
      </c>
      <c r="M324" s="98">
        <v>0.92562630280887859</v>
      </c>
      <c r="N324" s="98">
        <v>2.8798736278767816</v>
      </c>
      <c r="O324" s="98">
        <v>2.6084316147138016</v>
      </c>
      <c r="P324" s="98">
        <v>11.769546606896524</v>
      </c>
      <c r="Q324" s="98">
        <v>3.4830632281001797</v>
      </c>
      <c r="R324" s="98">
        <v>0</v>
      </c>
      <c r="S324" s="98">
        <v>0</v>
      </c>
      <c r="T324" s="98">
        <v>0</v>
      </c>
      <c r="U324" s="98">
        <v>5.5101727343534676E-2</v>
      </c>
      <c r="V324" s="98">
        <v>0.78405476837732835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6.3000029630663507E-4</v>
      </c>
      <c r="E325" s="98">
        <v>0</v>
      </c>
      <c r="F325" s="98">
        <v>1.6834461260064018E-3</v>
      </c>
      <c r="G325" s="98">
        <v>0</v>
      </c>
      <c r="H325" s="98">
        <v>0</v>
      </c>
      <c r="I325" s="98">
        <v>2.6235880056561426E-4</v>
      </c>
      <c r="J325" s="98">
        <v>4.7548185333967478E-3</v>
      </c>
      <c r="K325" s="98">
        <v>0</v>
      </c>
      <c r="L325" s="98">
        <v>0</v>
      </c>
      <c r="M325" s="98">
        <v>8.943754347409972E-4</v>
      </c>
      <c r="N325" s="98">
        <v>2.3578232741178818E-3</v>
      </c>
      <c r="O325" s="98">
        <v>2.5344538049602763E-3</v>
      </c>
      <c r="P325" s="98">
        <v>1.1793288004254637E-2</v>
      </c>
      <c r="Q325" s="98">
        <v>3.1238266562555045E-3</v>
      </c>
      <c r="R325" s="98">
        <v>0</v>
      </c>
      <c r="S325" s="98">
        <v>0</v>
      </c>
      <c r="T325" s="98">
        <v>0</v>
      </c>
      <c r="U325" s="98">
        <v>5.4441149300865503E-5</v>
      </c>
      <c r="V325" s="98">
        <v>7.800937030075732E-4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3.3988608108461945E-3</v>
      </c>
      <c r="E326" s="122">
        <f t="shared" si="144"/>
        <v>0</v>
      </c>
      <c r="F326" s="122">
        <f t="shared" si="144"/>
        <v>2.0921882350642121E-3</v>
      </c>
      <c r="G326" s="122">
        <f t="shared" si="144"/>
        <v>0</v>
      </c>
      <c r="H326" s="122">
        <f t="shared" si="144"/>
        <v>0</v>
      </c>
      <c r="I326" s="122">
        <f t="shared" si="144"/>
        <v>5.1670946076217616E-3</v>
      </c>
      <c r="J326" s="122">
        <f t="shared" si="144"/>
        <v>6.7870991985826889E-3</v>
      </c>
      <c r="K326" s="122">
        <f t="shared" si="144"/>
        <v>0</v>
      </c>
      <c r="L326" s="122">
        <f t="shared" si="144"/>
        <v>0</v>
      </c>
      <c r="M326" s="122">
        <f t="shared" si="144"/>
        <v>1.9967462788131299E-3</v>
      </c>
      <c r="N326" s="122">
        <f t="shared" si="144"/>
        <v>2.2839622579617205E-2</v>
      </c>
      <c r="O326" s="122">
        <f t="shared" si="144"/>
        <v>3.9464734294923868E-3</v>
      </c>
      <c r="P326" s="122">
        <f t="shared" si="144"/>
        <v>4.2966475282200274E-2</v>
      </c>
      <c r="Q326" s="122">
        <f t="shared" si="144"/>
        <v>3.3496565668725949E-2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2.5813735871852767E-4</v>
      </c>
      <c r="V326" s="122">
        <f t="shared" si="144"/>
        <v>9.5008878706467112E-4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3.3988608108461945E-3</v>
      </c>
      <c r="E327" s="98">
        <v>0</v>
      </c>
      <c r="F327" s="98">
        <v>2.0921882350642121E-3</v>
      </c>
      <c r="G327" s="98">
        <v>0</v>
      </c>
      <c r="H327" s="98">
        <v>0</v>
      </c>
      <c r="I327" s="98">
        <v>5.1670946076217616E-3</v>
      </c>
      <c r="J327" s="98">
        <v>6.7870991985826889E-3</v>
      </c>
      <c r="K327" s="98">
        <v>0</v>
      </c>
      <c r="L327" s="98">
        <v>0</v>
      </c>
      <c r="M327" s="98">
        <v>1.9967462788131299E-3</v>
      </c>
      <c r="N327" s="98">
        <v>2.2839622579617205E-2</v>
      </c>
      <c r="O327" s="98">
        <v>3.9464734294923868E-3</v>
      </c>
      <c r="P327" s="98">
        <v>4.2966475282200274E-2</v>
      </c>
      <c r="Q327" s="98">
        <v>3.3496565668725949E-2</v>
      </c>
      <c r="R327" s="98">
        <v>0</v>
      </c>
      <c r="S327" s="98">
        <v>0</v>
      </c>
      <c r="T327" s="98">
        <v>0</v>
      </c>
      <c r="U327" s="98">
        <v>2.5813735871852767E-4</v>
      </c>
      <c r="V327" s="98">
        <v>9.5008878706467112E-4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8.7279702889678262E-2</v>
      </c>
      <c r="E328" s="122">
        <v>0</v>
      </c>
      <c r="F328" s="122">
        <v>0.14619454316571157</v>
      </c>
      <c r="G328" s="122">
        <v>0</v>
      </c>
      <c r="H328" s="122">
        <v>0</v>
      </c>
      <c r="I328" s="122">
        <v>5.2338615082261293E-2</v>
      </c>
      <c r="J328" s="122">
        <v>0.53980189364385511</v>
      </c>
      <c r="K328" s="122">
        <v>0</v>
      </c>
      <c r="L328" s="122">
        <v>0</v>
      </c>
      <c r="M328" s="122">
        <v>0.11252159406879506</v>
      </c>
      <c r="N328" s="122">
        <v>0.36171882803471739</v>
      </c>
      <c r="O328" s="122">
        <v>0.36381191337715668</v>
      </c>
      <c r="P328" s="122">
        <v>1.8346095821826338</v>
      </c>
      <c r="Q328" s="122">
        <v>0.57049820677500773</v>
      </c>
      <c r="R328" s="122">
        <v>0</v>
      </c>
      <c r="S328" s="122">
        <v>0</v>
      </c>
      <c r="T328" s="122">
        <v>0</v>
      </c>
      <c r="U328" s="122">
        <v>1.0327938986854274E-2</v>
      </c>
      <c r="V328" s="122">
        <v>0.15606044376397207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8.3430295579141292E-2</v>
      </c>
      <c r="E329" s="98">
        <v>0</v>
      </c>
      <c r="F329" s="98">
        <v>0.14104672018067471</v>
      </c>
      <c r="G329" s="98">
        <v>0</v>
      </c>
      <c r="H329" s="98">
        <v>0</v>
      </c>
      <c r="I329" s="98">
        <v>4.7638016635956723E-2</v>
      </c>
      <c r="J329" s="98">
        <v>0.5321090474733875</v>
      </c>
      <c r="K329" s="98">
        <v>0</v>
      </c>
      <c r="L329" s="98">
        <v>0</v>
      </c>
      <c r="M329" s="98">
        <v>0.11085023945617468</v>
      </c>
      <c r="N329" s="98">
        <v>0.35333494113776842</v>
      </c>
      <c r="O329" s="98">
        <v>0.35163351076437382</v>
      </c>
      <c r="P329" s="98">
        <v>1.7999974403278465</v>
      </c>
      <c r="Q329" s="98">
        <v>0.55541872733291786</v>
      </c>
      <c r="R329" s="98">
        <v>0</v>
      </c>
      <c r="S329" s="98">
        <v>0</v>
      </c>
      <c r="T329" s="98">
        <v>0</v>
      </c>
      <c r="U329" s="98">
        <v>7.8094280792277886E-3</v>
      </c>
      <c r="V329" s="98">
        <v>0.14847979960285057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3.8494073105369772E-3</v>
      </c>
      <c r="E330" s="98">
        <v>0</v>
      </c>
      <c r="F330" s="98">
        <v>5.1478229850368583E-3</v>
      </c>
      <c r="G330" s="98">
        <v>0</v>
      </c>
      <c r="H330" s="98">
        <v>0</v>
      </c>
      <c r="I330" s="98">
        <v>2.5199681648876851E-3</v>
      </c>
      <c r="J330" s="98">
        <v>3.0351603625691399E-3</v>
      </c>
      <c r="K330" s="98">
        <v>0</v>
      </c>
      <c r="L330" s="98">
        <v>0</v>
      </c>
      <c r="M330" s="98">
        <v>1.1151398978308448E-3</v>
      </c>
      <c r="N330" s="98">
        <v>4.2247289443741341E-3</v>
      </c>
      <c r="O330" s="98">
        <v>8.1347558284259047E-3</v>
      </c>
      <c r="P330" s="98">
        <v>1.6598379643253707E-2</v>
      </c>
      <c r="Q330" s="98">
        <v>8.1958375821468751E-3</v>
      </c>
      <c r="R330" s="98">
        <v>0</v>
      </c>
      <c r="S330" s="98">
        <v>0</v>
      </c>
      <c r="T330" s="98">
        <v>0</v>
      </c>
      <c r="U330" s="98">
        <v>2.2844827372504178E-3</v>
      </c>
      <c r="V330" s="98">
        <v>5.7282099909394049E-3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2.1806302814168857E-3</v>
      </c>
      <c r="J334" s="101">
        <v>4.6576858078984642E-3</v>
      </c>
      <c r="K334" s="101">
        <v>0</v>
      </c>
      <c r="L334" s="101">
        <v>0</v>
      </c>
      <c r="M334" s="101">
        <v>5.5621471478952994E-4</v>
      </c>
      <c r="N334" s="101">
        <v>4.1591579525748108E-3</v>
      </c>
      <c r="O334" s="101">
        <v>4.0436467843569775E-3</v>
      </c>
      <c r="P334" s="101">
        <v>1.8013762211533696E-2</v>
      </c>
      <c r="Q334" s="101">
        <v>6.8836418599429496E-3</v>
      </c>
      <c r="R334" s="101">
        <v>0</v>
      </c>
      <c r="S334" s="101">
        <v>0</v>
      </c>
      <c r="T334" s="101">
        <v>0</v>
      </c>
      <c r="U334" s="101">
        <v>2.3402817037606732E-4</v>
      </c>
      <c r="V334" s="101">
        <v>1.8524341701821147E-3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4.7469312011965796E-2</v>
      </c>
      <c r="E338" s="122">
        <v>0</v>
      </c>
      <c r="F338" s="122">
        <v>7.9808819663371638E-2</v>
      </c>
      <c r="G338" s="122">
        <v>0</v>
      </c>
      <c r="H338" s="122">
        <v>0</v>
      </c>
      <c r="I338" s="122">
        <v>4.6920796363120069E-2</v>
      </c>
      <c r="J338" s="122">
        <v>0.22597727859031116</v>
      </c>
      <c r="K338" s="122">
        <v>0</v>
      </c>
      <c r="L338" s="122">
        <v>0</v>
      </c>
      <c r="M338" s="122">
        <v>4.6445209089318949E-2</v>
      </c>
      <c r="N338" s="122">
        <v>0.13675516358378378</v>
      </c>
      <c r="O338" s="122">
        <v>0.15028689304939374</v>
      </c>
      <c r="P338" s="122">
        <v>0.69551750124740541</v>
      </c>
      <c r="Q338" s="122">
        <v>0.21667378820193975</v>
      </c>
      <c r="R338" s="122">
        <v>0</v>
      </c>
      <c r="S338" s="122">
        <v>0</v>
      </c>
      <c r="T338" s="122">
        <v>0</v>
      </c>
      <c r="U338" s="122">
        <v>5.5353582469649084E-3</v>
      </c>
      <c r="V338" s="122">
        <v>7.4165853238852775E-2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2.675758275599964E-2</v>
      </c>
      <c r="E339" s="98">
        <v>0</v>
      </c>
      <c r="F339" s="98">
        <v>6.9291569414939261E-2</v>
      </c>
      <c r="G339" s="98">
        <v>0</v>
      </c>
      <c r="H339" s="98">
        <v>0</v>
      </c>
      <c r="I339" s="98">
        <v>6.1202650209542858E-3</v>
      </c>
      <c r="J339" s="98">
        <v>0.22363883152628825</v>
      </c>
      <c r="K339" s="98">
        <v>0</v>
      </c>
      <c r="L339" s="98">
        <v>0</v>
      </c>
      <c r="M339" s="98">
        <v>4.492651643279668E-2</v>
      </c>
      <c r="N339" s="98">
        <v>0.12976153704325002</v>
      </c>
      <c r="O339" s="98">
        <v>0.11661337662154589</v>
      </c>
      <c r="P339" s="98">
        <v>0.58294310352567424</v>
      </c>
      <c r="Q339" s="98">
        <v>0.13176556981176032</v>
      </c>
      <c r="R339" s="98">
        <v>0</v>
      </c>
      <c r="S339" s="98">
        <v>0</v>
      </c>
      <c r="T339" s="98">
        <v>0</v>
      </c>
      <c r="U339" s="98">
        <v>4.6994548852651811E-3</v>
      </c>
      <c r="V339" s="98">
        <v>6.6920022859318001E-2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2.0103102773900532E-2</v>
      </c>
      <c r="E340" s="98">
        <v>0</v>
      </c>
      <c r="F340" s="98">
        <v>1.035483397382525E-2</v>
      </c>
      <c r="G340" s="98">
        <v>0</v>
      </c>
      <c r="H340" s="98">
        <v>0</v>
      </c>
      <c r="I340" s="98">
        <v>4.0800531342165783E-2</v>
      </c>
      <c r="J340" s="98">
        <v>2.3089586208440913E-3</v>
      </c>
      <c r="K340" s="98">
        <v>0</v>
      </c>
      <c r="L340" s="98">
        <v>0</v>
      </c>
      <c r="M340" s="98">
        <v>1.4836741100801311E-3</v>
      </c>
      <c r="N340" s="98">
        <v>6.7919442381031243E-3</v>
      </c>
      <c r="O340" s="98">
        <v>3.3673516427847841E-2</v>
      </c>
      <c r="P340" s="98">
        <v>0.11257439772173113</v>
      </c>
      <c r="Q340" s="98">
        <v>8.3755797241246377E-2</v>
      </c>
      <c r="R340" s="98">
        <v>0</v>
      </c>
      <c r="S340" s="98">
        <v>0</v>
      </c>
      <c r="T340" s="98">
        <v>0</v>
      </c>
      <c r="U340" s="98">
        <v>8.3590336169972696E-4</v>
      </c>
      <c r="V340" s="98">
        <v>7.2075608509215806E-3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6.0862648206562486E-4</v>
      </c>
      <c r="E341" s="33">
        <v>0</v>
      </c>
      <c r="F341" s="33">
        <v>1.6241627460713263E-4</v>
      </c>
      <c r="G341" s="33">
        <v>0</v>
      </c>
      <c r="H341" s="33">
        <v>0</v>
      </c>
      <c r="I341" s="33">
        <v>0</v>
      </c>
      <c r="J341" s="33">
        <v>2.9488443178830734E-5</v>
      </c>
      <c r="K341" s="33">
        <v>0</v>
      </c>
      <c r="L341" s="33">
        <v>0</v>
      </c>
      <c r="M341" s="33">
        <v>3.5018546442142223E-5</v>
      </c>
      <c r="N341" s="33">
        <v>2.0168230243064854E-4</v>
      </c>
      <c r="O341" s="33">
        <v>0</v>
      </c>
      <c r="P341" s="33">
        <v>0</v>
      </c>
      <c r="Q341" s="33">
        <v>1.1524211489330589E-3</v>
      </c>
      <c r="R341" s="33">
        <v>0</v>
      </c>
      <c r="S341" s="33">
        <v>0</v>
      </c>
      <c r="T341" s="33">
        <v>0</v>
      </c>
      <c r="U341" s="33">
        <v>0</v>
      </c>
      <c r="V341" s="33">
        <v>3.8269528613189438E-5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0.46358030781374132</v>
      </c>
      <c r="E343" s="117">
        <f t="shared" si="145"/>
        <v>0</v>
      </c>
      <c r="F343" s="117">
        <f t="shared" si="145"/>
        <v>1.0957143810000907</v>
      </c>
      <c r="G343" s="117">
        <f t="shared" si="145"/>
        <v>0</v>
      </c>
      <c r="H343" s="117">
        <f t="shared" si="145"/>
        <v>0</v>
      </c>
      <c r="I343" s="117">
        <f t="shared" si="145"/>
        <v>0.26175807684277924</v>
      </c>
      <c r="J343" s="117">
        <f t="shared" si="145"/>
        <v>3.4487465725932975</v>
      </c>
      <c r="K343" s="117">
        <f t="shared" si="145"/>
        <v>0</v>
      </c>
      <c r="L343" s="117">
        <f t="shared" si="145"/>
        <v>0</v>
      </c>
      <c r="M343" s="117">
        <f t="shared" si="145"/>
        <v>0.68595814106640696</v>
      </c>
      <c r="N343" s="117">
        <f t="shared" si="145"/>
        <v>2.2068341519451709</v>
      </c>
      <c r="O343" s="117">
        <f t="shared" si="145"/>
        <v>2.0108036554915651</v>
      </c>
      <c r="P343" s="117">
        <f t="shared" si="145"/>
        <v>9.3878737953524887</v>
      </c>
      <c r="Q343" s="117">
        <f t="shared" si="145"/>
        <v>2.9116096488373264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5.2981395310233548E-2</v>
      </c>
      <c r="V343" s="117">
        <f t="shared" si="146"/>
        <v>0.76086215452307826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0.3746882711578064</v>
      </c>
      <c r="E344" s="122">
        <f t="shared" si="148"/>
        <v>0</v>
      </c>
      <c r="F344" s="122">
        <f t="shared" si="148"/>
        <v>0.95265199208765705</v>
      </c>
      <c r="G344" s="122">
        <f t="shared" si="148"/>
        <v>0</v>
      </c>
      <c r="H344" s="122">
        <f t="shared" si="148"/>
        <v>0</v>
      </c>
      <c r="I344" s="122">
        <f t="shared" si="148"/>
        <v>0.18834092218875523</v>
      </c>
      <c r="J344" s="122">
        <f t="shared" si="148"/>
        <v>2.9484386178051727</v>
      </c>
      <c r="K344" s="122">
        <f t="shared" si="148"/>
        <v>0</v>
      </c>
      <c r="L344" s="122">
        <f t="shared" si="148"/>
        <v>0</v>
      </c>
      <c r="M344" s="122">
        <f t="shared" si="148"/>
        <v>0.57827489252589359</v>
      </c>
      <c r="N344" s="122">
        <f t="shared" si="148"/>
        <v>1.8186110422674657</v>
      </c>
      <c r="O344" s="122">
        <f t="shared" si="148"/>
        <v>1.6648166723934692</v>
      </c>
      <c r="P344" s="122">
        <f t="shared" si="148"/>
        <v>7.5934937839058669</v>
      </c>
      <c r="Q344" s="122">
        <f t="shared" si="148"/>
        <v>2.2819457663162126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4.0716341276806338E-2</v>
      </c>
      <c r="V344" s="122">
        <f t="shared" si="149"/>
        <v>0.59261050635735679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0.37405827086149979</v>
      </c>
      <c r="E345" s="98">
        <v>0</v>
      </c>
      <c r="F345" s="98">
        <v>0.9509685459616507</v>
      </c>
      <c r="G345" s="98">
        <v>0</v>
      </c>
      <c r="H345" s="98">
        <v>0</v>
      </c>
      <c r="I345" s="98">
        <v>0.18807856338818962</v>
      </c>
      <c r="J345" s="98">
        <v>2.9436837992717759</v>
      </c>
      <c r="K345" s="98">
        <v>0</v>
      </c>
      <c r="L345" s="98">
        <v>0</v>
      </c>
      <c r="M345" s="98">
        <v>0.57738051709115257</v>
      </c>
      <c r="N345" s="98">
        <v>1.8162532189933478</v>
      </c>
      <c r="O345" s="98">
        <v>1.6622822185885089</v>
      </c>
      <c r="P345" s="98">
        <v>7.5817004959016119</v>
      </c>
      <c r="Q345" s="98">
        <v>2.2788219396599572</v>
      </c>
      <c r="R345" s="98">
        <v>0</v>
      </c>
      <c r="S345" s="98">
        <v>0</v>
      </c>
      <c r="T345" s="98">
        <v>0</v>
      </c>
      <c r="U345" s="98">
        <v>4.0661900127505472E-2</v>
      </c>
      <c r="V345" s="98">
        <v>0.59183041265434921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6.3000029630663507E-4</v>
      </c>
      <c r="E346" s="98">
        <v>0</v>
      </c>
      <c r="F346" s="98">
        <v>1.6834461260064018E-3</v>
      </c>
      <c r="G346" s="98">
        <v>0</v>
      </c>
      <c r="H346" s="98">
        <v>0</v>
      </c>
      <c r="I346" s="98">
        <v>2.6235880056561426E-4</v>
      </c>
      <c r="J346" s="98">
        <v>4.7548185333967478E-3</v>
      </c>
      <c r="K346" s="98">
        <v>0</v>
      </c>
      <c r="L346" s="98">
        <v>0</v>
      </c>
      <c r="M346" s="98">
        <v>8.943754347409972E-4</v>
      </c>
      <c r="N346" s="98">
        <v>2.3578232741178818E-3</v>
      </c>
      <c r="O346" s="98">
        <v>2.5344538049602763E-3</v>
      </c>
      <c r="P346" s="98">
        <v>1.1793288004254637E-2</v>
      </c>
      <c r="Q346" s="98">
        <v>3.1238266562555045E-3</v>
      </c>
      <c r="R346" s="98">
        <v>0</v>
      </c>
      <c r="S346" s="98">
        <v>0</v>
      </c>
      <c r="T346" s="98">
        <v>0</v>
      </c>
      <c r="U346" s="98">
        <v>5.4441149300865503E-5</v>
      </c>
      <c r="V346" s="98">
        <v>7.800937030075732E-4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7.275977555746856E-3</v>
      </c>
      <c r="E347" s="122">
        <f t="shared" si="151"/>
        <v>0</v>
      </c>
      <c r="F347" s="122">
        <f t="shared" si="151"/>
        <v>4.7460618341423882E-3</v>
      </c>
      <c r="G347" s="122">
        <f t="shared" si="151"/>
        <v>0</v>
      </c>
      <c r="H347" s="122">
        <f t="shared" si="151"/>
        <v>0</v>
      </c>
      <c r="I347" s="122">
        <f t="shared" si="151"/>
        <v>1.2730539782977562E-2</v>
      </c>
      <c r="J347" s="122">
        <f t="shared" si="151"/>
        <v>1.7176115698270447E-2</v>
      </c>
      <c r="K347" s="122">
        <f t="shared" si="151"/>
        <v>0</v>
      </c>
      <c r="L347" s="122">
        <f t="shared" si="151"/>
        <v>0</v>
      </c>
      <c r="M347" s="122">
        <f t="shared" si="151"/>
        <v>5.4983729244902002E-3</v>
      </c>
      <c r="N347" s="122">
        <f t="shared" si="151"/>
        <v>6.5213279250366241E-2</v>
      </c>
      <c r="O347" s="122">
        <f t="shared" si="151"/>
        <v>1.1747080532127883E-2</v>
      </c>
      <c r="P347" s="122">
        <f t="shared" si="151"/>
        <v>0.13354772482968208</v>
      </c>
      <c r="Q347" s="122">
        <f t="shared" si="151"/>
        <v>0.1079012826663717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8.876832058825802E-4</v>
      </c>
      <c r="V347" s="122">
        <f t="shared" si="151"/>
        <v>3.3087743106796652E-3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7.275977555746856E-3</v>
      </c>
      <c r="E348" s="98">
        <v>0</v>
      </c>
      <c r="F348" s="98">
        <v>4.7460618341423882E-3</v>
      </c>
      <c r="G348" s="98">
        <v>0</v>
      </c>
      <c r="H348" s="98">
        <v>0</v>
      </c>
      <c r="I348" s="98">
        <v>1.2730539782977562E-2</v>
      </c>
      <c r="J348" s="98">
        <v>1.7176115698270447E-2</v>
      </c>
      <c r="K348" s="98">
        <v>0</v>
      </c>
      <c r="L348" s="98">
        <v>0</v>
      </c>
      <c r="M348" s="98">
        <v>5.4983729244902002E-3</v>
      </c>
      <c r="N348" s="98">
        <v>6.5213279250366241E-2</v>
      </c>
      <c r="O348" s="98">
        <v>1.1747080532127883E-2</v>
      </c>
      <c r="P348" s="98">
        <v>0.13354772482968208</v>
      </c>
      <c r="Q348" s="98">
        <v>0.1079012826663717</v>
      </c>
      <c r="R348" s="98">
        <v>0</v>
      </c>
      <c r="S348" s="98">
        <v>0</v>
      </c>
      <c r="T348" s="98">
        <v>0</v>
      </c>
      <c r="U348" s="98">
        <v>8.876832058825802E-4</v>
      </c>
      <c r="V348" s="98">
        <v>3.3087743106796652E-3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5.4020837716804174E-2</v>
      </c>
      <c r="E349" s="122">
        <v>0</v>
      </c>
      <c r="F349" s="122">
        <v>9.1908005981508056E-2</v>
      </c>
      <c r="G349" s="122">
        <v>0</v>
      </c>
      <c r="H349" s="122">
        <v>0</v>
      </c>
      <c r="I349" s="122">
        <v>3.3439487937297729E-2</v>
      </c>
      <c r="J349" s="122">
        <v>0.3513773932501974</v>
      </c>
      <c r="K349" s="122">
        <v>0</v>
      </c>
      <c r="L349" s="122">
        <v>0</v>
      </c>
      <c r="M349" s="122">
        <v>7.5061657573357199E-2</v>
      </c>
      <c r="N349" s="122">
        <v>0.24313246139322678</v>
      </c>
      <c r="O349" s="122">
        <v>0.24653443225704083</v>
      </c>
      <c r="P349" s="122">
        <v>1.2548779272664843</v>
      </c>
      <c r="Q349" s="122">
        <v>0.39513536639426544</v>
      </c>
      <c r="R349" s="122">
        <v>0</v>
      </c>
      <c r="S349" s="122">
        <v>0</v>
      </c>
      <c r="T349" s="122">
        <v>0</v>
      </c>
      <c r="U349" s="122">
        <v>8.1013594111970164E-3</v>
      </c>
      <c r="V349" s="122">
        <v>0.12089128549892188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5.2045073317677396E-2</v>
      </c>
      <c r="E350" s="98">
        <v>0</v>
      </c>
      <c r="F350" s="98">
        <v>8.9226869217118032E-2</v>
      </c>
      <c r="G350" s="98">
        <v>0</v>
      </c>
      <c r="H350" s="98">
        <v>0</v>
      </c>
      <c r="I350" s="98">
        <v>3.0822943707994689E-2</v>
      </c>
      <c r="J350" s="98">
        <v>0.34701541754170689</v>
      </c>
      <c r="K350" s="98">
        <v>0</v>
      </c>
      <c r="L350" s="98">
        <v>0</v>
      </c>
      <c r="M350" s="98">
        <v>7.4087717997736363E-2</v>
      </c>
      <c r="N350" s="98">
        <v>0.23805453423379061</v>
      </c>
      <c r="O350" s="98">
        <v>0.23871777473724964</v>
      </c>
      <c r="P350" s="98">
        <v>1.2316778285590002</v>
      </c>
      <c r="Q350" s="98">
        <v>0.38441807642142567</v>
      </c>
      <c r="R350" s="98">
        <v>0</v>
      </c>
      <c r="S350" s="98">
        <v>0</v>
      </c>
      <c r="T350" s="98">
        <v>0</v>
      </c>
      <c r="U350" s="98">
        <v>5.9145337134453137E-3</v>
      </c>
      <c r="V350" s="98">
        <v>0.114407394186228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1.9757643991267816E-3</v>
      </c>
      <c r="E351" s="98">
        <v>0</v>
      </c>
      <c r="F351" s="98">
        <v>2.6811367643900215E-3</v>
      </c>
      <c r="G351" s="98">
        <v>0</v>
      </c>
      <c r="H351" s="98">
        <v>0</v>
      </c>
      <c r="I351" s="98">
        <v>1.3486230611571034E-3</v>
      </c>
      <c r="J351" s="98">
        <v>1.643317924732111E-3</v>
      </c>
      <c r="K351" s="98">
        <v>0</v>
      </c>
      <c r="L351" s="98">
        <v>0</v>
      </c>
      <c r="M351" s="98">
        <v>6.4332677349863846E-4</v>
      </c>
      <c r="N351" s="98">
        <v>2.5704537430226385E-3</v>
      </c>
      <c r="O351" s="98">
        <v>5.3268745566652153E-3</v>
      </c>
      <c r="P351" s="98">
        <v>1.1807484394032449E-2</v>
      </c>
      <c r="Q351" s="98">
        <v>6.2509193489609736E-3</v>
      </c>
      <c r="R351" s="98">
        <v>0</v>
      </c>
      <c r="S351" s="98">
        <v>0</v>
      </c>
      <c r="T351" s="98">
        <v>0</v>
      </c>
      <c r="U351" s="98">
        <v>2.0243845724362895E-3</v>
      </c>
      <c r="V351" s="98">
        <v>5.1806587844529179E-3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1.2679211681459429E-3</v>
      </c>
      <c r="J355" s="101">
        <v>2.718657783758413E-3</v>
      </c>
      <c r="K355" s="101">
        <v>0</v>
      </c>
      <c r="L355" s="101">
        <v>0</v>
      </c>
      <c r="M355" s="101">
        <v>3.3061280212219867E-4</v>
      </c>
      <c r="N355" s="101">
        <v>2.5074734164135253E-3</v>
      </c>
      <c r="O355" s="101">
        <v>2.4897829631259747E-3</v>
      </c>
      <c r="P355" s="101">
        <v>1.1392614313451659E-2</v>
      </c>
      <c r="Q355" s="101">
        <v>4.4663706238787767E-3</v>
      </c>
      <c r="R355" s="101">
        <v>0</v>
      </c>
      <c r="S355" s="101">
        <v>0</v>
      </c>
      <c r="T355" s="101">
        <v>0</v>
      </c>
      <c r="U355" s="101">
        <v>1.6244112531541303E-4</v>
      </c>
      <c r="V355" s="101">
        <v>1.3032325282409493E-3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2.7595221383383897E-2</v>
      </c>
      <c r="E359" s="122">
        <v>0</v>
      </c>
      <c r="F359" s="122">
        <v>4.6408321096783271E-2</v>
      </c>
      <c r="G359" s="122">
        <v>0</v>
      </c>
      <c r="H359" s="122">
        <v>0</v>
      </c>
      <c r="I359" s="122">
        <v>2.7247126933748738E-2</v>
      </c>
      <c r="J359" s="122">
        <v>0.1317544458396567</v>
      </c>
      <c r="K359" s="122">
        <v>0</v>
      </c>
      <c r="L359" s="122">
        <v>0</v>
      </c>
      <c r="M359" s="122">
        <v>2.7123218042666073E-2</v>
      </c>
      <c r="N359" s="122">
        <v>7.9877369034111717E-2</v>
      </c>
      <c r="O359" s="122">
        <v>8.7705470308927183E-2</v>
      </c>
      <c r="P359" s="122">
        <v>0.40595435935045632</v>
      </c>
      <c r="Q359" s="122">
        <v>0.12662723346047661</v>
      </c>
      <c r="R359" s="122">
        <v>0</v>
      </c>
      <c r="S359" s="122">
        <v>0</v>
      </c>
      <c r="T359" s="122">
        <v>0</v>
      </c>
      <c r="U359" s="122">
        <v>3.2760114163476141E-3</v>
      </c>
      <c r="V359" s="122">
        <v>4.40515883561199E-2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1.5540579626576163E-2</v>
      </c>
      <c r="E360" s="98">
        <v>0</v>
      </c>
      <c r="F360" s="98">
        <v>4.0297228218710242E-2</v>
      </c>
      <c r="G360" s="98">
        <v>0</v>
      </c>
      <c r="H360" s="98">
        <v>0</v>
      </c>
      <c r="I360" s="98">
        <v>3.5661707140343469E-3</v>
      </c>
      <c r="J360" s="98">
        <v>0.13039065514856094</v>
      </c>
      <c r="K360" s="98">
        <v>0</v>
      </c>
      <c r="L360" s="98">
        <v>0</v>
      </c>
      <c r="M360" s="98">
        <v>2.6232353834621969E-2</v>
      </c>
      <c r="N360" s="98">
        <v>7.5767070855242896E-2</v>
      </c>
      <c r="O360" s="98">
        <v>6.8089929962904971E-2</v>
      </c>
      <c r="P360" s="98">
        <v>0.34037737557534958</v>
      </c>
      <c r="Q360" s="98">
        <v>7.6937214922797675E-2</v>
      </c>
      <c r="R360" s="98">
        <v>0</v>
      </c>
      <c r="S360" s="98">
        <v>0</v>
      </c>
      <c r="T360" s="98">
        <v>0</v>
      </c>
      <c r="U360" s="98">
        <v>2.7784071655429492E-3</v>
      </c>
      <c r="V360" s="98">
        <v>3.970271021802009E-2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1.1601741574641186E-2</v>
      </c>
      <c r="E361" s="98">
        <v>0</v>
      </c>
      <c r="F361" s="98">
        <v>5.9897747547269699E-3</v>
      </c>
      <c r="G361" s="98">
        <v>0</v>
      </c>
      <c r="H361" s="98">
        <v>0</v>
      </c>
      <c r="I361" s="98">
        <v>2.3680956219714392E-2</v>
      </c>
      <c r="J361" s="98">
        <v>1.3415823510863035E-3</v>
      </c>
      <c r="K361" s="98">
        <v>0</v>
      </c>
      <c r="L361" s="98">
        <v>0</v>
      </c>
      <c r="M361" s="98">
        <v>8.6427176172659262E-4</v>
      </c>
      <c r="N361" s="98">
        <v>3.9564521429150852E-3</v>
      </c>
      <c r="O361" s="98">
        <v>1.9615540346022208E-2</v>
      </c>
      <c r="P361" s="98">
        <v>6.557698377510672E-2</v>
      </c>
      <c r="Q361" s="98">
        <v>4.8789535346544351E-2</v>
      </c>
      <c r="R361" s="98">
        <v>0</v>
      </c>
      <c r="S361" s="98">
        <v>0</v>
      </c>
      <c r="T361" s="98">
        <v>0</v>
      </c>
      <c r="U361" s="98">
        <v>4.9760425080466503E-4</v>
      </c>
      <c r="V361" s="98">
        <v>4.3165527888150441E-3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4.5290018216654997E-4</v>
      </c>
      <c r="E362" s="33">
        <v>0</v>
      </c>
      <c r="F362" s="33">
        <v>1.2131812334605747E-4</v>
      </c>
      <c r="G362" s="33">
        <v>0</v>
      </c>
      <c r="H362" s="33">
        <v>0</v>
      </c>
      <c r="I362" s="33">
        <v>0</v>
      </c>
      <c r="J362" s="33">
        <v>2.2208340009461515E-5</v>
      </c>
      <c r="K362" s="33">
        <v>0</v>
      </c>
      <c r="L362" s="33">
        <v>0</v>
      </c>
      <c r="M362" s="33">
        <v>2.6592446317513088E-5</v>
      </c>
      <c r="N362" s="33">
        <v>1.5384603595373661E-4</v>
      </c>
      <c r="O362" s="33">
        <v>0</v>
      </c>
      <c r="P362" s="33">
        <v>0</v>
      </c>
      <c r="Q362" s="33">
        <v>9.0048319113459946E-4</v>
      </c>
      <c r="R362" s="33">
        <v>0</v>
      </c>
      <c r="S362" s="33">
        <v>0</v>
      </c>
      <c r="T362" s="33">
        <v>0</v>
      </c>
      <c r="U362" s="33">
        <v>0</v>
      </c>
      <c r="V362" s="33">
        <v>3.2325349284765824E-5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>
        <f t="shared" si="152"/>
        <v>0.58025769044169939</v>
      </c>
      <c r="E364" s="119" t="str">
        <f t="shared" si="152"/>
        <v/>
      </c>
      <c r="F364" s="119">
        <f t="shared" si="152"/>
        <v>0.58428246532394978</v>
      </c>
      <c r="G364" s="119" t="str">
        <f t="shared" si="152"/>
        <v/>
      </c>
      <c r="H364" s="119" t="str">
        <f t="shared" si="152"/>
        <v/>
      </c>
      <c r="I364" s="119">
        <f t="shared" si="152"/>
        <v>0.62316989847275717</v>
      </c>
      <c r="J364" s="119">
        <f t="shared" si="152"/>
        <v>0.60940498044278335</v>
      </c>
      <c r="K364" s="119" t="str">
        <f t="shared" si="152"/>
        <v/>
      </c>
      <c r="L364" s="119" t="str">
        <f t="shared" si="152"/>
        <v/>
      </c>
      <c r="M364" s="119">
        <f t="shared" si="152"/>
        <v>0.63077525503929432</v>
      </c>
      <c r="N364" s="119">
        <f t="shared" si="152"/>
        <v>0.6483928108996172</v>
      </c>
      <c r="O364" s="119">
        <f t="shared" si="152"/>
        <v>0.64263226674967733</v>
      </c>
      <c r="P364" s="119">
        <f t="shared" si="152"/>
        <v>0.65400517726386176</v>
      </c>
      <c r="Q364" s="119">
        <f t="shared" si="152"/>
        <v>0.67604069159524971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>
        <f t="shared" si="153"/>
        <v>0.74331056344269464</v>
      </c>
      <c r="V364" s="119">
        <f t="shared" si="153"/>
        <v>0.74887178278587596</v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>
        <f t="shared" si="155"/>
        <v>0.56704488976603418</v>
      </c>
      <c r="E365" s="124" t="str">
        <f t="shared" si="155"/>
        <v/>
      </c>
      <c r="F365" s="124">
        <f t="shared" si="155"/>
        <v>0.57833902482124311</v>
      </c>
      <c r="G365" s="124" t="str">
        <f t="shared" si="155"/>
        <v/>
      </c>
      <c r="H365" s="124" t="str">
        <f t="shared" si="155"/>
        <v/>
      </c>
      <c r="I365" s="124">
        <f t="shared" si="155"/>
        <v>0.59674002900383638</v>
      </c>
      <c r="J365" s="124">
        <f t="shared" si="155"/>
        <v>0.60336765413628302</v>
      </c>
      <c r="K365" s="124" t="str">
        <f t="shared" si="155"/>
        <v/>
      </c>
      <c r="L365" s="124" t="str">
        <f t="shared" si="155"/>
        <v/>
      </c>
      <c r="M365" s="124">
        <f t="shared" si="155"/>
        <v>0.62413598110094404</v>
      </c>
      <c r="N365" s="124">
        <f t="shared" si="155"/>
        <v>0.6309732834055638</v>
      </c>
      <c r="O365" s="124">
        <f t="shared" si="155"/>
        <v>0.63762478282145718</v>
      </c>
      <c r="P365" s="124">
        <f t="shared" si="155"/>
        <v>0.64453566840835286</v>
      </c>
      <c r="Q365" s="124">
        <f t="shared" si="155"/>
        <v>0.65456779297106371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>
        <f t="shared" si="156"/>
        <v>0.7382010460370384</v>
      </c>
      <c r="V365" s="124">
        <f t="shared" si="156"/>
        <v>0.75507668554190321</v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>
        <f t="shared" si="158"/>
        <v>0.56663170411385422</v>
      </c>
      <c r="E366" s="111" t="str">
        <f t="shared" si="158"/>
        <v/>
      </c>
      <c r="F366" s="111">
        <f t="shared" si="158"/>
        <v>0.57790764987102183</v>
      </c>
      <c r="G366" s="111" t="str">
        <f t="shared" si="158"/>
        <v/>
      </c>
      <c r="H366" s="111" t="str">
        <f t="shared" si="158"/>
        <v/>
      </c>
      <c r="I366" s="111">
        <f t="shared" si="158"/>
        <v>0.5964045368321057</v>
      </c>
      <c r="J366" s="111">
        <f t="shared" si="158"/>
        <v>0.60298134516492785</v>
      </c>
      <c r="K366" s="111" t="str">
        <f t="shared" si="158"/>
        <v/>
      </c>
      <c r="L366" s="111" t="str">
        <f t="shared" si="158"/>
        <v/>
      </c>
      <c r="M366" s="111">
        <f t="shared" si="158"/>
        <v>0.62377280695141279</v>
      </c>
      <c r="N366" s="111">
        <f t="shared" si="158"/>
        <v>0.63067115216871528</v>
      </c>
      <c r="O366" s="111">
        <f t="shared" si="158"/>
        <v>0.63727268493902811</v>
      </c>
      <c r="P366" s="111">
        <f t="shared" si="158"/>
        <v>0.64417948703809991</v>
      </c>
      <c r="Q366" s="111">
        <f t="shared" si="158"/>
        <v>0.65425798799033852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>
        <f t="shared" si="159"/>
        <v>0.73794238561700021</v>
      </c>
      <c r="V366" s="111">
        <f t="shared" si="159"/>
        <v>0.75483299958648975</v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>
        <f t="shared" si="161"/>
        <v>1</v>
      </c>
      <c r="E367" s="111" t="str">
        <f t="shared" si="161"/>
        <v/>
      </c>
      <c r="F367" s="111">
        <f t="shared" si="161"/>
        <v>1</v>
      </c>
      <c r="G367" s="111" t="str">
        <f t="shared" si="161"/>
        <v/>
      </c>
      <c r="H367" s="111" t="str">
        <f t="shared" si="161"/>
        <v/>
      </c>
      <c r="I367" s="111">
        <f t="shared" si="161"/>
        <v>1</v>
      </c>
      <c r="J367" s="111">
        <f t="shared" si="161"/>
        <v>1</v>
      </c>
      <c r="K367" s="111" t="str">
        <f t="shared" si="161"/>
        <v/>
      </c>
      <c r="L367" s="111" t="str">
        <f t="shared" si="161"/>
        <v/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2.1407106559139732</v>
      </c>
      <c r="E368" s="124" t="str">
        <f t="shared" si="164"/>
        <v/>
      </c>
      <c r="F368" s="124">
        <f t="shared" si="164"/>
        <v>2.2684678914642329</v>
      </c>
      <c r="G368" s="124" t="str">
        <f t="shared" si="164"/>
        <v/>
      </c>
      <c r="H368" s="124" t="str">
        <f t="shared" si="164"/>
        <v/>
      </c>
      <c r="I368" s="124">
        <f t="shared" si="164"/>
        <v>2.4637713743811238</v>
      </c>
      <c r="J368" s="124">
        <f t="shared" si="164"/>
        <v>2.5307005534643192</v>
      </c>
      <c r="K368" s="124" t="str">
        <f t="shared" si="164"/>
        <v/>
      </c>
      <c r="L368" s="124" t="str">
        <f t="shared" si="164"/>
        <v/>
      </c>
      <c r="M368" s="124">
        <f t="shared" si="164"/>
        <v>2.753666293425344</v>
      </c>
      <c r="N368" s="124">
        <f t="shared" si="164"/>
        <v>2.8552695659938188</v>
      </c>
      <c r="O368" s="124">
        <f t="shared" si="164"/>
        <v>2.9766019566585165</v>
      </c>
      <c r="P368" s="124">
        <f t="shared" si="164"/>
        <v>3.108184321672923</v>
      </c>
      <c r="Q368" s="124">
        <f t="shared" si="164"/>
        <v>3.2212640463948716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>
        <f t="shared" si="165"/>
        <v>3.4388017692956554</v>
      </c>
      <c r="V368" s="124">
        <f t="shared" si="165"/>
        <v>3.4825948434800775</v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2.1407106559139732</v>
      </c>
      <c r="E369" s="111" t="str">
        <f t="shared" si="167"/>
        <v/>
      </c>
      <c r="F369" s="111">
        <f t="shared" si="167"/>
        <v>2.2684678914642329</v>
      </c>
      <c r="G369" s="111" t="str">
        <f t="shared" si="167"/>
        <v/>
      </c>
      <c r="H369" s="111" t="str">
        <f t="shared" si="167"/>
        <v/>
      </c>
      <c r="I369" s="111">
        <f t="shared" si="167"/>
        <v>2.4637713743811238</v>
      </c>
      <c r="J369" s="111">
        <f t="shared" si="167"/>
        <v>2.5307005534643192</v>
      </c>
      <c r="K369" s="111" t="str">
        <f t="shared" si="167"/>
        <v/>
      </c>
      <c r="L369" s="111" t="str">
        <f t="shared" si="167"/>
        <v/>
      </c>
      <c r="M369" s="111">
        <f t="shared" si="167"/>
        <v>2.753666293425344</v>
      </c>
      <c r="N369" s="111">
        <f t="shared" si="167"/>
        <v>2.8552695659938188</v>
      </c>
      <c r="O369" s="111">
        <f t="shared" si="167"/>
        <v>2.9766019566585165</v>
      </c>
      <c r="P369" s="111">
        <f t="shared" si="167"/>
        <v>3.108184321672923</v>
      </c>
      <c r="Q369" s="111">
        <f t="shared" si="167"/>
        <v>3.2212640463948716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>
        <f t="shared" si="168"/>
        <v>3.4388017692956554</v>
      </c>
      <c r="V369" s="111">
        <f t="shared" si="168"/>
        <v>3.4825948434800775</v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>
        <f t="shared" si="170"/>
        <v>0.6189392943407086</v>
      </c>
      <c r="E370" s="124" t="str">
        <f t="shared" si="170"/>
        <v/>
      </c>
      <c r="F370" s="124">
        <f t="shared" si="170"/>
        <v>0.62866919647835484</v>
      </c>
      <c r="G370" s="124" t="str">
        <f t="shared" si="170"/>
        <v/>
      </c>
      <c r="H370" s="124" t="str">
        <f t="shared" si="170"/>
        <v/>
      </c>
      <c r="I370" s="124">
        <f t="shared" si="170"/>
        <v>0.63890662534231069</v>
      </c>
      <c r="J370" s="124">
        <f t="shared" si="170"/>
        <v>0.65093768174519506</v>
      </c>
      <c r="K370" s="124" t="str">
        <f t="shared" si="170"/>
        <v/>
      </c>
      <c r="L370" s="124" t="str">
        <f t="shared" si="170"/>
        <v/>
      </c>
      <c r="M370" s="124">
        <f t="shared" si="170"/>
        <v>0.66708668851122865</v>
      </c>
      <c r="N370" s="124">
        <f t="shared" si="170"/>
        <v>0.67215871154456797</v>
      </c>
      <c r="O370" s="124">
        <f t="shared" si="170"/>
        <v>0.67764254877894392</v>
      </c>
      <c r="P370" s="124">
        <f t="shared" si="170"/>
        <v>0.68400271068766405</v>
      </c>
      <c r="Q370" s="124">
        <f t="shared" si="170"/>
        <v>0.69261456337951011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>
        <f t="shared" si="171"/>
        <v>0.78441201303654895</v>
      </c>
      <c r="V370" s="124">
        <f t="shared" si="171"/>
        <v>0.77464399423187269</v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>
        <f t="shared" si="173"/>
        <v>0.6238150417231576</v>
      </c>
      <c r="E371" s="111" t="str">
        <f t="shared" si="173"/>
        <v/>
      </c>
      <c r="F371" s="111">
        <f t="shared" si="173"/>
        <v>0.63260506237098102</v>
      </c>
      <c r="G371" s="111" t="str">
        <f t="shared" si="173"/>
        <v/>
      </c>
      <c r="H371" s="111" t="str">
        <f t="shared" si="173"/>
        <v/>
      </c>
      <c r="I371" s="111">
        <f t="shared" si="173"/>
        <v>0.64702407624438807</v>
      </c>
      <c r="J371" s="111">
        <f t="shared" si="173"/>
        <v>0.6521509438515275</v>
      </c>
      <c r="K371" s="111" t="str">
        <f t="shared" si="173"/>
        <v/>
      </c>
      <c r="L371" s="111" t="str">
        <f t="shared" si="173"/>
        <v/>
      </c>
      <c r="M371" s="111">
        <f t="shared" si="173"/>
        <v>0.66835866445762071</v>
      </c>
      <c r="N371" s="111">
        <f t="shared" si="173"/>
        <v>0.67373618206915753</v>
      </c>
      <c r="O371" s="111">
        <f t="shared" si="173"/>
        <v>0.67888232329828224</v>
      </c>
      <c r="P371" s="111">
        <f t="shared" si="173"/>
        <v>0.68426643336485293</v>
      </c>
      <c r="Q371" s="111">
        <f t="shared" si="173"/>
        <v>0.69212300108671987</v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>
        <f t="shared" si="174"/>
        <v>0.75735811296826161</v>
      </c>
      <c r="V371" s="111">
        <f t="shared" si="174"/>
        <v>0.7705249770826843</v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>
        <f t="shared" si="176"/>
        <v>0.51326457289113692</v>
      </c>
      <c r="E372" s="111" t="str">
        <f t="shared" si="176"/>
        <v/>
      </c>
      <c r="F372" s="111">
        <f t="shared" si="176"/>
        <v>0.52082924610719195</v>
      </c>
      <c r="G372" s="111" t="str">
        <f t="shared" si="176"/>
        <v/>
      </c>
      <c r="H372" s="111" t="str">
        <f t="shared" si="176"/>
        <v/>
      </c>
      <c r="I372" s="111">
        <f t="shared" si="176"/>
        <v>0.53517464226267775</v>
      </c>
      <c r="J372" s="111">
        <f t="shared" si="176"/>
        <v>0.54142705110352363</v>
      </c>
      <c r="K372" s="111" t="str">
        <f t="shared" si="176"/>
        <v/>
      </c>
      <c r="L372" s="111" t="str">
        <f t="shared" si="176"/>
        <v/>
      </c>
      <c r="M372" s="111">
        <f t="shared" si="176"/>
        <v>0.57690230145117138</v>
      </c>
      <c r="N372" s="111">
        <f t="shared" si="176"/>
        <v>0.60843045243070248</v>
      </c>
      <c r="O372" s="111">
        <f t="shared" si="176"/>
        <v>0.65482906543440511</v>
      </c>
      <c r="P372" s="111">
        <f t="shared" si="176"/>
        <v>0.71136367813056478</v>
      </c>
      <c r="Q372" s="111">
        <f t="shared" si="176"/>
        <v>0.76269439045222809</v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>
        <f t="shared" si="177"/>
        <v>0.88614570792196923</v>
      </c>
      <c r="V372" s="111">
        <f t="shared" si="177"/>
        <v>0.90441146407820661</v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>
        <f t="shared" si="188"/>
        <v>0.58144710680716527</v>
      </c>
      <c r="J376" s="112">
        <f t="shared" si="188"/>
        <v>0.58369282426653513</v>
      </c>
      <c r="K376" s="112" t="str">
        <f t="shared" si="188"/>
        <v/>
      </c>
      <c r="L376" s="112" t="str">
        <f t="shared" si="188"/>
        <v/>
      </c>
      <c r="M376" s="112">
        <f t="shared" si="188"/>
        <v>0.59439779878405696</v>
      </c>
      <c r="N376" s="112">
        <f t="shared" si="188"/>
        <v>0.60288006490862489</v>
      </c>
      <c r="O376" s="112">
        <f t="shared" si="188"/>
        <v>0.61572711364350807</v>
      </c>
      <c r="P376" s="112">
        <f t="shared" si="188"/>
        <v>0.63243947486757068</v>
      </c>
      <c r="Q376" s="112">
        <f t="shared" si="188"/>
        <v>0.64883832057988466</v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>
        <f t="shared" si="189"/>
        <v>0.69410928203378774</v>
      </c>
      <c r="V376" s="112">
        <f t="shared" si="189"/>
        <v>0.70352434068565428</v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>
        <f t="shared" si="200"/>
        <v>0.58132760332460365</v>
      </c>
      <c r="E380" s="124" t="str">
        <f t="shared" si="200"/>
        <v/>
      </c>
      <c r="F380" s="124">
        <f t="shared" si="200"/>
        <v>0.58149364058421771</v>
      </c>
      <c r="G380" s="124" t="str">
        <f t="shared" si="200"/>
        <v/>
      </c>
      <c r="H380" s="124" t="str">
        <f t="shared" si="200"/>
        <v/>
      </c>
      <c r="I380" s="124">
        <f t="shared" si="200"/>
        <v>0.58070469910363853</v>
      </c>
      <c r="J380" s="124">
        <f t="shared" si="200"/>
        <v>0.58304289113297481</v>
      </c>
      <c r="K380" s="124" t="str">
        <f t="shared" si="200"/>
        <v/>
      </c>
      <c r="L380" s="124" t="str">
        <f t="shared" si="200"/>
        <v/>
      </c>
      <c r="M380" s="124">
        <f t="shared" si="200"/>
        <v>0.58398311848495099</v>
      </c>
      <c r="N380" s="124">
        <f t="shared" si="200"/>
        <v>0.58409033297798962</v>
      </c>
      <c r="O380" s="124">
        <f t="shared" si="200"/>
        <v>0.58358695511857872</v>
      </c>
      <c r="P380" s="124">
        <f t="shared" si="200"/>
        <v>0.58367238584561887</v>
      </c>
      <c r="Q380" s="124">
        <f t="shared" si="200"/>
        <v>0.58441417631218118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>
        <f t="shared" si="201"/>
        <v>0.59183367547057741</v>
      </c>
      <c r="V380" s="124">
        <f t="shared" si="201"/>
        <v>0.59396051460839783</v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>
        <f t="shared" si="203"/>
        <v>0.580791612168017</v>
      </c>
      <c r="E381" s="111" t="str">
        <f t="shared" si="203"/>
        <v/>
      </c>
      <c r="F381" s="111">
        <f t="shared" si="203"/>
        <v>0.58156033351471703</v>
      </c>
      <c r="G381" s="111" t="str">
        <f t="shared" si="203"/>
        <v/>
      </c>
      <c r="H381" s="111" t="str">
        <f t="shared" si="203"/>
        <v/>
      </c>
      <c r="I381" s="111">
        <f t="shared" si="203"/>
        <v>0.58268240048832087</v>
      </c>
      <c r="J381" s="111">
        <f t="shared" si="203"/>
        <v>0.58304121095013772</v>
      </c>
      <c r="K381" s="111" t="str">
        <f t="shared" si="203"/>
        <v/>
      </c>
      <c r="L381" s="111" t="str">
        <f t="shared" si="203"/>
        <v/>
      </c>
      <c r="M381" s="111">
        <f t="shared" si="203"/>
        <v>0.58389467774252268</v>
      </c>
      <c r="N381" s="111">
        <f t="shared" si="203"/>
        <v>0.58389467774252268</v>
      </c>
      <c r="O381" s="111">
        <f t="shared" si="203"/>
        <v>0.58389467774252268</v>
      </c>
      <c r="P381" s="111">
        <f t="shared" si="203"/>
        <v>0.58389467774252268</v>
      </c>
      <c r="Q381" s="111">
        <f t="shared" si="203"/>
        <v>0.58389467774252268</v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>
        <f t="shared" si="204"/>
        <v>0.59121903143584897</v>
      </c>
      <c r="V381" s="111">
        <f t="shared" si="204"/>
        <v>0.59328596317853544</v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>
        <f t="shared" si="206"/>
        <v>0.57711198639960704</v>
      </c>
      <c r="E382" s="111" t="str">
        <f t="shared" si="206"/>
        <v/>
      </c>
      <c r="F382" s="111">
        <f t="shared" si="206"/>
        <v>0.57845203214921714</v>
      </c>
      <c r="G382" s="111" t="str">
        <f t="shared" si="206"/>
        <v/>
      </c>
      <c r="H382" s="111" t="str">
        <f t="shared" si="206"/>
        <v/>
      </c>
      <c r="I382" s="111">
        <f t="shared" si="206"/>
        <v>0.58040803491304127</v>
      </c>
      <c r="J382" s="111">
        <f t="shared" si="206"/>
        <v>0.58103351830352779</v>
      </c>
      <c r="K382" s="111" t="str">
        <f t="shared" si="206"/>
        <v/>
      </c>
      <c r="L382" s="111" t="str">
        <f t="shared" si="206"/>
        <v/>
      </c>
      <c r="M382" s="111">
        <f t="shared" si="206"/>
        <v>0.58252129349343063</v>
      </c>
      <c r="N382" s="111">
        <f t="shared" si="206"/>
        <v>0.58252129349343063</v>
      </c>
      <c r="O382" s="111">
        <f t="shared" si="206"/>
        <v>0.58252129349343063</v>
      </c>
      <c r="P382" s="111">
        <f t="shared" si="206"/>
        <v>0.58252129349343063</v>
      </c>
      <c r="Q382" s="111">
        <f t="shared" si="206"/>
        <v>0.58252129349343063</v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>
        <f t="shared" si="207"/>
        <v>0.59528920878226388</v>
      </c>
      <c r="V382" s="111">
        <f t="shared" si="207"/>
        <v>0.59889231296092582</v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>
        <f t="shared" si="209"/>
        <v>0.74413486023389341</v>
      </c>
      <c r="E383" s="45" t="str">
        <f t="shared" si="209"/>
        <v/>
      </c>
      <c r="F383" s="45">
        <f t="shared" si="209"/>
        <v>0.74695792425674623</v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>
        <f t="shared" si="209"/>
        <v>0.75312012488351765</v>
      </c>
      <c r="K383" s="45" t="str">
        <f t="shared" si="209"/>
        <v/>
      </c>
      <c r="L383" s="45" t="str">
        <f t="shared" si="209"/>
        <v/>
      </c>
      <c r="M383" s="45">
        <f t="shared" si="209"/>
        <v>0.75938178534763656</v>
      </c>
      <c r="N383" s="45">
        <f t="shared" si="209"/>
        <v>0.76281376253446365</v>
      </c>
      <c r="O383" s="45" t="str">
        <f t="shared" si="209"/>
        <v/>
      </c>
      <c r="P383" s="45" t="str">
        <f t="shared" si="209"/>
        <v/>
      </c>
      <c r="Q383" s="45">
        <f t="shared" si="209"/>
        <v>0.78138377794289005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>
        <f t="shared" si="210"/>
        <v>0.84467591988120339</v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3.2873757402201673</v>
      </c>
      <c r="E385" s="117">
        <f t="shared" si="212"/>
        <v>0</v>
      </c>
      <c r="F385" s="117">
        <f t="shared" si="212"/>
        <v>7.846379825617638</v>
      </c>
      <c r="G385" s="117">
        <f t="shared" si="212"/>
        <v>0</v>
      </c>
      <c r="H385" s="117">
        <f t="shared" si="212"/>
        <v>0</v>
      </c>
      <c r="I385" s="117">
        <f t="shared" si="212"/>
        <v>1.6498212416230404</v>
      </c>
      <c r="J385" s="117">
        <f t="shared" si="212"/>
        <v>21.915645276985071</v>
      </c>
      <c r="K385" s="117">
        <f t="shared" si="212"/>
        <v>0</v>
      </c>
      <c r="L385" s="117">
        <f t="shared" si="212"/>
        <v>0</v>
      </c>
      <c r="M385" s="117">
        <f t="shared" si="212"/>
        <v>4.302198977122746</v>
      </c>
      <c r="N385" s="117">
        <f t="shared" si="212"/>
        <v>13.874821234891835</v>
      </c>
      <c r="O385" s="117">
        <f t="shared" si="212"/>
        <v>12.807648978451212</v>
      </c>
      <c r="P385" s="117">
        <f t="shared" si="212"/>
        <v>57.525365795771577</v>
      </c>
      <c r="Q385" s="117">
        <f t="shared" si="212"/>
        <v>17.009951056661109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0.2823505631356244</v>
      </c>
      <c r="V385" s="117">
        <f t="shared" si="213"/>
        <v>4.0721837551645601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2.7629229522431848</v>
      </c>
      <c r="E386" s="122">
        <f t="shared" si="215"/>
        <v>0</v>
      </c>
      <c r="F386" s="122">
        <f t="shared" si="215"/>
        <v>6.9207850022720132</v>
      </c>
      <c r="G386" s="122">
        <f t="shared" si="215"/>
        <v>0</v>
      </c>
      <c r="H386" s="122">
        <f t="shared" si="215"/>
        <v>0</v>
      </c>
      <c r="I386" s="122">
        <f t="shared" si="215"/>
        <v>1.3117590066882781</v>
      </c>
      <c r="J386" s="122">
        <f t="shared" si="215"/>
        <v>18.965535498758591</v>
      </c>
      <c r="K386" s="122">
        <f t="shared" si="215"/>
        <v>0</v>
      </c>
      <c r="L386" s="122">
        <f t="shared" si="215"/>
        <v>0</v>
      </c>
      <c r="M386" s="122">
        <f t="shared" si="215"/>
        <v>3.6765879290874701</v>
      </c>
      <c r="N386" s="122">
        <f t="shared" si="215"/>
        <v>11.856755445354366</v>
      </c>
      <c r="O386" s="122">
        <f t="shared" si="215"/>
        <v>10.764780868146325</v>
      </c>
      <c r="P386" s="122">
        <f t="shared" si="215"/>
        <v>47.555671112384907</v>
      </c>
      <c r="Q386" s="122">
        <f t="shared" si="215"/>
        <v>14.004112190258509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0.22339339846936812</v>
      </c>
      <c r="V386" s="122">
        <f t="shared" si="216"/>
        <v>3.1677480240007228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2.7629229522431848</v>
      </c>
      <c r="E387" s="98">
        <v>0</v>
      </c>
      <c r="F387" s="98">
        <v>6.9207850022720132</v>
      </c>
      <c r="G387" s="98">
        <v>0</v>
      </c>
      <c r="H387" s="98">
        <v>0</v>
      </c>
      <c r="I387" s="98">
        <v>1.3117590066882781</v>
      </c>
      <c r="J387" s="98">
        <v>18.965535498758591</v>
      </c>
      <c r="K387" s="98">
        <v>0</v>
      </c>
      <c r="L387" s="98">
        <v>0</v>
      </c>
      <c r="M387" s="98">
        <v>3.6765879290874701</v>
      </c>
      <c r="N387" s="98">
        <v>11.856755445354366</v>
      </c>
      <c r="O387" s="98">
        <v>10.764780868146325</v>
      </c>
      <c r="P387" s="98">
        <v>47.555671112384907</v>
      </c>
      <c r="Q387" s="98">
        <v>14.004112190258509</v>
      </c>
      <c r="R387" s="98">
        <v>0</v>
      </c>
      <c r="S387" s="98">
        <v>0</v>
      </c>
      <c r="T387" s="98">
        <v>0</v>
      </c>
      <c r="U387" s="98">
        <v>0.22339339846936812</v>
      </c>
      <c r="V387" s="98">
        <v>3.1677480240007228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0.35935349953654622</v>
      </c>
      <c r="E391" s="122">
        <v>0</v>
      </c>
      <c r="F391" s="122">
        <v>0.60681285674706087</v>
      </c>
      <c r="G391" s="122">
        <v>0</v>
      </c>
      <c r="H391" s="122">
        <v>0</v>
      </c>
      <c r="I391" s="122">
        <v>0.20481440637870948</v>
      </c>
      <c r="J391" s="122">
        <v>2.075199344266196</v>
      </c>
      <c r="K391" s="122">
        <v>0</v>
      </c>
      <c r="L391" s="122">
        <v>0</v>
      </c>
      <c r="M391" s="122">
        <v>0.44324323711179314</v>
      </c>
      <c r="N391" s="122">
        <v>1.4658798766675041</v>
      </c>
      <c r="O391" s="122">
        <v>1.4726532999095023</v>
      </c>
      <c r="P391" s="122">
        <v>7.3168655417203077</v>
      </c>
      <c r="Q391" s="122">
        <v>2.2547861290412397</v>
      </c>
      <c r="R391" s="122">
        <v>0</v>
      </c>
      <c r="S391" s="122">
        <v>0</v>
      </c>
      <c r="T391" s="122">
        <v>0</v>
      </c>
      <c r="U391" s="122">
        <v>3.769628807933148E-2</v>
      </c>
      <c r="V391" s="122">
        <v>0.61502316111400801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0.34918386276553204</v>
      </c>
      <c r="E392" s="98">
        <v>0</v>
      </c>
      <c r="F392" s="98">
        <v>0.59321297351932312</v>
      </c>
      <c r="G392" s="98">
        <v>0</v>
      </c>
      <c r="H392" s="98">
        <v>0</v>
      </c>
      <c r="I392" s="98">
        <v>0.19815697606696311</v>
      </c>
      <c r="J392" s="98">
        <v>2.0671808427310072</v>
      </c>
      <c r="K392" s="98">
        <v>0</v>
      </c>
      <c r="L392" s="98">
        <v>0</v>
      </c>
      <c r="M392" s="98">
        <v>0.44029718157779885</v>
      </c>
      <c r="N392" s="98">
        <v>1.4547186886314472</v>
      </c>
      <c r="O392" s="98">
        <v>1.4511623260212541</v>
      </c>
      <c r="P392" s="98">
        <v>7.2730147672134811</v>
      </c>
      <c r="Q392" s="98">
        <v>2.233133785051423</v>
      </c>
      <c r="R392" s="98">
        <v>0</v>
      </c>
      <c r="S392" s="98">
        <v>0</v>
      </c>
      <c r="T392" s="98">
        <v>0</v>
      </c>
      <c r="U392" s="98">
        <v>3.1660979842685531E-2</v>
      </c>
      <c r="V392" s="98">
        <v>0.59988997040267689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1.0169636771014174E-2</v>
      </c>
      <c r="E393" s="98">
        <v>0</v>
      </c>
      <c r="F393" s="98">
        <v>1.3599883227737714E-2</v>
      </c>
      <c r="G393" s="98">
        <v>0</v>
      </c>
      <c r="H393" s="98">
        <v>0</v>
      </c>
      <c r="I393" s="98">
        <v>6.6574303117463629E-3</v>
      </c>
      <c r="J393" s="98">
        <v>8.0185015351888263E-3</v>
      </c>
      <c r="K393" s="98">
        <v>0</v>
      </c>
      <c r="L393" s="98">
        <v>0</v>
      </c>
      <c r="M393" s="98">
        <v>2.9460555339942927E-3</v>
      </c>
      <c r="N393" s="98">
        <v>1.1161188036056851E-2</v>
      </c>
      <c r="O393" s="98">
        <v>2.1490973888248211E-2</v>
      </c>
      <c r="P393" s="98">
        <v>4.3850774506826395E-2</v>
      </c>
      <c r="Q393" s="98">
        <v>2.1652343989816435E-2</v>
      </c>
      <c r="R393" s="98">
        <v>0</v>
      </c>
      <c r="S393" s="98">
        <v>0</v>
      </c>
      <c r="T393" s="98">
        <v>0</v>
      </c>
      <c r="U393" s="98">
        <v>6.0353082366459525E-3</v>
      </c>
      <c r="V393" s="98">
        <v>1.513319071133108E-2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0.16509928844043589</v>
      </c>
      <c r="E401" s="122">
        <v>0</v>
      </c>
      <c r="F401" s="122">
        <v>0.3187819665985645</v>
      </c>
      <c r="G401" s="122">
        <v>0</v>
      </c>
      <c r="H401" s="122">
        <v>0</v>
      </c>
      <c r="I401" s="122">
        <v>0.13324782855605288</v>
      </c>
      <c r="J401" s="122">
        <v>0.87491043396028612</v>
      </c>
      <c r="K401" s="122">
        <v>0</v>
      </c>
      <c r="L401" s="122">
        <v>0</v>
      </c>
      <c r="M401" s="122">
        <v>0.18236781092348275</v>
      </c>
      <c r="N401" s="122">
        <v>0.55218591286996432</v>
      </c>
      <c r="O401" s="122">
        <v>0.57021481039538402</v>
      </c>
      <c r="P401" s="122">
        <v>2.6528291416663592</v>
      </c>
      <c r="Q401" s="122">
        <v>0.75105273736135991</v>
      </c>
      <c r="R401" s="122">
        <v>0</v>
      </c>
      <c r="S401" s="122">
        <v>0</v>
      </c>
      <c r="T401" s="122">
        <v>0</v>
      </c>
      <c r="U401" s="122">
        <v>2.1260876586924819E-2</v>
      </c>
      <c r="V401" s="122">
        <v>0.28941257004982873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0.11198948823266906</v>
      </c>
      <c r="E402" s="98">
        <v>0</v>
      </c>
      <c r="F402" s="98">
        <v>0.29142583308426762</v>
      </c>
      <c r="G402" s="98">
        <v>0</v>
      </c>
      <c r="H402" s="98">
        <v>0</v>
      </c>
      <c r="I402" s="98">
        <v>2.5458096178700276E-2</v>
      </c>
      <c r="J402" s="98">
        <v>0.86881046360146985</v>
      </c>
      <c r="K402" s="98">
        <v>0</v>
      </c>
      <c r="L402" s="98">
        <v>0</v>
      </c>
      <c r="M402" s="98">
        <v>0.17844813561534606</v>
      </c>
      <c r="N402" s="98">
        <v>0.53424247371209144</v>
      </c>
      <c r="O402" s="98">
        <v>0.48125373061133253</v>
      </c>
      <c r="P402" s="98">
        <v>2.3554221274977309</v>
      </c>
      <c r="Q402" s="98">
        <v>0.52978074229899053</v>
      </c>
      <c r="R402" s="98">
        <v>0</v>
      </c>
      <c r="S402" s="98">
        <v>0</v>
      </c>
      <c r="T402" s="98">
        <v>0</v>
      </c>
      <c r="U402" s="98">
        <v>1.9052527904028473E-2</v>
      </c>
      <c r="V402" s="98">
        <v>0.27037112549855585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5.3109800207766823E-2</v>
      </c>
      <c r="E403" s="98">
        <v>0</v>
      </c>
      <c r="F403" s="98">
        <v>2.7356133514296898E-2</v>
      </c>
      <c r="G403" s="98">
        <v>0</v>
      </c>
      <c r="H403" s="98">
        <v>0</v>
      </c>
      <c r="I403" s="98">
        <v>0.10778973237735262</v>
      </c>
      <c r="J403" s="98">
        <v>6.0999703588162776E-3</v>
      </c>
      <c r="K403" s="98">
        <v>0</v>
      </c>
      <c r="L403" s="98">
        <v>0</v>
      </c>
      <c r="M403" s="98">
        <v>3.9196753081366846E-3</v>
      </c>
      <c r="N403" s="98">
        <v>1.7943439157872894E-2</v>
      </c>
      <c r="O403" s="98">
        <v>8.896107978405153E-2</v>
      </c>
      <c r="P403" s="98">
        <v>0.29740701416862803</v>
      </c>
      <c r="Q403" s="98">
        <v>0.22127199506236939</v>
      </c>
      <c r="R403" s="98">
        <v>0</v>
      </c>
      <c r="S403" s="98">
        <v>0</v>
      </c>
      <c r="T403" s="98">
        <v>0</v>
      </c>
      <c r="U403" s="98">
        <v>2.2083486828963473E-3</v>
      </c>
      <c r="V403" s="98">
        <v>1.9041444551272879E-2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11912.123475669749</v>
      </c>
      <c r="E406" s="117">
        <f t="shared" si="219"/>
        <v>0</v>
      </c>
      <c r="F406" s="117">
        <f t="shared" si="219"/>
        <v>17702.863289969751</v>
      </c>
      <c r="G406" s="117">
        <f t="shared" si="219"/>
        <v>0</v>
      </c>
      <c r="H406" s="117">
        <f t="shared" si="219"/>
        <v>0</v>
      </c>
      <c r="I406" s="117">
        <f t="shared" si="219"/>
        <v>7226.4773022323443</v>
      </c>
      <c r="J406" s="117">
        <f t="shared" si="219"/>
        <v>22227.805605785306</v>
      </c>
      <c r="K406" s="117">
        <f t="shared" si="219"/>
        <v>0</v>
      </c>
      <c r="L406" s="117">
        <f t="shared" si="219"/>
        <v>0</v>
      </c>
      <c r="M406" s="117">
        <f t="shared" si="219"/>
        <v>12091.244328799959</v>
      </c>
      <c r="N406" s="117">
        <f t="shared" si="219"/>
        <v>11590.989490485819</v>
      </c>
      <c r="O406" s="117">
        <f t="shared" si="219"/>
        <v>7121.4093897453977</v>
      </c>
      <c r="P406" s="117">
        <f t="shared" si="219"/>
        <v>12647.125838296924</v>
      </c>
      <c r="Q406" s="117">
        <f t="shared" si="219"/>
        <v>12872.971166056674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9109.434328383415</v>
      </c>
      <c r="V406" s="117">
        <f t="shared" si="220"/>
        <v>8837.8540110177419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9852.3032262642846</v>
      </c>
      <c r="E407" s="122">
        <f t="shared" si="222"/>
        <v>0</v>
      </c>
      <c r="F407" s="122">
        <f t="shared" si="222"/>
        <v>15549.656099323618</v>
      </c>
      <c r="G407" s="122">
        <f t="shared" si="222"/>
        <v>0</v>
      </c>
      <c r="H407" s="122">
        <f t="shared" si="222"/>
        <v>0</v>
      </c>
      <c r="I407" s="122">
        <f t="shared" si="222"/>
        <v>5429.908862296802</v>
      </c>
      <c r="J407" s="122">
        <f t="shared" si="222"/>
        <v>19193.376110086938</v>
      </c>
      <c r="K407" s="122">
        <f t="shared" si="222"/>
        <v>0</v>
      </c>
      <c r="L407" s="122">
        <f t="shared" si="222"/>
        <v>0</v>
      </c>
      <c r="M407" s="122">
        <f t="shared" si="222"/>
        <v>10301.563564028007</v>
      </c>
      <c r="N407" s="122">
        <f t="shared" si="222"/>
        <v>9815.6227750761227</v>
      </c>
      <c r="O407" s="122">
        <f t="shared" si="222"/>
        <v>5942.3748291336988</v>
      </c>
      <c r="P407" s="122">
        <f t="shared" si="222"/>
        <v>10380.074468007277</v>
      </c>
      <c r="Q407" s="122">
        <f t="shared" si="222"/>
        <v>10420.034810284589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7049.0795557327174</v>
      </c>
      <c r="V407" s="122">
        <f t="shared" si="223"/>
        <v>6826.9479775574464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9842.9097603078153</v>
      </c>
      <c r="E408" s="98">
        <v>0</v>
      </c>
      <c r="F408" s="98">
        <v>15533.764477208801</v>
      </c>
      <c r="G408" s="98">
        <v>0</v>
      </c>
      <c r="H408" s="98">
        <v>0</v>
      </c>
      <c r="I408" s="98">
        <v>5425.3952042338169</v>
      </c>
      <c r="J408" s="98">
        <v>19174.700480386364</v>
      </c>
      <c r="K408" s="98">
        <v>0</v>
      </c>
      <c r="L408" s="98">
        <v>0</v>
      </c>
      <c r="M408" s="98">
        <v>10291.619408859711</v>
      </c>
      <c r="N408" s="98">
        <v>9807.5930577472827</v>
      </c>
      <c r="O408" s="98">
        <v>5936.606590826128</v>
      </c>
      <c r="P408" s="98">
        <v>10369.683866530801</v>
      </c>
      <c r="Q408" s="98">
        <v>10410.697852172985</v>
      </c>
      <c r="R408" s="98">
        <v>0</v>
      </c>
      <c r="S408" s="98">
        <v>0</v>
      </c>
      <c r="T408" s="98">
        <v>0</v>
      </c>
      <c r="U408" s="98">
        <v>7042.1218572011894</v>
      </c>
      <c r="V408" s="98">
        <v>6820.1622709261992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9.3934659564694432</v>
      </c>
      <c r="E409" s="98">
        <v>0</v>
      </c>
      <c r="F409" s="98">
        <v>15.891622114816926</v>
      </c>
      <c r="G409" s="98">
        <v>0</v>
      </c>
      <c r="H409" s="98">
        <v>0</v>
      </c>
      <c r="I409" s="98">
        <v>4.5136580629853462</v>
      </c>
      <c r="J409" s="98">
        <v>18.675629700575541</v>
      </c>
      <c r="K409" s="98">
        <v>0</v>
      </c>
      <c r="L409" s="98">
        <v>0</v>
      </c>
      <c r="M409" s="98">
        <v>9.9441551682961737</v>
      </c>
      <c r="N409" s="98">
        <v>8.0297173288406931</v>
      </c>
      <c r="O409" s="98">
        <v>5.7682383075710399</v>
      </c>
      <c r="P409" s="98">
        <v>10.390601476475865</v>
      </c>
      <c r="Q409" s="98">
        <v>9.3369581116040905</v>
      </c>
      <c r="R409" s="98">
        <v>0</v>
      </c>
      <c r="S409" s="98">
        <v>0</v>
      </c>
      <c r="T409" s="98">
        <v>0</v>
      </c>
      <c r="U409" s="98">
        <v>6.9576985315281954</v>
      </c>
      <c r="V409" s="98">
        <v>6.785706631247626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50.677886192488771</v>
      </c>
      <c r="E410" s="122">
        <f t="shared" si="225"/>
        <v>0</v>
      </c>
      <c r="F410" s="122">
        <f t="shared" si="225"/>
        <v>19.750121082627263</v>
      </c>
      <c r="G410" s="122">
        <f t="shared" si="225"/>
        <v>0</v>
      </c>
      <c r="H410" s="122">
        <f t="shared" si="225"/>
        <v>0</v>
      </c>
      <c r="I410" s="122">
        <f t="shared" si="225"/>
        <v>88.895429418108108</v>
      </c>
      <c r="J410" s="122">
        <f t="shared" si="225"/>
        <v>26.657873583085671</v>
      </c>
      <c r="K410" s="122">
        <f t="shared" si="225"/>
        <v>0</v>
      </c>
      <c r="L410" s="122">
        <f t="shared" si="225"/>
        <v>0</v>
      </c>
      <c r="M410" s="122">
        <f t="shared" si="225"/>
        <v>22.200917038811376</v>
      </c>
      <c r="N410" s="122">
        <f t="shared" si="225"/>
        <v>77.781789341419653</v>
      </c>
      <c r="O410" s="122">
        <f t="shared" si="225"/>
        <v>8.9818954960854125</v>
      </c>
      <c r="P410" s="122">
        <f t="shared" si="225"/>
        <v>37.856068752423418</v>
      </c>
      <c r="Q410" s="122">
        <f t="shared" si="225"/>
        <v>100.11952164669309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32.990521779082165</v>
      </c>
      <c r="V410" s="122">
        <f t="shared" si="225"/>
        <v>8.2644222838908945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50.677886192488771</v>
      </c>
      <c r="E411" s="98">
        <f>RES_hhdet_in_fech!E8</f>
        <v>0</v>
      </c>
      <c r="F411" s="98">
        <f>RES_hhdet_in_fech!F8</f>
        <v>19.750121082627263</v>
      </c>
      <c r="G411" s="98">
        <f>RES_hhdet_in_fech!G8</f>
        <v>0</v>
      </c>
      <c r="H411" s="98">
        <f>RES_hhdet_in_fech!H8</f>
        <v>0</v>
      </c>
      <c r="I411" s="98">
        <f>RES_hhdet_in_fech!I8</f>
        <v>88.895429418108108</v>
      </c>
      <c r="J411" s="98">
        <f>RES_hhdet_in_fech!J8</f>
        <v>26.657873583085671</v>
      </c>
      <c r="K411" s="98">
        <f>RES_hhdet_in_fech!K8</f>
        <v>0</v>
      </c>
      <c r="L411" s="98">
        <f>RES_hhdet_in_fech!L8</f>
        <v>0</v>
      </c>
      <c r="M411" s="98">
        <f>RES_hhdet_in_fech!M8</f>
        <v>22.200917038811376</v>
      </c>
      <c r="N411" s="98">
        <f>RES_hhdet_in_fech!N8</f>
        <v>77.781789341419653</v>
      </c>
      <c r="O411" s="98">
        <f>RES_hhdet_in_fech!O8</f>
        <v>8.9818954960854125</v>
      </c>
      <c r="P411" s="98">
        <f>RES_hhdet_in_fech!P8</f>
        <v>37.856068752423418</v>
      </c>
      <c r="Q411" s="98">
        <f>RES_hhdet_in_fech!Q8</f>
        <v>100.11952164669309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32.990521779082165</v>
      </c>
      <c r="V411" s="98">
        <f>RES_hhdet_in_fech!V8</f>
        <v>8.2644222838908945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1301.3627494961002</v>
      </c>
      <c r="E412" s="122">
        <v>0</v>
      </c>
      <c r="F412" s="122">
        <v>1380.0669943321636</v>
      </c>
      <c r="G412" s="122">
        <v>0</v>
      </c>
      <c r="H412" s="122">
        <v>0</v>
      </c>
      <c r="I412" s="122">
        <v>900.44096657795683</v>
      </c>
      <c r="J412" s="122">
        <v>2120.1945366693803</v>
      </c>
      <c r="K412" s="122">
        <v>0</v>
      </c>
      <c r="L412" s="122">
        <v>0</v>
      </c>
      <c r="M412" s="122">
        <v>1251.0766147419565</v>
      </c>
      <c r="N412" s="122">
        <v>1231.8565066013946</v>
      </c>
      <c r="O412" s="122">
        <v>828.01028426151322</v>
      </c>
      <c r="P412" s="122">
        <v>1616.4022303624265</v>
      </c>
      <c r="Q412" s="122">
        <v>1705.1899626814031</v>
      </c>
      <c r="R412" s="122">
        <v>0</v>
      </c>
      <c r="S412" s="122">
        <v>0</v>
      </c>
      <c r="T412" s="122">
        <v>0</v>
      </c>
      <c r="U412" s="122">
        <v>1319.9333012869802</v>
      </c>
      <c r="V412" s="122">
        <v>1357.5040844988746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1297.1849432960071</v>
      </c>
      <c r="E413" s="98">
        <v>0</v>
      </c>
      <c r="F413" s="98">
        <v>1390.1469116112262</v>
      </c>
      <c r="G413" s="98">
        <v>0</v>
      </c>
      <c r="H413" s="98">
        <v>0</v>
      </c>
      <c r="I413" s="98">
        <v>858.96144724988642</v>
      </c>
      <c r="J413" s="98">
        <v>2145.779549970699</v>
      </c>
      <c r="K413" s="98">
        <v>0</v>
      </c>
      <c r="L413" s="98">
        <v>0</v>
      </c>
      <c r="M413" s="98">
        <v>1249.2134543365423</v>
      </c>
      <c r="N413" s="98">
        <v>1228.1187583479518</v>
      </c>
      <c r="O413" s="98">
        <v>816.91924294639784</v>
      </c>
      <c r="P413" s="98">
        <v>1622.6626022023761</v>
      </c>
      <c r="Q413" s="98">
        <v>1717.5006112421788</v>
      </c>
      <c r="R413" s="98">
        <v>0</v>
      </c>
      <c r="S413" s="98">
        <v>0</v>
      </c>
      <c r="T413" s="98">
        <v>0</v>
      </c>
      <c r="U413" s="98">
        <v>1355.5768442002861</v>
      </c>
      <c r="V413" s="98">
        <v>1368.3201817600254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1399.0189694232827</v>
      </c>
      <c r="E414" s="98">
        <v>0</v>
      </c>
      <c r="F414" s="98">
        <v>1151.3304099226666</v>
      </c>
      <c r="G414" s="98">
        <v>0</v>
      </c>
      <c r="H414" s="98">
        <v>0</v>
      </c>
      <c r="I414" s="98">
        <v>1953.8153171762519</v>
      </c>
      <c r="J414" s="98">
        <v>1138.67467795739</v>
      </c>
      <c r="K414" s="98">
        <v>0</v>
      </c>
      <c r="L414" s="98">
        <v>0</v>
      </c>
      <c r="M414" s="98">
        <v>1441.0085568636362</v>
      </c>
      <c r="N414" s="98">
        <v>1292.9894111334522</v>
      </c>
      <c r="O414" s="98">
        <v>1332.4959195013139</v>
      </c>
      <c r="P414" s="98">
        <v>1237.4304823784655</v>
      </c>
      <c r="Q414" s="98">
        <v>1254.1788300048443</v>
      </c>
      <c r="R414" s="98">
        <v>0</v>
      </c>
      <c r="S414" s="98">
        <v>0</v>
      </c>
      <c r="T414" s="98">
        <v>0</v>
      </c>
      <c r="U414" s="98">
        <v>1207.6606470101071</v>
      </c>
      <c r="V414" s="98">
        <v>1110.3180365770882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1585.0456358048987</v>
      </c>
      <c r="J418" s="101">
        <v>1177.5844770838944</v>
      </c>
      <c r="K418" s="101">
        <v>0</v>
      </c>
      <c r="L418" s="101">
        <v>0</v>
      </c>
      <c r="M418" s="101">
        <v>1293.7554266004468</v>
      </c>
      <c r="N418" s="101">
        <v>1560.355064143389</v>
      </c>
      <c r="O418" s="101">
        <v>1425.0791546082319</v>
      </c>
      <c r="P418" s="101">
        <v>1465.0353462946634</v>
      </c>
      <c r="Q418" s="101">
        <v>1482.532496872898</v>
      </c>
      <c r="R418" s="101">
        <v>0</v>
      </c>
      <c r="S418" s="101">
        <v>0</v>
      </c>
      <c r="T418" s="101">
        <v>0</v>
      </c>
      <c r="U418" s="101">
        <v>1360.8738107368315</v>
      </c>
      <c r="V418" s="101">
        <v>1436.2539599478664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707.77961371687468</v>
      </c>
      <c r="E422" s="122">
        <v>0</v>
      </c>
      <c r="F422" s="122">
        <v>753.39007523134103</v>
      </c>
      <c r="G422" s="122">
        <v>0</v>
      </c>
      <c r="H422" s="122">
        <v>0</v>
      </c>
      <c r="I422" s="122">
        <v>807.23204393947697</v>
      </c>
      <c r="J422" s="122">
        <v>887.57708544590298</v>
      </c>
      <c r="K422" s="122">
        <v>0</v>
      </c>
      <c r="L422" s="122">
        <v>0</v>
      </c>
      <c r="M422" s="122">
        <v>516.40323299118484</v>
      </c>
      <c r="N422" s="122">
        <v>465.72841946688294</v>
      </c>
      <c r="O422" s="122">
        <v>342.04238085409969</v>
      </c>
      <c r="P422" s="122">
        <v>612.79307117479743</v>
      </c>
      <c r="Q422" s="122">
        <v>647.62687144398865</v>
      </c>
      <c r="R422" s="122">
        <v>0</v>
      </c>
      <c r="S422" s="122">
        <v>0</v>
      </c>
      <c r="T422" s="122">
        <v>0</v>
      </c>
      <c r="U422" s="122">
        <v>707.4309495846361</v>
      </c>
      <c r="V422" s="122">
        <v>645.1375266775301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759.00167671286783</v>
      </c>
      <c r="E423" s="98">
        <v>0</v>
      </c>
      <c r="F423" s="98">
        <v>809.09734166239321</v>
      </c>
      <c r="G423" s="98">
        <v>0</v>
      </c>
      <c r="H423" s="98">
        <v>0</v>
      </c>
      <c r="I423" s="98">
        <v>428.78724213071291</v>
      </c>
      <c r="J423" s="98">
        <v>896.55967275102819</v>
      </c>
      <c r="K423" s="98">
        <v>0</v>
      </c>
      <c r="L423" s="98">
        <v>0</v>
      </c>
      <c r="M423" s="98">
        <v>516.29978864962982</v>
      </c>
      <c r="N423" s="98">
        <v>465.77983821388824</v>
      </c>
      <c r="O423" s="98">
        <v>314.66672160291853</v>
      </c>
      <c r="P423" s="98">
        <v>641.40286603629067</v>
      </c>
      <c r="Q423" s="98">
        <v>712.7598032143128</v>
      </c>
      <c r="R423" s="98">
        <v>0</v>
      </c>
      <c r="S423" s="98">
        <v>0</v>
      </c>
      <c r="T423" s="98">
        <v>0</v>
      </c>
      <c r="U423" s="98">
        <v>709.80078331992286</v>
      </c>
      <c r="V423" s="98">
        <v>648.02653276758406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662.32035484550477</v>
      </c>
      <c r="E424" s="98">
        <v>0</v>
      </c>
      <c r="F424" s="98">
        <v>521.32778837916737</v>
      </c>
      <c r="G424" s="98">
        <v>0</v>
      </c>
      <c r="H424" s="98">
        <v>0</v>
      </c>
      <c r="I424" s="98">
        <v>930.41211668507469</v>
      </c>
      <c r="J424" s="98">
        <v>455.13879254943697</v>
      </c>
      <c r="K424" s="98">
        <v>0</v>
      </c>
      <c r="L424" s="98">
        <v>0</v>
      </c>
      <c r="M424" s="98">
        <v>522.88272424945228</v>
      </c>
      <c r="N424" s="98">
        <v>461.93164613531775</v>
      </c>
      <c r="O424" s="98">
        <v>489.52874506983795</v>
      </c>
      <c r="P424" s="98">
        <v>497.80997927898591</v>
      </c>
      <c r="Q424" s="98">
        <v>567.64564214201357</v>
      </c>
      <c r="R424" s="98">
        <v>0</v>
      </c>
      <c r="S424" s="98">
        <v>0</v>
      </c>
      <c r="T424" s="98">
        <v>0</v>
      </c>
      <c r="U424" s="98">
        <v>694.39686404055897</v>
      </c>
      <c r="V424" s="98">
        <v>620.91801997198502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416.37211684842458</v>
      </c>
      <c r="E425" s="33">
        <v>0</v>
      </c>
      <c r="F425" s="33">
        <v>377.7802547361905</v>
      </c>
      <c r="G425" s="33">
        <v>0</v>
      </c>
      <c r="H425" s="33">
        <v>0</v>
      </c>
      <c r="I425" s="33">
        <v>0</v>
      </c>
      <c r="J425" s="33">
        <v>342.95059416980143</v>
      </c>
      <c r="K425" s="33">
        <v>0</v>
      </c>
      <c r="L425" s="33">
        <v>0</v>
      </c>
      <c r="M425" s="33">
        <v>407.26569512211404</v>
      </c>
      <c r="N425" s="33">
        <v>586.39129431711069</v>
      </c>
      <c r="O425" s="33">
        <v>0</v>
      </c>
      <c r="P425" s="33">
        <v>0</v>
      </c>
      <c r="Q425" s="33">
        <v>536.10631848365892</v>
      </c>
      <c r="R425" s="33">
        <v>0</v>
      </c>
      <c r="S425" s="33">
        <v>0</v>
      </c>
      <c r="T425" s="33">
        <v>0</v>
      </c>
      <c r="U425" s="33">
        <v>0</v>
      </c>
      <c r="V425" s="33">
        <v>445.07461777139315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6912.1012562484766</v>
      </c>
      <c r="E427" s="117">
        <f t="shared" si="226"/>
        <v>0</v>
      </c>
      <c r="F427" s="117">
        <f t="shared" si="226"/>
        <v>10343.472606356376</v>
      </c>
      <c r="G427" s="117">
        <f t="shared" si="226"/>
        <v>0</v>
      </c>
      <c r="H427" s="117">
        <f t="shared" si="226"/>
        <v>0</v>
      </c>
      <c r="I427" s="117">
        <f t="shared" si="226"/>
        <v>4503.323126747815</v>
      </c>
      <c r="J427" s="117">
        <f t="shared" si="226"/>
        <v>13545.735440479581</v>
      </c>
      <c r="K427" s="117">
        <f t="shared" si="226"/>
        <v>0</v>
      </c>
      <c r="L427" s="117">
        <f t="shared" si="226"/>
        <v>0</v>
      </c>
      <c r="M427" s="117">
        <f t="shared" si="226"/>
        <v>7626.8577252412178</v>
      </c>
      <c r="N427" s="117">
        <f t="shared" si="226"/>
        <v>7515.5142568440206</v>
      </c>
      <c r="O427" s="117">
        <f t="shared" si="226"/>
        <v>4576.447458584521</v>
      </c>
      <c r="P427" s="117">
        <f t="shared" si="226"/>
        <v>8271.2857757537458</v>
      </c>
      <c r="Q427" s="117">
        <f t="shared" si="226"/>
        <v>8702.652329986664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6771.138763274902</v>
      </c>
      <c r="V427" s="117">
        <f t="shared" si="227"/>
        <v>6618.4194892321602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5586.6981968785749</v>
      </c>
      <c r="E428" s="122">
        <f t="shared" si="229"/>
        <v>0</v>
      </c>
      <c r="F428" s="122">
        <f t="shared" si="229"/>
        <v>8992.9729447885165</v>
      </c>
      <c r="G428" s="122">
        <f t="shared" si="229"/>
        <v>0</v>
      </c>
      <c r="H428" s="122">
        <f t="shared" si="229"/>
        <v>0</v>
      </c>
      <c r="I428" s="122">
        <f t="shared" si="229"/>
        <v>3240.2439719751828</v>
      </c>
      <c r="J428" s="122">
        <f t="shared" si="229"/>
        <v>11580.662318498533</v>
      </c>
      <c r="K428" s="122">
        <f t="shared" si="229"/>
        <v>0</v>
      </c>
      <c r="L428" s="122">
        <f t="shared" si="229"/>
        <v>0</v>
      </c>
      <c r="M428" s="122">
        <f t="shared" si="229"/>
        <v>6429.5764819083579</v>
      </c>
      <c r="N428" s="122">
        <f t="shared" si="229"/>
        <v>6193.3957310602127</v>
      </c>
      <c r="O428" s="122">
        <f t="shared" si="229"/>
        <v>3789.0054598700676</v>
      </c>
      <c r="P428" s="122">
        <f t="shared" si="229"/>
        <v>6690.3282353655477</v>
      </c>
      <c r="Q428" s="122">
        <f t="shared" si="229"/>
        <v>6820.6191884496411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5203.6379016401943</v>
      </c>
      <c r="V428" s="122">
        <f t="shared" si="230"/>
        <v>5154.869251261076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5577.3047309221056</v>
      </c>
      <c r="E429" s="98">
        <v>0</v>
      </c>
      <c r="F429" s="98">
        <v>8977.0813226736991</v>
      </c>
      <c r="G429" s="98">
        <v>0</v>
      </c>
      <c r="H429" s="98">
        <v>0</v>
      </c>
      <c r="I429" s="98">
        <v>3235.7303139121973</v>
      </c>
      <c r="J429" s="98">
        <v>11561.986688797957</v>
      </c>
      <c r="K429" s="98">
        <v>0</v>
      </c>
      <c r="L429" s="98">
        <v>0</v>
      </c>
      <c r="M429" s="98">
        <v>6419.6323267400621</v>
      </c>
      <c r="N429" s="98">
        <v>6185.3660137313718</v>
      </c>
      <c r="O429" s="98">
        <v>3783.2372215624964</v>
      </c>
      <c r="P429" s="98">
        <v>6679.9376338890715</v>
      </c>
      <c r="Q429" s="98">
        <v>6811.2822303380372</v>
      </c>
      <c r="R429" s="98">
        <v>0</v>
      </c>
      <c r="S429" s="98">
        <v>0</v>
      </c>
      <c r="T429" s="98">
        <v>0</v>
      </c>
      <c r="U429" s="98">
        <v>5196.6802031086663</v>
      </c>
      <c r="V429" s="98">
        <v>5148.0835446298288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9.3934659564694432</v>
      </c>
      <c r="E430" s="98">
        <v>0</v>
      </c>
      <c r="F430" s="98">
        <v>15.891622114816926</v>
      </c>
      <c r="G430" s="98">
        <v>0</v>
      </c>
      <c r="H430" s="98">
        <v>0</v>
      </c>
      <c r="I430" s="98">
        <v>4.5136580629853462</v>
      </c>
      <c r="J430" s="98">
        <v>18.675629700575541</v>
      </c>
      <c r="K430" s="98">
        <v>0</v>
      </c>
      <c r="L430" s="98">
        <v>0</v>
      </c>
      <c r="M430" s="98">
        <v>9.9441551682961737</v>
      </c>
      <c r="N430" s="98">
        <v>8.0297173288406931</v>
      </c>
      <c r="O430" s="98">
        <v>5.7682383075710399</v>
      </c>
      <c r="P430" s="98">
        <v>10.390601476475865</v>
      </c>
      <c r="Q430" s="98">
        <v>9.3369581116040905</v>
      </c>
      <c r="R430" s="98">
        <v>0</v>
      </c>
      <c r="S430" s="98">
        <v>0</v>
      </c>
      <c r="T430" s="98">
        <v>0</v>
      </c>
      <c r="U430" s="98">
        <v>6.9576985315281954</v>
      </c>
      <c r="V430" s="98">
        <v>6.785706631247626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108.48669099145633</v>
      </c>
      <c r="E431" s="122">
        <f t="shared" si="232"/>
        <v>0</v>
      </c>
      <c r="F431" s="122">
        <f t="shared" si="232"/>
        <v>44.802515528470764</v>
      </c>
      <c r="G431" s="122">
        <f t="shared" si="232"/>
        <v>0</v>
      </c>
      <c r="H431" s="122">
        <f t="shared" si="232"/>
        <v>0</v>
      </c>
      <c r="I431" s="122">
        <f t="shared" si="232"/>
        <v>219.01801431365243</v>
      </c>
      <c r="J431" s="122">
        <f t="shared" si="232"/>
        <v>67.463095430896757</v>
      </c>
      <c r="K431" s="122">
        <f t="shared" si="232"/>
        <v>0</v>
      </c>
      <c r="L431" s="122">
        <f t="shared" si="232"/>
        <v>0</v>
      </c>
      <c r="M431" s="122">
        <f t="shared" si="232"/>
        <v>61.13391693290729</v>
      </c>
      <c r="N431" s="122">
        <f t="shared" si="232"/>
        <v>222.08797589509791</v>
      </c>
      <c r="O431" s="122">
        <f t="shared" si="232"/>
        <v>26.735527708150155</v>
      </c>
      <c r="P431" s="122">
        <f t="shared" si="232"/>
        <v>117.66363937645474</v>
      </c>
      <c r="Q431" s="122">
        <f t="shared" si="232"/>
        <v>322.51141542274553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113.44786466389459</v>
      </c>
      <c r="V431" s="122">
        <f t="shared" si="232"/>
        <v>28.781634430220276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108.48669099145633</v>
      </c>
      <c r="E432" s="98">
        <f>RES_hhdet_in_tesh!E8</f>
        <v>0</v>
      </c>
      <c r="F432" s="98">
        <f>RES_hhdet_in_tesh!F8</f>
        <v>44.802515528470764</v>
      </c>
      <c r="G432" s="98">
        <f>RES_hhdet_in_tesh!G8</f>
        <v>0</v>
      </c>
      <c r="H432" s="98">
        <f>RES_hhdet_in_tesh!H8</f>
        <v>0</v>
      </c>
      <c r="I432" s="98">
        <f>RES_hhdet_in_tesh!I8</f>
        <v>219.01801431365243</v>
      </c>
      <c r="J432" s="98">
        <f>RES_hhdet_in_tesh!J8</f>
        <v>67.463095430896757</v>
      </c>
      <c r="K432" s="98">
        <f>RES_hhdet_in_tesh!K8</f>
        <v>0</v>
      </c>
      <c r="L432" s="98">
        <f>RES_hhdet_in_tesh!L8</f>
        <v>0</v>
      </c>
      <c r="M432" s="98">
        <f>RES_hhdet_in_tesh!M8</f>
        <v>61.13391693290729</v>
      </c>
      <c r="N432" s="98">
        <f>RES_hhdet_in_tesh!N8</f>
        <v>222.08797589509791</v>
      </c>
      <c r="O432" s="98">
        <f>RES_hhdet_in_tesh!O8</f>
        <v>26.735527708150155</v>
      </c>
      <c r="P432" s="98">
        <f>RES_hhdet_in_tesh!P8</f>
        <v>117.66363937645474</v>
      </c>
      <c r="Q432" s="98">
        <f>RES_hhdet_in_tesh!Q8</f>
        <v>322.51141542274553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113.44786466389459</v>
      </c>
      <c r="V432" s="98">
        <f>RES_hhdet_in_tesh!V8</f>
        <v>28.781634430220276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805.46454185440075</v>
      </c>
      <c r="E433" s="122">
        <v>0</v>
      </c>
      <c r="F433" s="122">
        <v>867.60560841309973</v>
      </c>
      <c r="G433" s="122">
        <v>0</v>
      </c>
      <c r="H433" s="122">
        <v>0</v>
      </c>
      <c r="I433" s="122">
        <v>575.29769927629081</v>
      </c>
      <c r="J433" s="122">
        <v>1380.1145165483945</v>
      </c>
      <c r="K433" s="122">
        <v>0</v>
      </c>
      <c r="L433" s="122">
        <v>0</v>
      </c>
      <c r="M433" s="122">
        <v>834.57655600204987</v>
      </c>
      <c r="N433" s="122">
        <v>828.00308228498602</v>
      </c>
      <c r="O433" s="122">
        <v>561.09499944214974</v>
      </c>
      <c r="P433" s="122">
        <v>1105.6235071294857</v>
      </c>
      <c r="Q433" s="122">
        <v>1181.0394014817032</v>
      </c>
      <c r="R433" s="122">
        <v>0</v>
      </c>
      <c r="S433" s="122">
        <v>0</v>
      </c>
      <c r="T433" s="122">
        <v>0</v>
      </c>
      <c r="U433" s="122">
        <v>1035.3715379364978</v>
      </c>
      <c r="V433" s="122">
        <v>1051.5823862022896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809.20347952485031</v>
      </c>
      <c r="E434" s="98">
        <v>0</v>
      </c>
      <c r="F434" s="98">
        <v>879.41397372464633</v>
      </c>
      <c r="G434" s="98">
        <v>0</v>
      </c>
      <c r="H434" s="98">
        <v>0</v>
      </c>
      <c r="I434" s="98">
        <v>555.76873693640039</v>
      </c>
      <c r="J434" s="98">
        <v>1399.3721588106976</v>
      </c>
      <c r="K434" s="98">
        <v>0</v>
      </c>
      <c r="L434" s="98">
        <v>0</v>
      </c>
      <c r="M434" s="98">
        <v>834.92263596286239</v>
      </c>
      <c r="N434" s="98">
        <v>827.42804337686323</v>
      </c>
      <c r="O434" s="98">
        <v>554.59203359852438</v>
      </c>
      <c r="P434" s="98">
        <v>1110.3335513635511</v>
      </c>
      <c r="Q434" s="98">
        <v>1188.7216774212125</v>
      </c>
      <c r="R434" s="98">
        <v>0</v>
      </c>
      <c r="S434" s="98">
        <v>0</v>
      </c>
      <c r="T434" s="98">
        <v>0</v>
      </c>
      <c r="U434" s="98">
        <v>1026.6571207069999</v>
      </c>
      <c r="V434" s="98">
        <v>1054.3248766924182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718.06687380763969</v>
      </c>
      <c r="E435" s="98">
        <v>0</v>
      </c>
      <c r="F435" s="98">
        <v>599.64654942030677</v>
      </c>
      <c r="G435" s="98">
        <v>0</v>
      </c>
      <c r="H435" s="98">
        <v>0</v>
      </c>
      <c r="I435" s="98">
        <v>1045.6324134171409</v>
      </c>
      <c r="J435" s="98">
        <v>616.50927305272421</v>
      </c>
      <c r="K435" s="98">
        <v>0</v>
      </c>
      <c r="L435" s="98">
        <v>0</v>
      </c>
      <c r="M435" s="98">
        <v>831.32115286546275</v>
      </c>
      <c r="N435" s="98">
        <v>786.69413240403389</v>
      </c>
      <c r="O435" s="98">
        <v>872.55705766220353</v>
      </c>
      <c r="P435" s="98">
        <v>880.26309937562417</v>
      </c>
      <c r="Q435" s="98">
        <v>956.55515826863314</v>
      </c>
      <c r="R435" s="98">
        <v>0</v>
      </c>
      <c r="S435" s="98">
        <v>0</v>
      </c>
      <c r="T435" s="98">
        <v>0</v>
      </c>
      <c r="U435" s="98">
        <v>1070.1632989742748</v>
      </c>
      <c r="V435" s="98">
        <v>1004.1843610531239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921.62019909608227</v>
      </c>
      <c r="J439" s="101">
        <v>687.3476092415292</v>
      </c>
      <c r="K439" s="101">
        <v>0</v>
      </c>
      <c r="L439" s="101">
        <v>0</v>
      </c>
      <c r="M439" s="101">
        <v>769.00537773623421</v>
      </c>
      <c r="N439" s="101">
        <v>940.70696235126775</v>
      </c>
      <c r="O439" s="101">
        <v>877.45987458045715</v>
      </c>
      <c r="P439" s="101">
        <v>926.54618507302655</v>
      </c>
      <c r="Q439" s="101">
        <v>961.92389547611435</v>
      </c>
      <c r="R439" s="101">
        <v>0</v>
      </c>
      <c r="S439" s="101">
        <v>0</v>
      </c>
      <c r="T439" s="101">
        <v>0</v>
      </c>
      <c r="U439" s="101">
        <v>944.59514370912677</v>
      </c>
      <c r="V439" s="101">
        <v>1010.4396202294827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411.45182652404452</v>
      </c>
      <c r="E443" s="122">
        <v>0</v>
      </c>
      <c r="F443" s="122">
        <v>438.09153762629012</v>
      </c>
      <c r="G443" s="122">
        <v>0</v>
      </c>
      <c r="H443" s="122">
        <v>0</v>
      </c>
      <c r="I443" s="122">
        <v>468.76344118268906</v>
      </c>
      <c r="J443" s="122">
        <v>517.4955100017587</v>
      </c>
      <c r="K443" s="122">
        <v>0</v>
      </c>
      <c r="L443" s="122">
        <v>0</v>
      </c>
      <c r="M443" s="122">
        <v>301.57077039790283</v>
      </c>
      <c r="N443" s="122">
        <v>272.02746760372452</v>
      </c>
      <c r="O443" s="122">
        <v>199.61147156415325</v>
      </c>
      <c r="P443" s="122">
        <v>357.67039388225811</v>
      </c>
      <c r="Q443" s="122">
        <v>378.48232463257335</v>
      </c>
      <c r="R443" s="122">
        <v>0</v>
      </c>
      <c r="S443" s="122">
        <v>0</v>
      </c>
      <c r="T443" s="122">
        <v>0</v>
      </c>
      <c r="U443" s="122">
        <v>418.68145903431599</v>
      </c>
      <c r="V443" s="122">
        <v>383.18621733857475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440.82180745629461</v>
      </c>
      <c r="E444" s="98">
        <v>0</v>
      </c>
      <c r="F444" s="98">
        <v>470.53891986305229</v>
      </c>
      <c r="G444" s="98">
        <v>0</v>
      </c>
      <c r="H444" s="98">
        <v>0</v>
      </c>
      <c r="I444" s="98">
        <v>249.84677954349067</v>
      </c>
      <c r="J444" s="98">
        <v>522.73123728981852</v>
      </c>
      <c r="K444" s="98">
        <v>0</v>
      </c>
      <c r="L444" s="98">
        <v>0</v>
      </c>
      <c r="M444" s="98">
        <v>301.4646987121082</v>
      </c>
      <c r="N444" s="98">
        <v>271.96636853286265</v>
      </c>
      <c r="O444" s="98">
        <v>183.73222400663218</v>
      </c>
      <c r="P444" s="98">
        <v>374.51171976739033</v>
      </c>
      <c r="Q444" s="98">
        <v>416.17665560564507</v>
      </c>
      <c r="R444" s="98">
        <v>0</v>
      </c>
      <c r="S444" s="98">
        <v>0</v>
      </c>
      <c r="T444" s="98">
        <v>0</v>
      </c>
      <c r="U444" s="98">
        <v>419.64773162681166</v>
      </c>
      <c r="V444" s="98">
        <v>384.46504565826285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382.2330156177818</v>
      </c>
      <c r="E445" s="98">
        <v>0</v>
      </c>
      <c r="F445" s="98">
        <v>301.56311860378645</v>
      </c>
      <c r="G445" s="98">
        <v>0</v>
      </c>
      <c r="H445" s="98">
        <v>0</v>
      </c>
      <c r="I445" s="98">
        <v>540.01866830446738</v>
      </c>
      <c r="J445" s="98">
        <v>264.45089395141883</v>
      </c>
      <c r="K445" s="98">
        <v>0</v>
      </c>
      <c r="L445" s="98">
        <v>0</v>
      </c>
      <c r="M445" s="98">
        <v>304.59032087515976</v>
      </c>
      <c r="N445" s="98">
        <v>269.08502001229499</v>
      </c>
      <c r="O445" s="98">
        <v>285.16091778029784</v>
      </c>
      <c r="P445" s="98">
        <v>289.98491304353274</v>
      </c>
      <c r="Q445" s="98">
        <v>330.66567370647482</v>
      </c>
      <c r="R445" s="98">
        <v>0</v>
      </c>
      <c r="S445" s="98">
        <v>0</v>
      </c>
      <c r="T445" s="98">
        <v>0</v>
      </c>
      <c r="U445" s="98">
        <v>413.36695977558958</v>
      </c>
      <c r="V445" s="98">
        <v>371.8630291401405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309.83700697629274</v>
      </c>
      <c r="E446" s="33">
        <v>0</v>
      </c>
      <c r="F446" s="33">
        <v>282.18595490292967</v>
      </c>
      <c r="G446" s="33">
        <v>0</v>
      </c>
      <c r="H446" s="33">
        <v>0</v>
      </c>
      <c r="I446" s="33">
        <v>0</v>
      </c>
      <c r="J446" s="33">
        <v>258.28299431003745</v>
      </c>
      <c r="K446" s="33">
        <v>0</v>
      </c>
      <c r="L446" s="33">
        <v>0</v>
      </c>
      <c r="M446" s="33">
        <v>309.27015067267723</v>
      </c>
      <c r="N446" s="33">
        <v>447.30734953548921</v>
      </c>
      <c r="O446" s="33">
        <v>0</v>
      </c>
      <c r="P446" s="33">
        <v>0</v>
      </c>
      <c r="Q446" s="33">
        <v>418.90478051581567</v>
      </c>
      <c r="R446" s="33">
        <v>0</v>
      </c>
      <c r="S446" s="33">
        <v>0</v>
      </c>
      <c r="T446" s="33">
        <v>0</v>
      </c>
      <c r="U446" s="33">
        <v>0</v>
      </c>
      <c r="V446" s="33">
        <v>375.94381218182656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4214.5842823335479</v>
      </c>
      <c r="E448" s="117">
        <f t="shared" si="233"/>
        <v>0</v>
      </c>
      <c r="F448" s="117">
        <f t="shared" si="233"/>
        <v>6368.8147935208108</v>
      </c>
      <c r="G448" s="117">
        <f t="shared" si="233"/>
        <v>0</v>
      </c>
      <c r="H448" s="117">
        <f t="shared" si="233"/>
        <v>0</v>
      </c>
      <c r="I448" s="117">
        <f t="shared" si="233"/>
        <v>2440.5639668979888</v>
      </c>
      <c r="J448" s="117">
        <f t="shared" si="233"/>
        <v>7401.4337308291369</v>
      </c>
      <c r="K448" s="117">
        <f t="shared" si="233"/>
        <v>0</v>
      </c>
      <c r="L448" s="117">
        <f t="shared" si="233"/>
        <v>0</v>
      </c>
      <c r="M448" s="117">
        <f t="shared" si="233"/>
        <v>4113.0009341517653</v>
      </c>
      <c r="N448" s="117">
        <f t="shared" si="233"/>
        <v>4062.9051932333336</v>
      </c>
      <c r="O448" s="117">
        <f t="shared" si="233"/>
        <v>2506.3892325736224</v>
      </c>
      <c r="P448" s="117">
        <f t="shared" si="233"/>
        <v>4357.9822572554222</v>
      </c>
      <c r="Q448" s="117">
        <f t="shared" si="233"/>
        <v>4371.6142525471878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3102.7534410508179</v>
      </c>
      <c r="V448" s="117">
        <f t="shared" si="234"/>
        <v>3045.7619709532978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3542.2089131322882</v>
      </c>
      <c r="E449" s="122">
        <f t="shared" si="236"/>
        <v>0</v>
      </c>
      <c r="F449" s="122">
        <f t="shared" si="236"/>
        <v>5617.5202940519594</v>
      </c>
      <c r="G449" s="122">
        <f t="shared" si="236"/>
        <v>0</v>
      </c>
      <c r="H449" s="122">
        <f t="shared" si="236"/>
        <v>0</v>
      </c>
      <c r="I449" s="122">
        <f t="shared" si="236"/>
        <v>1940.4719033850265</v>
      </c>
      <c r="J449" s="122">
        <f t="shared" si="236"/>
        <v>6405.1116172774709</v>
      </c>
      <c r="K449" s="122">
        <f t="shared" si="236"/>
        <v>0</v>
      </c>
      <c r="L449" s="122">
        <f t="shared" si="236"/>
        <v>0</v>
      </c>
      <c r="M449" s="122">
        <f t="shared" si="236"/>
        <v>3514.9024178656505</v>
      </c>
      <c r="N449" s="122">
        <f t="shared" si="236"/>
        <v>3471.9635271901511</v>
      </c>
      <c r="O449" s="122">
        <f t="shared" si="236"/>
        <v>2106.6107374063258</v>
      </c>
      <c r="P449" s="122">
        <f t="shared" si="236"/>
        <v>3602.7023569988569</v>
      </c>
      <c r="Q449" s="122">
        <f t="shared" si="236"/>
        <v>3599.1036212435129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2454.8725106523966</v>
      </c>
      <c r="V449" s="122">
        <f t="shared" si="237"/>
        <v>2369.2954554979228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3542.2089131322882</v>
      </c>
      <c r="E450" s="98">
        <v>0</v>
      </c>
      <c r="F450" s="98">
        <v>5617.5202940519594</v>
      </c>
      <c r="G450" s="98">
        <v>0</v>
      </c>
      <c r="H450" s="98">
        <v>0</v>
      </c>
      <c r="I450" s="98">
        <v>1940.4719033850265</v>
      </c>
      <c r="J450" s="98">
        <v>6405.1116172774709</v>
      </c>
      <c r="K450" s="98">
        <v>0</v>
      </c>
      <c r="L450" s="98">
        <v>0</v>
      </c>
      <c r="M450" s="98">
        <v>3514.9024178656505</v>
      </c>
      <c r="N450" s="98">
        <v>3471.9635271901511</v>
      </c>
      <c r="O450" s="98">
        <v>2106.6107374063258</v>
      </c>
      <c r="P450" s="98">
        <v>3602.7023569988569</v>
      </c>
      <c r="Q450" s="98">
        <v>3599.1036212435129</v>
      </c>
      <c r="R450" s="98">
        <v>0</v>
      </c>
      <c r="S450" s="98">
        <v>0</v>
      </c>
      <c r="T450" s="98">
        <v>0</v>
      </c>
      <c r="U450" s="98">
        <v>2454.8725106523966</v>
      </c>
      <c r="V450" s="98">
        <v>2369.2954554979228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460.70961479044388</v>
      </c>
      <c r="E454" s="122">
        <v>0</v>
      </c>
      <c r="F454" s="122">
        <v>492.54290320378317</v>
      </c>
      <c r="G454" s="122">
        <v>0</v>
      </c>
      <c r="H454" s="122">
        <v>0</v>
      </c>
      <c r="I454" s="122">
        <v>302.97989109276551</v>
      </c>
      <c r="J454" s="122">
        <v>700.84408789807367</v>
      </c>
      <c r="K454" s="122">
        <v>0</v>
      </c>
      <c r="L454" s="122">
        <v>0</v>
      </c>
      <c r="M454" s="122">
        <v>423.75070469578691</v>
      </c>
      <c r="N454" s="122">
        <v>429.24740165959122</v>
      </c>
      <c r="O454" s="122">
        <v>288.19046964960904</v>
      </c>
      <c r="P454" s="122">
        <v>554.30799558487172</v>
      </c>
      <c r="Q454" s="122">
        <v>579.48756850198913</v>
      </c>
      <c r="R454" s="122">
        <v>0</v>
      </c>
      <c r="S454" s="122">
        <v>0</v>
      </c>
      <c r="T454" s="122">
        <v>0</v>
      </c>
      <c r="U454" s="122">
        <v>414.24492394869765</v>
      </c>
      <c r="V454" s="122">
        <v>460.00236433358867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466.82334594322464</v>
      </c>
      <c r="E455" s="98">
        <v>0</v>
      </c>
      <c r="F455" s="98">
        <v>502.72285891468067</v>
      </c>
      <c r="G455" s="98">
        <v>0</v>
      </c>
      <c r="H455" s="98">
        <v>0</v>
      </c>
      <c r="I455" s="98">
        <v>307.22011793327613</v>
      </c>
      <c r="J455" s="98">
        <v>716.77560427566129</v>
      </c>
      <c r="K455" s="98">
        <v>0</v>
      </c>
      <c r="L455" s="98">
        <v>0</v>
      </c>
      <c r="M455" s="98">
        <v>426.64455579244077</v>
      </c>
      <c r="N455" s="98">
        <v>434.76350526941042</v>
      </c>
      <c r="O455" s="98">
        <v>289.88460367983504</v>
      </c>
      <c r="P455" s="98">
        <v>563.75589235047528</v>
      </c>
      <c r="Q455" s="98">
        <v>593.76064478899843</v>
      </c>
      <c r="R455" s="98">
        <v>0</v>
      </c>
      <c r="S455" s="98">
        <v>0</v>
      </c>
      <c r="T455" s="98">
        <v>0</v>
      </c>
      <c r="U455" s="98">
        <v>472.55193795053032</v>
      </c>
      <c r="V455" s="98">
        <v>475.34862947914172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317.80114909419291</v>
      </c>
      <c r="E456" s="98">
        <v>0</v>
      </c>
      <c r="F456" s="98">
        <v>261.53621591803301</v>
      </c>
      <c r="G456" s="98">
        <v>0</v>
      </c>
      <c r="H456" s="98">
        <v>0</v>
      </c>
      <c r="I456" s="98">
        <v>443.82868744975752</v>
      </c>
      <c r="J456" s="98">
        <v>258.66133984480086</v>
      </c>
      <c r="K456" s="98">
        <v>0</v>
      </c>
      <c r="L456" s="98">
        <v>0</v>
      </c>
      <c r="M456" s="98">
        <v>327.33950377714359</v>
      </c>
      <c r="N456" s="98">
        <v>293.71547463307502</v>
      </c>
      <c r="O456" s="98">
        <v>302.6897730739185</v>
      </c>
      <c r="P456" s="98">
        <v>281.09470837709227</v>
      </c>
      <c r="Q456" s="98">
        <v>284.89926302390046</v>
      </c>
      <c r="R456" s="98">
        <v>0</v>
      </c>
      <c r="S456" s="98">
        <v>0</v>
      </c>
      <c r="T456" s="98">
        <v>0</v>
      </c>
      <c r="U456" s="98">
        <v>274.33219257481602</v>
      </c>
      <c r="V456" s="98">
        <v>252.21984518885134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211.66575441081525</v>
      </c>
      <c r="E464" s="122">
        <v>0</v>
      </c>
      <c r="F464" s="122">
        <v>258.7515962650686</v>
      </c>
      <c r="G464" s="122">
        <v>0</v>
      </c>
      <c r="H464" s="122">
        <v>0</v>
      </c>
      <c r="I464" s="122">
        <v>197.11217242019657</v>
      </c>
      <c r="J464" s="122">
        <v>295.47802565359206</v>
      </c>
      <c r="K464" s="122">
        <v>0</v>
      </c>
      <c r="L464" s="122">
        <v>0</v>
      </c>
      <c r="M464" s="122">
        <v>174.34781159032769</v>
      </c>
      <c r="N464" s="122">
        <v>161.69426438359133</v>
      </c>
      <c r="O464" s="122">
        <v>111.58802551768767</v>
      </c>
      <c r="P464" s="122">
        <v>200.97190467169389</v>
      </c>
      <c r="Q464" s="122">
        <v>193.02306280168591</v>
      </c>
      <c r="R464" s="122">
        <v>0</v>
      </c>
      <c r="S464" s="122">
        <v>0</v>
      </c>
      <c r="T464" s="122">
        <v>0</v>
      </c>
      <c r="U464" s="122">
        <v>233.63600644972328</v>
      </c>
      <c r="V464" s="122">
        <v>216.46415112178664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273.14509325041234</v>
      </c>
      <c r="E465" s="98">
        <v>0</v>
      </c>
      <c r="F465" s="98">
        <v>292.596217956092</v>
      </c>
      <c r="G465" s="98">
        <v>0</v>
      </c>
      <c r="H465" s="98">
        <v>0</v>
      </c>
      <c r="I465" s="98">
        <v>153.36202517289325</v>
      </c>
      <c r="J465" s="98">
        <v>299.48654381298513</v>
      </c>
      <c r="K465" s="98">
        <v>0</v>
      </c>
      <c r="L465" s="98">
        <v>0</v>
      </c>
      <c r="M465" s="98">
        <v>176.33214981753562</v>
      </c>
      <c r="N465" s="98">
        <v>164.88965238027515</v>
      </c>
      <c r="O465" s="98">
        <v>111.65979828569201</v>
      </c>
      <c r="P465" s="98">
        <v>222.84031480584019</v>
      </c>
      <c r="Q465" s="98">
        <v>246.40964758092582</v>
      </c>
      <c r="R465" s="98">
        <v>0</v>
      </c>
      <c r="S465" s="98">
        <v>0</v>
      </c>
      <c r="T465" s="98">
        <v>0</v>
      </c>
      <c r="U465" s="98">
        <v>247.43542732504511</v>
      </c>
      <c r="V465" s="98">
        <v>225.12166985724883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150.45269180670488</v>
      </c>
      <c r="E466" s="98">
        <v>0</v>
      </c>
      <c r="F466" s="98">
        <v>118.42482040821167</v>
      </c>
      <c r="G466" s="98">
        <v>0</v>
      </c>
      <c r="H466" s="98">
        <v>0</v>
      </c>
      <c r="I466" s="98">
        <v>211.35241642618161</v>
      </c>
      <c r="J466" s="98">
        <v>103.38932811553012</v>
      </c>
      <c r="K466" s="98">
        <v>0</v>
      </c>
      <c r="L466" s="98">
        <v>0</v>
      </c>
      <c r="M466" s="98">
        <v>118.7780396405056</v>
      </c>
      <c r="N466" s="98">
        <v>104.93239273609879</v>
      </c>
      <c r="O466" s="98">
        <v>111.20134973006441</v>
      </c>
      <c r="P466" s="98">
        <v>113.08251489301446</v>
      </c>
      <c r="Q466" s="98">
        <v>128.94638406897982</v>
      </c>
      <c r="R466" s="98">
        <v>0</v>
      </c>
      <c r="S466" s="98">
        <v>0</v>
      </c>
      <c r="T466" s="98">
        <v>0</v>
      </c>
      <c r="U466" s="98">
        <v>157.73919163545338</v>
      </c>
      <c r="V466" s="98">
        <v>141.04773741683613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264.57416873973682</v>
      </c>
      <c r="E469" s="118">
        <f t="shared" si="240"/>
        <v>0</v>
      </c>
      <c r="F469" s="118">
        <f t="shared" si="240"/>
        <v>351.87582077346076</v>
      </c>
      <c r="G469" s="118">
        <f t="shared" si="240"/>
        <v>0</v>
      </c>
      <c r="H469" s="118">
        <f t="shared" si="240"/>
        <v>0</v>
      </c>
      <c r="I469" s="118">
        <f t="shared" si="240"/>
        <v>122.36917666820311</v>
      </c>
      <c r="J469" s="118">
        <f t="shared" si="240"/>
        <v>350.62916213869812</v>
      </c>
      <c r="K469" s="118">
        <f t="shared" si="240"/>
        <v>0</v>
      </c>
      <c r="L469" s="118">
        <f t="shared" si="240"/>
        <v>0</v>
      </c>
      <c r="M469" s="118">
        <f t="shared" si="240"/>
        <v>168.92062781351345</v>
      </c>
      <c r="N469" s="118">
        <f t="shared" si="240"/>
        <v>159.41056029985327</v>
      </c>
      <c r="O469" s="118">
        <f t="shared" si="240"/>
        <v>95.530915554459682</v>
      </c>
      <c r="P469" s="118">
        <f t="shared" si="240"/>
        <v>164.01180919990171</v>
      </c>
      <c r="Q469" s="118">
        <f t="shared" si="240"/>
        <v>160.50792033719816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105.887677801141</v>
      </c>
      <c r="V469" s="118">
        <f t="shared" si="241"/>
        <v>101.65593798652652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218.82453968721501</v>
      </c>
      <c r="E470" s="123">
        <f t="shared" si="243"/>
        <v>0</v>
      </c>
      <c r="F470" s="123">
        <f t="shared" si="243"/>
        <v>309.07700709605928</v>
      </c>
      <c r="G470" s="123">
        <f t="shared" si="243"/>
        <v>0</v>
      </c>
      <c r="H470" s="123">
        <f t="shared" si="243"/>
        <v>0</v>
      </c>
      <c r="I470" s="123">
        <f t="shared" si="243"/>
        <v>91.947078648871098</v>
      </c>
      <c r="J470" s="123">
        <f t="shared" si="243"/>
        <v>302.76301239296026</v>
      </c>
      <c r="K470" s="123">
        <f t="shared" si="243"/>
        <v>0</v>
      </c>
      <c r="L470" s="123">
        <f t="shared" si="243"/>
        <v>0</v>
      </c>
      <c r="M470" s="123">
        <f t="shared" si="243"/>
        <v>143.91790765087725</v>
      </c>
      <c r="N470" s="123">
        <f t="shared" si="243"/>
        <v>134.9939905951293</v>
      </c>
      <c r="O470" s="123">
        <f t="shared" si="243"/>
        <v>79.7146290750199</v>
      </c>
      <c r="P470" s="123">
        <f t="shared" si="243"/>
        <v>134.61199128519425</v>
      </c>
      <c r="Q470" s="123">
        <f t="shared" si="243"/>
        <v>129.92323960532261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81.938201416782832</v>
      </c>
      <c r="V470" s="123">
        <f t="shared" si="244"/>
        <v>78.525827579709414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218.61590615079356</v>
      </c>
      <c r="E471" s="99">
        <v>0</v>
      </c>
      <c r="F471" s="99">
        <v>308.76113290760293</v>
      </c>
      <c r="G471" s="99">
        <v>0</v>
      </c>
      <c r="H471" s="99">
        <v>0</v>
      </c>
      <c r="I471" s="99">
        <v>91.870646855366573</v>
      </c>
      <c r="J471" s="99">
        <v>302.46841649310136</v>
      </c>
      <c r="K471" s="99">
        <v>0</v>
      </c>
      <c r="L471" s="99">
        <v>0</v>
      </c>
      <c r="M471" s="99">
        <v>143.77898291423105</v>
      </c>
      <c r="N471" s="99">
        <v>134.88355811311467</v>
      </c>
      <c r="O471" s="99">
        <v>79.637250419124612</v>
      </c>
      <c r="P471" s="99">
        <v>134.47724277643255</v>
      </c>
      <c r="Q471" s="99">
        <v>129.80682081517409</v>
      </c>
      <c r="R471" s="99">
        <v>0</v>
      </c>
      <c r="S471" s="99">
        <v>0</v>
      </c>
      <c r="T471" s="99">
        <v>0</v>
      </c>
      <c r="U471" s="99">
        <v>81.857325424510904</v>
      </c>
      <c r="V471" s="99">
        <v>78.447776123819679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0.20863353642144714</v>
      </c>
      <c r="E472" s="99">
        <v>0</v>
      </c>
      <c r="F472" s="99">
        <v>0.3158741884563489</v>
      </c>
      <c r="G472" s="99">
        <v>0</v>
      </c>
      <c r="H472" s="99">
        <v>0</v>
      </c>
      <c r="I472" s="99">
        <v>7.6431793504518619E-2</v>
      </c>
      <c r="J472" s="99">
        <v>0.29459589985891638</v>
      </c>
      <c r="K472" s="99">
        <v>0</v>
      </c>
      <c r="L472" s="99">
        <v>0</v>
      </c>
      <c r="M472" s="99">
        <v>0.13892473664621577</v>
      </c>
      <c r="N472" s="99">
        <v>0.11043248201463822</v>
      </c>
      <c r="O472" s="99">
        <v>7.73786558952861E-2</v>
      </c>
      <c r="P472" s="99">
        <v>0.13474850876169214</v>
      </c>
      <c r="Q472" s="99">
        <v>0.11641879014852037</v>
      </c>
      <c r="R472" s="99">
        <v>0</v>
      </c>
      <c r="S472" s="99">
        <v>0</v>
      </c>
      <c r="T472" s="99">
        <v>0</v>
      </c>
      <c r="U472" s="99">
        <v>8.0875992271923242E-2</v>
      </c>
      <c r="V472" s="99">
        <v>7.805145588973518E-2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1.1255809797682481</v>
      </c>
      <c r="E473" s="123">
        <f t="shared" si="246"/>
        <v>0</v>
      </c>
      <c r="F473" s="123">
        <f t="shared" si="246"/>
        <v>0.39256870216369244</v>
      </c>
      <c r="G473" s="123">
        <f t="shared" si="246"/>
        <v>0</v>
      </c>
      <c r="H473" s="123">
        <f t="shared" si="246"/>
        <v>0</v>
      </c>
      <c r="I473" s="123">
        <f t="shared" si="246"/>
        <v>1.5053061197742765</v>
      </c>
      <c r="J473" s="123">
        <f t="shared" si="246"/>
        <v>0.42051060030882587</v>
      </c>
      <c r="K473" s="123">
        <f t="shared" si="246"/>
        <v>0</v>
      </c>
      <c r="L473" s="123">
        <f t="shared" si="246"/>
        <v>0</v>
      </c>
      <c r="M473" s="123">
        <f t="shared" si="246"/>
        <v>0.31015772589254653</v>
      </c>
      <c r="N473" s="123">
        <f t="shared" si="246"/>
        <v>1.069730813768615</v>
      </c>
      <c r="O473" s="123">
        <f t="shared" si="246"/>
        <v>0.12048860740839869</v>
      </c>
      <c r="P473" s="123">
        <f t="shared" si="246"/>
        <v>0.49092911738726869</v>
      </c>
      <c r="Q473" s="123">
        <f t="shared" si="246"/>
        <v>1.2483502058203129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0.38348042421805412</v>
      </c>
      <c r="V473" s="123">
        <f t="shared" si="246"/>
        <v>9.5060135428615661E-2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1.1255809797682481</v>
      </c>
      <c r="E474" s="99">
        <f>RES_hhdet_in_fecs!E8</f>
        <v>0</v>
      </c>
      <c r="F474" s="99">
        <f>RES_hhdet_in_fecs!F8</f>
        <v>0.39256870216369244</v>
      </c>
      <c r="G474" s="99">
        <f>RES_hhdet_in_fecs!G8</f>
        <v>0</v>
      </c>
      <c r="H474" s="99">
        <f>RES_hhdet_in_fecs!H8</f>
        <v>0</v>
      </c>
      <c r="I474" s="99">
        <f>RES_hhdet_in_fecs!I8</f>
        <v>1.5053061197742765</v>
      </c>
      <c r="J474" s="99">
        <f>RES_hhdet_in_fecs!J8</f>
        <v>0.42051060030882587</v>
      </c>
      <c r="K474" s="99">
        <f>RES_hhdet_in_fecs!K8</f>
        <v>0</v>
      </c>
      <c r="L474" s="99">
        <f>RES_hhdet_in_fecs!L8</f>
        <v>0</v>
      </c>
      <c r="M474" s="99">
        <f>RES_hhdet_in_fecs!M8</f>
        <v>0.31015772589254653</v>
      </c>
      <c r="N474" s="99">
        <f>RES_hhdet_in_fecs!N8</f>
        <v>1.069730813768615</v>
      </c>
      <c r="O474" s="99">
        <f>RES_hhdet_in_fecs!O8</f>
        <v>0.12048860740839869</v>
      </c>
      <c r="P474" s="99">
        <f>RES_hhdet_in_fecs!P8</f>
        <v>0.49092911738726869</v>
      </c>
      <c r="Q474" s="99">
        <f>RES_hhdet_in_fecs!Q8</f>
        <v>1.2483502058203129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0.38348042421805412</v>
      </c>
      <c r="V474" s="99">
        <f>RES_hhdet_in_fecs!V8</f>
        <v>9.5060135428615661E-2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28.903911916295069</v>
      </c>
      <c r="E475" s="123">
        <v>0</v>
      </c>
      <c r="F475" s="123">
        <v>27.431280375312827</v>
      </c>
      <c r="G475" s="123">
        <v>0</v>
      </c>
      <c r="H475" s="123">
        <v>0</v>
      </c>
      <c r="I475" s="123">
        <v>15.247570165954544</v>
      </c>
      <c r="J475" s="123">
        <v>33.444688474778744</v>
      </c>
      <c r="K475" s="123">
        <v>0</v>
      </c>
      <c r="L475" s="123">
        <v>0</v>
      </c>
      <c r="M475" s="123">
        <v>17.478155387336457</v>
      </c>
      <c r="N475" s="123">
        <v>16.941688721876115</v>
      </c>
      <c r="O475" s="123">
        <v>11.10743340467311</v>
      </c>
      <c r="P475" s="123">
        <v>20.962000187719937</v>
      </c>
      <c r="Q475" s="123">
        <v>21.261330516418528</v>
      </c>
      <c r="R475" s="123">
        <v>0</v>
      </c>
      <c r="S475" s="123">
        <v>0</v>
      </c>
      <c r="T475" s="123">
        <v>0</v>
      </c>
      <c r="U475" s="123">
        <v>15.342848643212639</v>
      </c>
      <c r="V475" s="123">
        <v>15.614463744053468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28.811120769124461</v>
      </c>
      <c r="E476" s="99">
        <v>0</v>
      </c>
      <c r="F476" s="99">
        <v>27.631636617565928</v>
      </c>
      <c r="G476" s="99">
        <v>0</v>
      </c>
      <c r="H476" s="99">
        <v>0</v>
      </c>
      <c r="I476" s="99">
        <v>14.545178887813975</v>
      </c>
      <c r="J476" s="99">
        <v>33.848275402622576</v>
      </c>
      <c r="K476" s="99">
        <v>0</v>
      </c>
      <c r="L476" s="99">
        <v>0</v>
      </c>
      <c r="M476" s="99">
        <v>17.452126120468513</v>
      </c>
      <c r="N476" s="99">
        <v>16.890283572744526</v>
      </c>
      <c r="O476" s="99">
        <v>10.958651432833236</v>
      </c>
      <c r="P476" s="99">
        <v>21.043186611011865</v>
      </c>
      <c r="Q476" s="99">
        <v>21.414827061466529</v>
      </c>
      <c r="R476" s="99">
        <v>0</v>
      </c>
      <c r="S476" s="99">
        <v>0</v>
      </c>
      <c r="T476" s="99">
        <v>0</v>
      </c>
      <c r="U476" s="99">
        <v>15.757167672434409</v>
      </c>
      <c r="V476" s="99">
        <v>15.738874094243126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31.072904981408222</v>
      </c>
      <c r="E477" s="99">
        <v>0</v>
      </c>
      <c r="F477" s="99">
        <v>22.884734878030887</v>
      </c>
      <c r="G477" s="99">
        <v>0</v>
      </c>
      <c r="H477" s="99">
        <v>0</v>
      </c>
      <c r="I477" s="99">
        <v>33.084829817527464</v>
      </c>
      <c r="J477" s="99">
        <v>17.961851716790108</v>
      </c>
      <c r="K477" s="99">
        <v>0</v>
      </c>
      <c r="L477" s="99">
        <v>0</v>
      </c>
      <c r="M477" s="99">
        <v>20.131597996929166</v>
      </c>
      <c r="N477" s="99">
        <v>17.782447879859294</v>
      </c>
      <c r="O477" s="99">
        <v>17.874910456045711</v>
      </c>
      <c r="P477" s="99">
        <v>16.047378255653467</v>
      </c>
      <c r="Q477" s="99">
        <v>15.63785338584605</v>
      </c>
      <c r="R477" s="99">
        <v>0</v>
      </c>
      <c r="S477" s="99">
        <v>0</v>
      </c>
      <c r="T477" s="99">
        <v>0</v>
      </c>
      <c r="U477" s="99">
        <v>14.037796077554793</v>
      </c>
      <c r="V477" s="99">
        <v>12.771247559746071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26.840287642646746</v>
      </c>
      <c r="J481" s="102">
        <v>18.575628465996534</v>
      </c>
      <c r="K481" s="102">
        <v>0</v>
      </c>
      <c r="L481" s="102">
        <v>0</v>
      </c>
      <c r="M481" s="102">
        <v>18.074399371613509</v>
      </c>
      <c r="N481" s="102">
        <v>21.459520366745295</v>
      </c>
      <c r="O481" s="102">
        <v>19.116878264762558</v>
      </c>
      <c r="P481" s="102">
        <v>18.999027981518765</v>
      </c>
      <c r="Q481" s="102">
        <v>18.485103775640273</v>
      </c>
      <c r="R481" s="102">
        <v>0</v>
      </c>
      <c r="S481" s="102">
        <v>0</v>
      </c>
      <c r="T481" s="102">
        <v>0</v>
      </c>
      <c r="U481" s="102">
        <v>15.81873938651961</v>
      </c>
      <c r="V481" s="102">
        <v>16.520271018659887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15.720136156458505</v>
      </c>
      <c r="E485" s="123">
        <v>0</v>
      </c>
      <c r="F485" s="123">
        <v>14.974964599924922</v>
      </c>
      <c r="G485" s="123">
        <v>0</v>
      </c>
      <c r="H485" s="123">
        <v>0</v>
      </c>
      <c r="I485" s="123">
        <v>13.669221733603196</v>
      </c>
      <c r="J485" s="123">
        <v>14.000950670650317</v>
      </c>
      <c r="K485" s="123">
        <v>0</v>
      </c>
      <c r="L485" s="123">
        <v>0</v>
      </c>
      <c r="M485" s="123">
        <v>7.2144070494071793</v>
      </c>
      <c r="N485" s="123">
        <v>6.4051501690792358</v>
      </c>
      <c r="O485" s="123">
        <v>4.5883644673582715</v>
      </c>
      <c r="P485" s="123">
        <v>7.9468886096002347</v>
      </c>
      <c r="Q485" s="123">
        <v>8.0750000096366996</v>
      </c>
      <c r="R485" s="123">
        <v>0</v>
      </c>
      <c r="S485" s="123">
        <v>0</v>
      </c>
      <c r="T485" s="123">
        <v>0</v>
      </c>
      <c r="U485" s="123">
        <v>8.2231473169274807</v>
      </c>
      <c r="V485" s="123">
        <v>7.4205865273350282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16.857803572849804</v>
      </c>
      <c r="E486" s="99">
        <v>0</v>
      </c>
      <c r="F486" s="99">
        <v>16.082245370125449</v>
      </c>
      <c r="G486" s="99">
        <v>0</v>
      </c>
      <c r="H486" s="99">
        <v>0</v>
      </c>
      <c r="I486" s="99">
        <v>7.2608464111768658</v>
      </c>
      <c r="J486" s="99">
        <v>14.142645137323807</v>
      </c>
      <c r="K486" s="99">
        <v>0</v>
      </c>
      <c r="L486" s="99">
        <v>0</v>
      </c>
      <c r="M486" s="99">
        <v>7.2129618810982725</v>
      </c>
      <c r="N486" s="99">
        <v>6.4058573296953991</v>
      </c>
      <c r="O486" s="99">
        <v>4.2211307290566813</v>
      </c>
      <c r="P486" s="99">
        <v>8.3179092095426039</v>
      </c>
      <c r="Q486" s="99">
        <v>8.8871164425147047</v>
      </c>
      <c r="R486" s="99">
        <v>0</v>
      </c>
      <c r="S486" s="99">
        <v>0</v>
      </c>
      <c r="T486" s="99">
        <v>0</v>
      </c>
      <c r="U486" s="99">
        <v>8.2506941636315005</v>
      </c>
      <c r="V486" s="99">
        <v>7.453816836815939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14.710463477025423</v>
      </c>
      <c r="E487" s="99">
        <v>0</v>
      </c>
      <c r="F487" s="99">
        <v>10.362314865294655</v>
      </c>
      <c r="G487" s="99">
        <v>0</v>
      </c>
      <c r="H487" s="99">
        <v>0</v>
      </c>
      <c r="I487" s="99">
        <v>15.755085073843924</v>
      </c>
      <c r="J487" s="99">
        <v>7.1795181368192331</v>
      </c>
      <c r="K487" s="99">
        <v>0</v>
      </c>
      <c r="L487" s="99">
        <v>0</v>
      </c>
      <c r="M487" s="99">
        <v>7.3049287278626949</v>
      </c>
      <c r="N487" s="99">
        <v>6.3529332496684168</v>
      </c>
      <c r="O487" s="99">
        <v>6.5668362324580869</v>
      </c>
      <c r="P487" s="99">
        <v>6.4557525862577076</v>
      </c>
      <c r="Q487" s="99">
        <v>7.0777461033184208</v>
      </c>
      <c r="R487" s="99">
        <v>0</v>
      </c>
      <c r="S487" s="99">
        <v>0</v>
      </c>
      <c r="T487" s="99">
        <v>0</v>
      </c>
      <c r="U487" s="99">
        <v>8.0716396600553697</v>
      </c>
      <c r="V487" s="99">
        <v>7.1420057011917333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9.2478311634847117</v>
      </c>
      <c r="E488" s="110">
        <v>0</v>
      </c>
      <c r="F488" s="110">
        <v>7.5090529158987396</v>
      </c>
      <c r="G488" s="110">
        <v>0</v>
      </c>
      <c r="H488" s="110">
        <v>0</v>
      </c>
      <c r="I488" s="110">
        <v>0</v>
      </c>
      <c r="J488" s="110">
        <v>5.409822346899988</v>
      </c>
      <c r="K488" s="110">
        <v>0</v>
      </c>
      <c r="L488" s="110">
        <v>0</v>
      </c>
      <c r="M488" s="110">
        <v>5.6897019889897749</v>
      </c>
      <c r="N488" s="110">
        <v>8.0646233748011813</v>
      </c>
      <c r="O488" s="110">
        <v>0</v>
      </c>
      <c r="P488" s="110">
        <v>0</v>
      </c>
      <c r="Q488" s="110">
        <v>6.684494911814741</v>
      </c>
      <c r="R488" s="110">
        <v>0</v>
      </c>
      <c r="S488" s="110">
        <v>0</v>
      </c>
      <c r="T488" s="110">
        <v>0</v>
      </c>
      <c r="U488" s="110">
        <v>0</v>
      </c>
      <c r="V488" s="110">
        <v>5.1193963701076699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153.52119610345216</v>
      </c>
      <c r="E490" s="118">
        <f t="shared" si="247"/>
        <v>0</v>
      </c>
      <c r="F490" s="118">
        <f t="shared" si="247"/>
        <v>205.59487204940601</v>
      </c>
      <c r="G490" s="118">
        <f t="shared" si="247"/>
        <v>0</v>
      </c>
      <c r="H490" s="118">
        <f t="shared" si="247"/>
        <v>0</v>
      </c>
      <c r="I490" s="118">
        <f t="shared" si="247"/>
        <v>76.256787400519045</v>
      </c>
      <c r="J490" s="118">
        <f t="shared" si="247"/>
        <v>213.67515769580282</v>
      </c>
      <c r="K490" s="118">
        <f t="shared" si="247"/>
        <v>0</v>
      </c>
      <c r="L490" s="118">
        <f t="shared" si="247"/>
        <v>0</v>
      </c>
      <c r="M490" s="118">
        <f t="shared" si="247"/>
        <v>106.55095209046671</v>
      </c>
      <c r="N490" s="118">
        <f t="shared" si="247"/>
        <v>103.36066127990476</v>
      </c>
      <c r="O490" s="118">
        <f t="shared" si="247"/>
        <v>61.391248807434422</v>
      </c>
      <c r="P490" s="118">
        <f t="shared" si="247"/>
        <v>107.26457234914835</v>
      </c>
      <c r="Q490" s="118">
        <f t="shared" si="247"/>
        <v>108.50988547127471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78.707429448004646</v>
      </c>
      <c r="V490" s="118">
        <f t="shared" si="248"/>
        <v>76.127263510740562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124.08333698504003</v>
      </c>
      <c r="E491" s="123">
        <f t="shared" si="250"/>
        <v>0</v>
      </c>
      <c r="F491" s="123">
        <f t="shared" si="250"/>
        <v>178.75129487860337</v>
      </c>
      <c r="G491" s="123">
        <f t="shared" si="250"/>
        <v>0</v>
      </c>
      <c r="H491" s="123">
        <f t="shared" si="250"/>
        <v>0</v>
      </c>
      <c r="I491" s="123">
        <f t="shared" si="250"/>
        <v>54.868502379745372</v>
      </c>
      <c r="J491" s="123">
        <f t="shared" si="250"/>
        <v>182.67740854677481</v>
      </c>
      <c r="K491" s="123">
        <f t="shared" si="250"/>
        <v>0</v>
      </c>
      <c r="L491" s="123">
        <f t="shared" si="250"/>
        <v>0</v>
      </c>
      <c r="M491" s="123">
        <f t="shared" si="250"/>
        <v>89.824344489675354</v>
      </c>
      <c r="N491" s="123">
        <f t="shared" si="250"/>
        <v>85.177601485828532</v>
      </c>
      <c r="O491" s="123">
        <f t="shared" si="250"/>
        <v>50.828023051652565</v>
      </c>
      <c r="P491" s="123">
        <f t="shared" si="250"/>
        <v>86.762229778782029</v>
      </c>
      <c r="Q491" s="123">
        <f t="shared" si="250"/>
        <v>85.043568204106734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60.48686599626263</v>
      </c>
      <c r="V491" s="123">
        <f t="shared" si="251"/>
        <v>59.293021618321958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123.87470344861859</v>
      </c>
      <c r="E492" s="99">
        <v>0</v>
      </c>
      <c r="F492" s="99">
        <v>178.43542069014703</v>
      </c>
      <c r="G492" s="99">
        <v>0</v>
      </c>
      <c r="H492" s="99">
        <v>0</v>
      </c>
      <c r="I492" s="99">
        <v>54.792070586240854</v>
      </c>
      <c r="J492" s="99">
        <v>182.38281264691591</v>
      </c>
      <c r="K492" s="99">
        <v>0</v>
      </c>
      <c r="L492" s="99">
        <v>0</v>
      </c>
      <c r="M492" s="99">
        <v>89.685419753029137</v>
      </c>
      <c r="N492" s="99">
        <v>85.067169003813888</v>
      </c>
      <c r="O492" s="99">
        <v>50.750644395757277</v>
      </c>
      <c r="P492" s="99">
        <v>86.62748127002034</v>
      </c>
      <c r="Q492" s="99">
        <v>84.927149413958219</v>
      </c>
      <c r="R492" s="99">
        <v>0</v>
      </c>
      <c r="S492" s="99">
        <v>0</v>
      </c>
      <c r="T492" s="99">
        <v>0</v>
      </c>
      <c r="U492" s="99">
        <v>60.405990003990709</v>
      </c>
      <c r="V492" s="99">
        <v>59.214970162432223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0.20863353642144714</v>
      </c>
      <c r="E493" s="99">
        <v>0</v>
      </c>
      <c r="F493" s="99">
        <v>0.3158741884563489</v>
      </c>
      <c r="G493" s="99">
        <v>0</v>
      </c>
      <c r="H493" s="99">
        <v>0</v>
      </c>
      <c r="I493" s="99">
        <v>7.6431793504518619E-2</v>
      </c>
      <c r="J493" s="99">
        <v>0.29459589985891638</v>
      </c>
      <c r="K493" s="99">
        <v>0</v>
      </c>
      <c r="L493" s="99">
        <v>0</v>
      </c>
      <c r="M493" s="99">
        <v>0.13892473664621577</v>
      </c>
      <c r="N493" s="99">
        <v>0.11043248201463822</v>
      </c>
      <c r="O493" s="99">
        <v>7.73786558952861E-2</v>
      </c>
      <c r="P493" s="99">
        <v>0.13474850876169214</v>
      </c>
      <c r="Q493" s="99">
        <v>0.11641879014852037</v>
      </c>
      <c r="R493" s="99">
        <v>0</v>
      </c>
      <c r="S493" s="99">
        <v>0</v>
      </c>
      <c r="T493" s="99">
        <v>0</v>
      </c>
      <c r="U493" s="99">
        <v>8.0875992271923242E-2</v>
      </c>
      <c r="V493" s="99">
        <v>7.805145588973518E-2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2.4095431974839792</v>
      </c>
      <c r="E494" s="123">
        <f t="shared" si="253"/>
        <v>0</v>
      </c>
      <c r="F494" s="123">
        <f t="shared" si="253"/>
        <v>0.89052949605212195</v>
      </c>
      <c r="G494" s="123">
        <f t="shared" si="253"/>
        <v>0</v>
      </c>
      <c r="H494" s="123">
        <f t="shared" si="253"/>
        <v>0</v>
      </c>
      <c r="I494" s="123">
        <f t="shared" si="253"/>
        <v>3.7087301275805862</v>
      </c>
      <c r="J494" s="123">
        <f t="shared" si="253"/>
        <v>1.0641864089391586</v>
      </c>
      <c r="K494" s="123">
        <f t="shared" si="253"/>
        <v>0</v>
      </c>
      <c r="L494" s="123">
        <f t="shared" si="253"/>
        <v>0</v>
      </c>
      <c r="M494" s="123">
        <f t="shared" si="253"/>
        <v>0.85407087543576254</v>
      </c>
      <c r="N494" s="123">
        <f t="shared" si="253"/>
        <v>3.0543698363593279</v>
      </c>
      <c r="O494" s="123">
        <f t="shared" si="253"/>
        <v>0.35864662456689933</v>
      </c>
      <c r="P494" s="123">
        <f t="shared" si="253"/>
        <v>1.5258981857158347</v>
      </c>
      <c r="Q494" s="123">
        <f t="shared" si="253"/>
        <v>4.0212656353186116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1.318713161291293</v>
      </c>
      <c r="V494" s="123">
        <f t="shared" si="253"/>
        <v>0.33105593746421474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2.4095431974839792</v>
      </c>
      <c r="E495" s="99">
        <f>RES_hhdet_in_tess!E8</f>
        <v>0</v>
      </c>
      <c r="F495" s="99">
        <f>RES_hhdet_in_tess!F8</f>
        <v>0.89052949605212195</v>
      </c>
      <c r="G495" s="99">
        <f>RES_hhdet_in_tess!G8</f>
        <v>0</v>
      </c>
      <c r="H495" s="99">
        <f>RES_hhdet_in_tess!H8</f>
        <v>0</v>
      </c>
      <c r="I495" s="99">
        <f>RES_hhdet_in_tess!I8</f>
        <v>3.7087301275805862</v>
      </c>
      <c r="J495" s="99">
        <f>RES_hhdet_in_tess!J8</f>
        <v>1.0641864089391586</v>
      </c>
      <c r="K495" s="99">
        <f>RES_hhdet_in_tess!K8</f>
        <v>0</v>
      </c>
      <c r="L495" s="99">
        <f>RES_hhdet_in_tess!L8</f>
        <v>0</v>
      </c>
      <c r="M495" s="99">
        <f>RES_hhdet_in_tess!M8</f>
        <v>0.85407087543576254</v>
      </c>
      <c r="N495" s="99">
        <f>RES_hhdet_in_tess!N8</f>
        <v>3.0543698363593279</v>
      </c>
      <c r="O495" s="99">
        <f>RES_hhdet_in_tess!O8</f>
        <v>0.35864662456689933</v>
      </c>
      <c r="P495" s="99">
        <f>RES_hhdet_in_tess!P8</f>
        <v>1.5258981857158347</v>
      </c>
      <c r="Q495" s="99">
        <f>RES_hhdet_in_tess!Q8</f>
        <v>4.0212656353186116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1.318713161291293</v>
      </c>
      <c r="V495" s="99">
        <f>RES_hhdet_in_tess!V8</f>
        <v>0.33105593746421474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17.889766845157673</v>
      </c>
      <c r="E496" s="123">
        <v>0</v>
      </c>
      <c r="F496" s="123">
        <v>17.245200991920381</v>
      </c>
      <c r="G496" s="123">
        <v>0</v>
      </c>
      <c r="H496" s="123">
        <v>0</v>
      </c>
      <c r="I496" s="123">
        <v>9.7417735994001156</v>
      </c>
      <c r="J496" s="123">
        <v>21.770407982462718</v>
      </c>
      <c r="K496" s="123">
        <v>0</v>
      </c>
      <c r="L496" s="123">
        <v>0</v>
      </c>
      <c r="M496" s="123">
        <v>11.659444798622967</v>
      </c>
      <c r="N496" s="123">
        <v>11.38750366268539</v>
      </c>
      <c r="O496" s="123">
        <v>7.5268694827350693</v>
      </c>
      <c r="P496" s="123">
        <v>14.33806494983576</v>
      </c>
      <c r="Q496" s="123">
        <v>14.725907152496672</v>
      </c>
      <c r="R496" s="123">
        <v>0</v>
      </c>
      <c r="S496" s="123">
        <v>0</v>
      </c>
      <c r="T496" s="123">
        <v>0</v>
      </c>
      <c r="U496" s="123">
        <v>12.035114789937511</v>
      </c>
      <c r="V496" s="123">
        <v>12.095650562482337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17.972810504682304</v>
      </c>
      <c r="E497" s="99">
        <v>0</v>
      </c>
      <c r="F497" s="99">
        <v>17.479913205867575</v>
      </c>
      <c r="G497" s="99">
        <v>0</v>
      </c>
      <c r="H497" s="99">
        <v>0</v>
      </c>
      <c r="I497" s="99">
        <v>9.4110809336972121</v>
      </c>
      <c r="J497" s="99">
        <v>22.074184751566758</v>
      </c>
      <c r="K497" s="99">
        <v>0</v>
      </c>
      <c r="L497" s="99">
        <v>0</v>
      </c>
      <c r="M497" s="99">
        <v>11.664279705822294</v>
      </c>
      <c r="N497" s="99">
        <v>11.379595168366304</v>
      </c>
      <c r="O497" s="99">
        <v>7.4396347449378766</v>
      </c>
      <c r="P497" s="99">
        <v>14.399146248948117</v>
      </c>
      <c r="Q497" s="99">
        <v>14.821694373535314</v>
      </c>
      <c r="R497" s="99">
        <v>0</v>
      </c>
      <c r="S497" s="99">
        <v>0</v>
      </c>
      <c r="T497" s="99">
        <v>0</v>
      </c>
      <c r="U497" s="99">
        <v>11.93381877411942</v>
      </c>
      <c r="V497" s="99">
        <v>12.127195600773941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15.94862130376937</v>
      </c>
      <c r="E498" s="99">
        <v>0</v>
      </c>
      <c r="F498" s="99">
        <v>11.919039213887789</v>
      </c>
      <c r="G498" s="99">
        <v>0</v>
      </c>
      <c r="H498" s="99">
        <v>0</v>
      </c>
      <c r="I498" s="99">
        <v>17.706161961916834</v>
      </c>
      <c r="J498" s="99">
        <v>9.725032407380434</v>
      </c>
      <c r="K498" s="99">
        <v>0</v>
      </c>
      <c r="L498" s="99">
        <v>0</v>
      </c>
      <c r="M498" s="99">
        <v>11.613965216318226</v>
      </c>
      <c r="N498" s="99">
        <v>10.819382808868177</v>
      </c>
      <c r="O498" s="99">
        <v>11.705010908656089</v>
      </c>
      <c r="P498" s="99">
        <v>11.415522020294095</v>
      </c>
      <c r="Q498" s="99">
        <v>11.926903056099162</v>
      </c>
      <c r="R498" s="99">
        <v>0</v>
      </c>
      <c r="S498" s="99">
        <v>0</v>
      </c>
      <c r="T498" s="99">
        <v>0</v>
      </c>
      <c r="U498" s="99">
        <v>12.439532742809035</v>
      </c>
      <c r="V498" s="99">
        <v>11.550462703615166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15.606207595689064</v>
      </c>
      <c r="J502" s="102">
        <v>10.842461041843363</v>
      </c>
      <c r="K502" s="102">
        <v>0</v>
      </c>
      <c r="L502" s="102">
        <v>0</v>
      </c>
      <c r="M502" s="102">
        <v>10.743383200831014</v>
      </c>
      <c r="N502" s="102">
        <v>12.937517031611359</v>
      </c>
      <c r="O502" s="102">
        <v>11.770780275836564</v>
      </c>
      <c r="P502" s="102">
        <v>12.015735279626009</v>
      </c>
      <c r="Q502" s="102">
        <v>11.993843689531321</v>
      </c>
      <c r="R502" s="102">
        <v>0</v>
      </c>
      <c r="S502" s="102">
        <v>0</v>
      </c>
      <c r="T502" s="102">
        <v>0</v>
      </c>
      <c r="U502" s="102">
        <v>10.979933838256725</v>
      </c>
      <c r="V502" s="102">
        <v>11.622412776351018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9.1385490757704684</v>
      </c>
      <c r="E506" s="123">
        <v>0</v>
      </c>
      <c r="F506" s="123">
        <v>8.7078466828301266</v>
      </c>
      <c r="G506" s="123">
        <v>0</v>
      </c>
      <c r="H506" s="123">
        <v>0</v>
      </c>
      <c r="I506" s="123">
        <v>7.9377812937929599</v>
      </c>
      <c r="J506" s="123">
        <v>8.1631547576261241</v>
      </c>
      <c r="K506" s="123">
        <v>0</v>
      </c>
      <c r="L506" s="123">
        <v>0</v>
      </c>
      <c r="M506" s="123">
        <v>4.2130919267326181</v>
      </c>
      <c r="N506" s="123">
        <v>3.7411862950315178</v>
      </c>
      <c r="O506" s="123">
        <v>2.6777096484798926</v>
      </c>
      <c r="P506" s="123">
        <v>4.6383794348147411</v>
      </c>
      <c r="Q506" s="123">
        <v>4.7191444793526856</v>
      </c>
      <c r="R506" s="123">
        <v>0</v>
      </c>
      <c r="S506" s="123">
        <v>0</v>
      </c>
      <c r="T506" s="123">
        <v>0</v>
      </c>
      <c r="U506" s="123">
        <v>4.8667355005132089</v>
      </c>
      <c r="V506" s="123">
        <v>4.4075353924720568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9.7908709146871953</v>
      </c>
      <c r="E507" s="99">
        <v>0</v>
      </c>
      <c r="F507" s="99">
        <v>9.3527959811156691</v>
      </c>
      <c r="G507" s="99">
        <v>0</v>
      </c>
      <c r="H507" s="99">
        <v>0</v>
      </c>
      <c r="I507" s="99">
        <v>4.2307674164415454</v>
      </c>
      <c r="J507" s="99">
        <v>8.245744946903347</v>
      </c>
      <c r="K507" s="99">
        <v>0</v>
      </c>
      <c r="L507" s="99">
        <v>0</v>
      </c>
      <c r="M507" s="99">
        <v>4.2116100531329765</v>
      </c>
      <c r="N507" s="99">
        <v>3.7403460011870719</v>
      </c>
      <c r="O507" s="99">
        <v>2.4646957667516101</v>
      </c>
      <c r="P507" s="99">
        <v>4.8567829173974388</v>
      </c>
      <c r="Q507" s="99">
        <v>5.1891399912623983</v>
      </c>
      <c r="R507" s="99">
        <v>0</v>
      </c>
      <c r="S507" s="99">
        <v>0</v>
      </c>
      <c r="T507" s="99">
        <v>0</v>
      </c>
      <c r="U507" s="99">
        <v>4.8779674120956278</v>
      </c>
      <c r="V507" s="99">
        <v>4.422244901386728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8.4895847980850103</v>
      </c>
      <c r="E508" s="99">
        <v>0</v>
      </c>
      <c r="F508" s="99">
        <v>5.9941020915997347</v>
      </c>
      <c r="G508" s="99">
        <v>0</v>
      </c>
      <c r="H508" s="99">
        <v>0</v>
      </c>
      <c r="I508" s="99">
        <v>9.1443779675975385</v>
      </c>
      <c r="J508" s="99">
        <v>4.1715406827600683</v>
      </c>
      <c r="K508" s="99">
        <v>0</v>
      </c>
      <c r="L508" s="99">
        <v>0</v>
      </c>
      <c r="M508" s="99">
        <v>4.2552765314318979</v>
      </c>
      <c r="N508" s="99">
        <v>3.7007188940742703</v>
      </c>
      <c r="O508" s="99">
        <v>3.8253219362910111</v>
      </c>
      <c r="P508" s="99">
        <v>3.7606133470203993</v>
      </c>
      <c r="Q508" s="99">
        <v>4.1229378151231355</v>
      </c>
      <c r="R508" s="99">
        <v>0</v>
      </c>
      <c r="S508" s="99">
        <v>0</v>
      </c>
      <c r="T508" s="99">
        <v>0</v>
      </c>
      <c r="U508" s="99">
        <v>4.8049599868099016</v>
      </c>
      <c r="V508" s="99">
        <v>4.2772923135668366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6.8816335503063391</v>
      </c>
      <c r="E509" s="110">
        <v>0</v>
      </c>
      <c r="F509" s="110">
        <v>5.6089465791937902</v>
      </c>
      <c r="G509" s="110">
        <v>0</v>
      </c>
      <c r="H509" s="110">
        <v>0</v>
      </c>
      <c r="I509" s="110">
        <v>0</v>
      </c>
      <c r="J509" s="110">
        <v>4.0742460814949641</v>
      </c>
      <c r="K509" s="110">
        <v>0</v>
      </c>
      <c r="L509" s="110">
        <v>0</v>
      </c>
      <c r="M509" s="110">
        <v>4.3206560544950543</v>
      </c>
      <c r="N509" s="110">
        <v>6.1518056999554727</v>
      </c>
      <c r="O509" s="110">
        <v>0</v>
      </c>
      <c r="P509" s="110">
        <v>0</v>
      </c>
      <c r="Q509" s="110">
        <v>5.2231558878338289</v>
      </c>
      <c r="R509" s="110">
        <v>0</v>
      </c>
      <c r="S509" s="110">
        <v>0</v>
      </c>
      <c r="T509" s="110">
        <v>0</v>
      </c>
      <c r="U509" s="110">
        <v>0</v>
      </c>
      <c r="V509" s="110">
        <v>4.3242308381571899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93.608006612713936</v>
      </c>
      <c r="E511" s="118">
        <f t="shared" si="254"/>
        <v>0</v>
      </c>
      <c r="F511" s="118">
        <f t="shared" si="254"/>
        <v>126.59149517886401</v>
      </c>
      <c r="G511" s="118">
        <f t="shared" si="254"/>
        <v>0</v>
      </c>
      <c r="H511" s="118">
        <f t="shared" si="254"/>
        <v>0</v>
      </c>
      <c r="I511" s="118">
        <f t="shared" si="254"/>
        <v>41.327162702515395</v>
      </c>
      <c r="J511" s="118">
        <f t="shared" si="254"/>
        <v>116.75279844044832</v>
      </c>
      <c r="K511" s="118">
        <f t="shared" si="254"/>
        <v>0</v>
      </c>
      <c r="L511" s="118">
        <f t="shared" si="254"/>
        <v>0</v>
      </c>
      <c r="M511" s="118">
        <f t="shared" si="254"/>
        <v>57.460645166157065</v>
      </c>
      <c r="N511" s="118">
        <f t="shared" si="254"/>
        <v>55.877023599247792</v>
      </c>
      <c r="O511" s="118">
        <f t="shared" si="254"/>
        <v>33.622229114981138</v>
      </c>
      <c r="P511" s="118">
        <f t="shared" si="254"/>
        <v>56.515651351325808</v>
      </c>
      <c r="Q511" s="118">
        <f t="shared" si="254"/>
        <v>54.507906771591614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36.066274240397831</v>
      </c>
      <c r="V511" s="118">
        <f t="shared" si="255"/>
        <v>35.03336778984589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78.674216281305789</v>
      </c>
      <c r="E512" s="123">
        <f t="shared" si="257"/>
        <v>0</v>
      </c>
      <c r="F512" s="123">
        <f t="shared" si="257"/>
        <v>111.65818386571766</v>
      </c>
      <c r="G512" s="123">
        <f t="shared" si="257"/>
        <v>0</v>
      </c>
      <c r="H512" s="123">
        <f t="shared" si="257"/>
        <v>0</v>
      </c>
      <c r="I512" s="123">
        <f t="shared" si="257"/>
        <v>32.858879815709699</v>
      </c>
      <c r="J512" s="123">
        <f t="shared" si="257"/>
        <v>101.03646574929172</v>
      </c>
      <c r="K512" s="123">
        <f t="shared" si="257"/>
        <v>0</v>
      </c>
      <c r="L512" s="123">
        <f t="shared" si="257"/>
        <v>0</v>
      </c>
      <c r="M512" s="123">
        <f t="shared" si="257"/>
        <v>49.104914844445126</v>
      </c>
      <c r="N512" s="123">
        <f t="shared" si="257"/>
        <v>47.749819087001775</v>
      </c>
      <c r="O512" s="123">
        <f t="shared" si="257"/>
        <v>28.25935730518038</v>
      </c>
      <c r="P512" s="123">
        <f t="shared" si="257"/>
        <v>46.720949813819665</v>
      </c>
      <c r="Q512" s="123">
        <f t="shared" si="257"/>
        <v>44.875781190834054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28.535333817700273</v>
      </c>
      <c r="V512" s="123">
        <f t="shared" si="258"/>
        <v>27.252424807605529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78.674216281305789</v>
      </c>
      <c r="E513" s="99">
        <v>0</v>
      </c>
      <c r="F513" s="99">
        <v>111.65818386571766</v>
      </c>
      <c r="G513" s="99">
        <v>0</v>
      </c>
      <c r="H513" s="99">
        <v>0</v>
      </c>
      <c r="I513" s="99">
        <v>32.858879815709699</v>
      </c>
      <c r="J513" s="99">
        <v>101.03646574929172</v>
      </c>
      <c r="K513" s="99">
        <v>0</v>
      </c>
      <c r="L513" s="99">
        <v>0</v>
      </c>
      <c r="M513" s="99">
        <v>49.104914844445126</v>
      </c>
      <c r="N513" s="99">
        <v>47.749819087001775</v>
      </c>
      <c r="O513" s="99">
        <v>28.25935730518038</v>
      </c>
      <c r="P513" s="99">
        <v>46.720949813819665</v>
      </c>
      <c r="Q513" s="99">
        <v>44.875781190834054</v>
      </c>
      <c r="R513" s="99">
        <v>0</v>
      </c>
      <c r="S513" s="99">
        <v>0</v>
      </c>
      <c r="T513" s="99">
        <v>0</v>
      </c>
      <c r="U513" s="99">
        <v>28.535333817700273</v>
      </c>
      <c r="V513" s="99">
        <v>27.252424807605529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10.232588976478251</v>
      </c>
      <c r="E517" s="123">
        <v>0</v>
      </c>
      <c r="F517" s="123">
        <v>9.7901641950300906</v>
      </c>
      <c r="G517" s="123">
        <v>0</v>
      </c>
      <c r="H517" s="123">
        <v>0</v>
      </c>
      <c r="I517" s="123">
        <v>5.1304941909373376</v>
      </c>
      <c r="J517" s="123">
        <v>11.055359205840951</v>
      </c>
      <c r="K517" s="123">
        <v>0</v>
      </c>
      <c r="L517" s="123">
        <v>0</v>
      </c>
      <c r="M517" s="123">
        <v>5.9200056774252046</v>
      </c>
      <c r="N517" s="123">
        <v>5.9034277325484483</v>
      </c>
      <c r="O517" s="123">
        <v>3.8659621871115544</v>
      </c>
      <c r="P517" s="123">
        <v>7.1884362006228262</v>
      </c>
      <c r="Q517" s="123">
        <v>7.2253983390227727</v>
      </c>
      <c r="R517" s="123">
        <v>0</v>
      </c>
      <c r="S517" s="123">
        <v>0</v>
      </c>
      <c r="T517" s="123">
        <v>0</v>
      </c>
      <c r="U517" s="123">
        <v>4.8151654050753745</v>
      </c>
      <c r="V517" s="123">
        <v>5.291100278874814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10.368377976730724</v>
      </c>
      <c r="E518" s="99">
        <v>0</v>
      </c>
      <c r="F518" s="99">
        <v>9.9925088786293301</v>
      </c>
      <c r="G518" s="99">
        <v>0</v>
      </c>
      <c r="H518" s="99">
        <v>0</v>
      </c>
      <c r="I518" s="99">
        <v>5.202295851090537</v>
      </c>
      <c r="J518" s="99">
        <v>11.306668504569863</v>
      </c>
      <c r="K518" s="99">
        <v>0</v>
      </c>
      <c r="L518" s="99">
        <v>0</v>
      </c>
      <c r="M518" s="99">
        <v>5.9604341999786072</v>
      </c>
      <c r="N518" s="99">
        <v>5.9792905540819419</v>
      </c>
      <c r="O518" s="99">
        <v>3.888688331070151</v>
      </c>
      <c r="P518" s="99">
        <v>7.3109594253833707</v>
      </c>
      <c r="Q518" s="99">
        <v>7.4033636092070774</v>
      </c>
      <c r="R518" s="99">
        <v>0</v>
      </c>
      <c r="S518" s="99">
        <v>0</v>
      </c>
      <c r="T518" s="99">
        <v>0</v>
      </c>
      <c r="U518" s="99">
        <v>5.4929236598262303</v>
      </c>
      <c r="V518" s="99">
        <v>5.4676181276666478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7.0585210955766922</v>
      </c>
      <c r="E519" s="99">
        <v>0</v>
      </c>
      <c r="F519" s="99">
        <v>5.1984963748934971</v>
      </c>
      <c r="G519" s="99">
        <v>0</v>
      </c>
      <c r="H519" s="99">
        <v>0</v>
      </c>
      <c r="I519" s="99">
        <v>7.5155499413495406</v>
      </c>
      <c r="J519" s="99">
        <v>4.0802142359860429</v>
      </c>
      <c r="K519" s="99">
        <v>0</v>
      </c>
      <c r="L519" s="99">
        <v>0</v>
      </c>
      <c r="M519" s="99">
        <v>4.5730938009824298</v>
      </c>
      <c r="N519" s="99">
        <v>4.0394608603888376</v>
      </c>
      <c r="O519" s="99">
        <v>4.0604646591953442</v>
      </c>
      <c r="P519" s="99">
        <v>3.645322444554242</v>
      </c>
      <c r="Q519" s="99">
        <v>3.5522947751287894</v>
      </c>
      <c r="R519" s="99">
        <v>0</v>
      </c>
      <c r="S519" s="99">
        <v>0</v>
      </c>
      <c r="T519" s="99">
        <v>0</v>
      </c>
      <c r="U519" s="99">
        <v>3.1888257569773479</v>
      </c>
      <c r="V519" s="99">
        <v>2.9011165956719172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4.7012013549298866</v>
      </c>
      <c r="E527" s="123">
        <v>0</v>
      </c>
      <c r="F527" s="123">
        <v>5.143147118116266</v>
      </c>
      <c r="G527" s="123">
        <v>0</v>
      </c>
      <c r="H527" s="123">
        <v>0</v>
      </c>
      <c r="I527" s="123">
        <v>3.3377886958683525</v>
      </c>
      <c r="J527" s="123">
        <v>4.6609734853156439</v>
      </c>
      <c r="K527" s="123">
        <v>0</v>
      </c>
      <c r="L527" s="123">
        <v>0</v>
      </c>
      <c r="M527" s="123">
        <v>2.4357246442867373</v>
      </c>
      <c r="N527" s="123">
        <v>2.2237767796975674</v>
      </c>
      <c r="O527" s="123">
        <v>1.4969096226892005</v>
      </c>
      <c r="P527" s="123">
        <v>2.6062653368833208</v>
      </c>
      <c r="Q527" s="123">
        <v>2.4067272417347851</v>
      </c>
      <c r="R527" s="123">
        <v>0</v>
      </c>
      <c r="S527" s="123">
        <v>0</v>
      </c>
      <c r="T527" s="123">
        <v>0</v>
      </c>
      <c r="U527" s="123">
        <v>2.715775017622184</v>
      </c>
      <c r="V527" s="123">
        <v>2.4898427033655457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6.0666879536356211</v>
      </c>
      <c r="E528" s="99">
        <v>0</v>
      </c>
      <c r="F528" s="99">
        <v>5.8158690298899218</v>
      </c>
      <c r="G528" s="99">
        <v>0</v>
      </c>
      <c r="H528" s="99">
        <v>0</v>
      </c>
      <c r="I528" s="99">
        <v>2.5969478582293348</v>
      </c>
      <c r="J528" s="99">
        <v>4.7242052495560118</v>
      </c>
      <c r="K528" s="99">
        <v>0</v>
      </c>
      <c r="L528" s="99">
        <v>0</v>
      </c>
      <c r="M528" s="99">
        <v>2.4634468249010122</v>
      </c>
      <c r="N528" s="99">
        <v>2.2677228631052784</v>
      </c>
      <c r="O528" s="99">
        <v>1.4978724262389032</v>
      </c>
      <c r="P528" s="99">
        <v>2.8898615907899545</v>
      </c>
      <c r="Q528" s="99">
        <v>3.0723831797684142</v>
      </c>
      <c r="R528" s="99">
        <v>0</v>
      </c>
      <c r="S528" s="99">
        <v>0</v>
      </c>
      <c r="T528" s="99">
        <v>0</v>
      </c>
      <c r="U528" s="99">
        <v>2.8761788998847311</v>
      </c>
      <c r="V528" s="99">
        <v>2.5894243649988078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3.341628883441095</v>
      </c>
      <c r="E529" s="99">
        <v>0</v>
      </c>
      <c r="F529" s="99">
        <v>2.3539034448003338</v>
      </c>
      <c r="G529" s="99">
        <v>0</v>
      </c>
      <c r="H529" s="99">
        <v>0</v>
      </c>
      <c r="I529" s="99">
        <v>3.5789251253743863</v>
      </c>
      <c r="J529" s="99">
        <v>1.6308993399598573</v>
      </c>
      <c r="K529" s="99">
        <v>0</v>
      </c>
      <c r="L529" s="99">
        <v>0</v>
      </c>
      <c r="M529" s="99">
        <v>1.6593876098212901</v>
      </c>
      <c r="N529" s="99">
        <v>1.4431323169946777</v>
      </c>
      <c r="O529" s="99">
        <v>1.4917225185651792</v>
      </c>
      <c r="P529" s="99">
        <v>1.4664887574943011</v>
      </c>
      <c r="Q529" s="99">
        <v>1.6077808048298128</v>
      </c>
      <c r="R529" s="99">
        <v>0</v>
      </c>
      <c r="S529" s="99">
        <v>0</v>
      </c>
      <c r="T529" s="99">
        <v>0</v>
      </c>
      <c r="U529" s="99">
        <v>1.8335536651781776</v>
      </c>
      <c r="V529" s="99">
        <v>1.6223780150827143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721</v>
      </c>
      <c r="C5" s="120">
        <v>728</v>
      </c>
      <c r="D5" s="120">
        <v>741</v>
      </c>
      <c r="E5" s="120">
        <v>754</v>
      </c>
      <c r="F5" s="120">
        <v>759</v>
      </c>
      <c r="G5" s="120">
        <v>761</v>
      </c>
      <c r="H5" s="120">
        <v>758</v>
      </c>
      <c r="I5" s="120">
        <v>759</v>
      </c>
      <c r="J5" s="120">
        <v>758</v>
      </c>
      <c r="K5" s="120">
        <v>760</v>
      </c>
      <c r="L5" s="120">
        <v>757</v>
      </c>
      <c r="M5" s="120">
        <v>757</v>
      </c>
      <c r="N5" s="120">
        <v>758</v>
      </c>
      <c r="O5" s="120">
        <v>760</v>
      </c>
      <c r="P5" s="120">
        <v>761</v>
      </c>
      <c r="Q5" s="120">
        <v>739</v>
      </c>
      <c r="R5" s="120">
        <v>690</v>
      </c>
      <c r="S5" s="120">
        <v>597</v>
      </c>
      <c r="T5" s="120">
        <v>543</v>
      </c>
      <c r="U5" s="120">
        <v>506</v>
      </c>
      <c r="V5" s="120">
        <v>468</v>
      </c>
      <c r="W5" s="120">
        <v>435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721</v>
      </c>
      <c r="C7" s="52">
        <v>728</v>
      </c>
      <c r="D7" s="52">
        <v>741</v>
      </c>
      <c r="E7" s="52">
        <v>754</v>
      </c>
      <c r="F7" s="52">
        <v>759</v>
      </c>
      <c r="G7" s="52">
        <v>761</v>
      </c>
      <c r="H7" s="52">
        <v>758</v>
      </c>
      <c r="I7" s="52">
        <v>759</v>
      </c>
      <c r="J7" s="52">
        <v>758</v>
      </c>
      <c r="K7" s="52">
        <v>760</v>
      </c>
      <c r="L7" s="52">
        <v>757</v>
      </c>
      <c r="M7" s="52">
        <v>757</v>
      </c>
      <c r="N7" s="52">
        <v>758</v>
      </c>
      <c r="O7" s="52">
        <v>760</v>
      </c>
      <c r="P7" s="52">
        <v>761</v>
      </c>
      <c r="Q7" s="52">
        <v>739</v>
      </c>
      <c r="R7" s="52">
        <v>690</v>
      </c>
      <c r="S7" s="52">
        <v>597</v>
      </c>
      <c r="T7" s="52">
        <v>543</v>
      </c>
      <c r="U7" s="52">
        <v>506</v>
      </c>
      <c r="V7" s="52">
        <v>468</v>
      </c>
      <c r="W7" s="52">
        <v>435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</v>
      </c>
      <c r="C9" s="52">
        <v>20</v>
      </c>
      <c r="D9" s="52">
        <v>28</v>
      </c>
      <c r="E9" s="52">
        <v>35</v>
      </c>
      <c r="F9" s="52">
        <v>39</v>
      </c>
      <c r="G9" s="52">
        <v>44</v>
      </c>
      <c r="H9" s="52">
        <v>49</v>
      </c>
      <c r="I9" s="52">
        <v>55</v>
      </c>
      <c r="J9" s="52">
        <v>59</v>
      </c>
      <c r="K9" s="52">
        <v>61</v>
      </c>
      <c r="L9" s="52">
        <v>67</v>
      </c>
      <c r="M9" s="52">
        <v>69</v>
      </c>
      <c r="N9" s="52">
        <v>72</v>
      </c>
      <c r="O9" s="52">
        <v>75</v>
      </c>
      <c r="P9" s="52">
        <v>82</v>
      </c>
      <c r="Q9" s="52">
        <v>87</v>
      </c>
      <c r="R9" s="52">
        <v>85</v>
      </c>
      <c r="S9" s="52">
        <v>74</v>
      </c>
      <c r="T9" s="52">
        <v>64</v>
      </c>
      <c r="U9" s="52">
        <v>51</v>
      </c>
      <c r="V9" s="52">
        <v>41</v>
      </c>
      <c r="W9" s="52">
        <v>33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692</v>
      </c>
      <c r="C11" s="52">
        <v>708</v>
      </c>
      <c r="D11" s="52">
        <v>727</v>
      </c>
      <c r="E11" s="52">
        <v>742</v>
      </c>
      <c r="F11" s="52">
        <v>750</v>
      </c>
      <c r="G11" s="52">
        <v>755</v>
      </c>
      <c r="H11" s="52">
        <v>718</v>
      </c>
      <c r="I11" s="52">
        <v>667</v>
      </c>
      <c r="J11" s="52">
        <v>545</v>
      </c>
      <c r="K11" s="52">
        <v>472</v>
      </c>
      <c r="L11" s="52">
        <v>399</v>
      </c>
      <c r="M11" s="52">
        <v>375</v>
      </c>
      <c r="N11" s="52">
        <v>356</v>
      </c>
      <c r="O11" s="52">
        <v>367</v>
      </c>
      <c r="P11" s="52">
        <v>377</v>
      </c>
      <c r="Q11" s="52">
        <v>390</v>
      </c>
      <c r="R11" s="52">
        <v>392</v>
      </c>
      <c r="S11" s="52">
        <v>358</v>
      </c>
      <c r="T11" s="52">
        <v>364</v>
      </c>
      <c r="U11" s="52">
        <v>360</v>
      </c>
      <c r="V11" s="52">
        <v>355</v>
      </c>
      <c r="W11" s="52">
        <v>314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29</v>
      </c>
      <c r="C13" s="52">
        <v>20</v>
      </c>
      <c r="D13" s="52">
        <v>14</v>
      </c>
      <c r="E13" s="52">
        <v>12</v>
      </c>
      <c r="F13" s="52">
        <v>9</v>
      </c>
      <c r="G13" s="52">
        <v>6</v>
      </c>
      <c r="H13" s="52">
        <v>40</v>
      </c>
      <c r="I13" s="52">
        <v>92</v>
      </c>
      <c r="J13" s="52">
        <v>213</v>
      </c>
      <c r="K13" s="52">
        <v>288</v>
      </c>
      <c r="L13" s="52">
        <v>358</v>
      </c>
      <c r="M13" s="52">
        <v>382</v>
      </c>
      <c r="N13" s="52">
        <v>402</v>
      </c>
      <c r="O13" s="52">
        <v>393</v>
      </c>
      <c r="P13" s="52">
        <v>384</v>
      </c>
      <c r="Q13" s="52">
        <v>349</v>
      </c>
      <c r="R13" s="52">
        <v>298</v>
      </c>
      <c r="S13" s="52">
        <v>239</v>
      </c>
      <c r="T13" s="52">
        <v>179</v>
      </c>
      <c r="U13" s="52">
        <v>146</v>
      </c>
      <c r="V13" s="52">
        <v>113</v>
      </c>
      <c r="W13" s="52">
        <v>121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710</v>
      </c>
      <c r="C16" s="52">
        <v>712</v>
      </c>
      <c r="D16" s="52">
        <v>720</v>
      </c>
      <c r="E16" s="52">
        <v>727</v>
      </c>
      <c r="F16" s="52">
        <v>732</v>
      </c>
      <c r="G16" s="52">
        <v>732</v>
      </c>
      <c r="H16" s="52">
        <v>721</v>
      </c>
      <c r="I16" s="52">
        <v>726</v>
      </c>
      <c r="J16" s="52">
        <v>731</v>
      </c>
      <c r="K16" s="52">
        <v>740</v>
      </c>
      <c r="L16" s="52">
        <v>738</v>
      </c>
      <c r="M16" s="52">
        <v>742</v>
      </c>
      <c r="N16" s="52">
        <v>746</v>
      </c>
      <c r="O16" s="52">
        <v>753</v>
      </c>
      <c r="P16" s="52">
        <v>756</v>
      </c>
      <c r="Q16" s="52">
        <v>734</v>
      </c>
      <c r="R16" s="52">
        <v>685</v>
      </c>
      <c r="S16" s="52">
        <v>594</v>
      </c>
      <c r="T16" s="52">
        <v>542</v>
      </c>
      <c r="U16" s="52">
        <v>506</v>
      </c>
      <c r="V16" s="52">
        <v>468</v>
      </c>
      <c r="W16" s="52">
        <v>435</v>
      </c>
      <c r="DA16" s="63" t="s">
        <v>1074</v>
      </c>
    </row>
    <row r="17" spans="1:105" ht="12" customHeight="1" x14ac:dyDescent="0.25">
      <c r="A17" s="109" t="s">
        <v>120</v>
      </c>
      <c r="B17" s="36">
        <v>11</v>
      </c>
      <c r="C17" s="36">
        <v>16</v>
      </c>
      <c r="D17" s="36">
        <v>21</v>
      </c>
      <c r="E17" s="36">
        <v>27</v>
      </c>
      <c r="F17" s="36">
        <v>27</v>
      </c>
      <c r="G17" s="36">
        <v>29</v>
      </c>
      <c r="H17" s="36">
        <v>37</v>
      </c>
      <c r="I17" s="36">
        <v>33</v>
      </c>
      <c r="J17" s="36">
        <v>27</v>
      </c>
      <c r="K17" s="36">
        <v>20</v>
      </c>
      <c r="L17" s="36">
        <v>19</v>
      </c>
      <c r="M17" s="36">
        <v>15</v>
      </c>
      <c r="N17" s="36">
        <v>12</v>
      </c>
      <c r="O17" s="36">
        <v>7</v>
      </c>
      <c r="P17" s="36">
        <v>5</v>
      </c>
      <c r="Q17" s="36">
        <v>5</v>
      </c>
      <c r="R17" s="36">
        <v>5</v>
      </c>
      <c r="S17" s="36">
        <v>3</v>
      </c>
      <c r="T17" s="36">
        <v>1</v>
      </c>
      <c r="U17" s="36">
        <v>0</v>
      </c>
      <c r="V17" s="36">
        <v>0</v>
      </c>
      <c r="W17" s="36">
        <v>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56</v>
      </c>
      <c r="D21" s="52">
        <v>57</v>
      </c>
      <c r="E21" s="52">
        <v>56</v>
      </c>
      <c r="F21" s="52">
        <v>56</v>
      </c>
      <c r="G21" s="52">
        <v>58</v>
      </c>
      <c r="H21" s="52">
        <v>58</v>
      </c>
      <c r="I21" s="52">
        <v>60</v>
      </c>
      <c r="J21" s="52">
        <v>63</v>
      </c>
      <c r="K21" s="52">
        <v>62</v>
      </c>
      <c r="L21" s="52">
        <v>68</v>
      </c>
      <c r="M21" s="52">
        <v>74</v>
      </c>
      <c r="N21" s="52">
        <v>76</v>
      </c>
      <c r="O21" s="52">
        <v>72</v>
      </c>
      <c r="P21" s="52">
        <v>35</v>
      </c>
      <c r="Q21" s="52">
        <v>42</v>
      </c>
      <c r="R21" s="52">
        <v>53</v>
      </c>
      <c r="S21" s="52">
        <v>93</v>
      </c>
      <c r="T21" s="52">
        <v>54</v>
      </c>
      <c r="U21" s="52">
        <v>50</v>
      </c>
      <c r="V21" s="52">
        <v>55</v>
      </c>
      <c r="W21" s="52">
        <v>57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2</v>
      </c>
      <c r="E23" s="52">
        <v>3</v>
      </c>
      <c r="F23" s="52">
        <v>2</v>
      </c>
      <c r="G23" s="52">
        <v>3</v>
      </c>
      <c r="H23" s="52">
        <v>4</v>
      </c>
      <c r="I23" s="52">
        <v>4</v>
      </c>
      <c r="J23" s="52">
        <v>5</v>
      </c>
      <c r="K23" s="52">
        <v>9</v>
      </c>
      <c r="L23" s="52">
        <v>8</v>
      </c>
      <c r="M23" s="52">
        <v>9</v>
      </c>
      <c r="N23" s="52">
        <v>9</v>
      </c>
      <c r="O23" s="52">
        <v>9</v>
      </c>
      <c r="P23" s="52">
        <v>10</v>
      </c>
      <c r="Q23" s="52">
        <v>11</v>
      </c>
      <c r="R23" s="52">
        <v>11</v>
      </c>
      <c r="S23" s="52">
        <v>14</v>
      </c>
      <c r="T23" s="52">
        <v>10</v>
      </c>
      <c r="U23" s="52">
        <v>14</v>
      </c>
      <c r="V23" s="52">
        <v>13</v>
      </c>
      <c r="W23" s="52">
        <v>12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108</v>
      </c>
      <c r="D25" s="52">
        <v>108</v>
      </c>
      <c r="E25" s="52">
        <v>110</v>
      </c>
      <c r="F25" s="52">
        <v>114</v>
      </c>
      <c r="G25" s="52">
        <v>125</v>
      </c>
      <c r="H25" s="52">
        <v>138</v>
      </c>
      <c r="I25" s="52">
        <v>97</v>
      </c>
      <c r="J25" s="52">
        <v>203</v>
      </c>
      <c r="K25" s="52">
        <v>76</v>
      </c>
      <c r="L25" s="52">
        <v>97</v>
      </c>
      <c r="M25" s="52">
        <v>103</v>
      </c>
      <c r="N25" s="52">
        <v>97</v>
      </c>
      <c r="O25" s="52">
        <v>83</v>
      </c>
      <c r="P25" s="52">
        <v>47</v>
      </c>
      <c r="Q25" s="52">
        <v>41</v>
      </c>
      <c r="R25" s="52">
        <v>44</v>
      </c>
      <c r="S25" s="52">
        <v>61</v>
      </c>
      <c r="T25" s="52">
        <v>58</v>
      </c>
      <c r="U25" s="52">
        <v>77</v>
      </c>
      <c r="V25" s="52">
        <v>68</v>
      </c>
      <c r="W25" s="52">
        <v>67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9</v>
      </c>
      <c r="D27" s="52">
        <v>6</v>
      </c>
      <c r="E27" s="52">
        <v>2</v>
      </c>
      <c r="F27" s="52">
        <v>3</v>
      </c>
      <c r="G27" s="52">
        <v>3</v>
      </c>
      <c r="H27" s="52">
        <v>4</v>
      </c>
      <c r="I27" s="52">
        <v>2</v>
      </c>
      <c r="J27" s="52">
        <v>0</v>
      </c>
      <c r="K27" s="52">
        <v>7</v>
      </c>
      <c r="L27" s="52">
        <v>13</v>
      </c>
      <c r="M27" s="52">
        <v>16</v>
      </c>
      <c r="N27" s="52">
        <v>36</v>
      </c>
      <c r="O27" s="52">
        <v>49</v>
      </c>
      <c r="P27" s="52">
        <v>51</v>
      </c>
      <c r="Q27" s="52">
        <v>67</v>
      </c>
      <c r="R27" s="52">
        <v>78</v>
      </c>
      <c r="S27" s="52">
        <v>73</v>
      </c>
      <c r="T27" s="52">
        <v>60</v>
      </c>
      <c r="U27" s="52">
        <v>36</v>
      </c>
      <c r="V27" s="52">
        <v>46</v>
      </c>
      <c r="W27" s="52">
        <v>30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111</v>
      </c>
      <c r="D30" s="52">
        <v>111</v>
      </c>
      <c r="E30" s="52">
        <v>113</v>
      </c>
      <c r="F30" s="52">
        <v>117</v>
      </c>
      <c r="G30" s="52">
        <v>126</v>
      </c>
      <c r="H30" s="52">
        <v>137</v>
      </c>
      <c r="I30" s="52">
        <v>95</v>
      </c>
      <c r="J30" s="52">
        <v>97</v>
      </c>
      <c r="K30" s="52">
        <v>115</v>
      </c>
      <c r="L30" s="52">
        <v>118</v>
      </c>
      <c r="M30" s="52">
        <v>125</v>
      </c>
      <c r="N30" s="52">
        <v>125</v>
      </c>
      <c r="O30" s="52">
        <v>125</v>
      </c>
      <c r="P30" s="52">
        <v>93</v>
      </c>
      <c r="Q30" s="52">
        <v>105</v>
      </c>
      <c r="R30" s="52">
        <v>114</v>
      </c>
      <c r="S30" s="52">
        <v>132</v>
      </c>
      <c r="T30" s="52">
        <v>114</v>
      </c>
      <c r="U30" s="52">
        <v>124</v>
      </c>
      <c r="V30" s="52">
        <v>114</v>
      </c>
      <c r="W30" s="52">
        <v>97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</v>
      </c>
      <c r="D31" s="36">
        <v>1</v>
      </c>
      <c r="E31" s="36">
        <v>2</v>
      </c>
      <c r="F31" s="36">
        <v>2</v>
      </c>
      <c r="G31" s="36">
        <v>2</v>
      </c>
      <c r="H31" s="36">
        <v>3</v>
      </c>
      <c r="I31" s="36">
        <v>4</v>
      </c>
      <c r="J31" s="36">
        <v>6</v>
      </c>
      <c r="K31" s="36">
        <v>7</v>
      </c>
      <c r="L31" s="36">
        <v>5</v>
      </c>
      <c r="M31" s="36">
        <v>5</v>
      </c>
      <c r="N31" s="36">
        <v>4</v>
      </c>
      <c r="O31" s="36">
        <v>5</v>
      </c>
      <c r="P31" s="36">
        <v>2</v>
      </c>
      <c r="Q31" s="36">
        <v>0</v>
      </c>
      <c r="R31" s="36">
        <v>0</v>
      </c>
      <c r="S31" s="36">
        <v>2</v>
      </c>
      <c r="T31" s="36">
        <v>2</v>
      </c>
      <c r="U31" s="36">
        <v>1</v>
      </c>
      <c r="V31" s="36">
        <v>0</v>
      </c>
      <c r="W31" s="36">
        <v>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63</v>
      </c>
      <c r="D35" s="52">
        <v>70</v>
      </c>
      <c r="E35" s="52">
        <v>69</v>
      </c>
      <c r="F35" s="52">
        <v>61</v>
      </c>
      <c r="G35" s="52">
        <v>60</v>
      </c>
      <c r="H35" s="52">
        <v>55</v>
      </c>
      <c r="I35" s="52">
        <v>61</v>
      </c>
      <c r="J35" s="52">
        <v>62</v>
      </c>
      <c r="K35" s="52">
        <v>64</v>
      </c>
      <c r="L35" s="52">
        <v>65</v>
      </c>
      <c r="M35" s="52">
        <v>74</v>
      </c>
      <c r="N35" s="52">
        <v>77</v>
      </c>
      <c r="O35" s="52">
        <v>74</v>
      </c>
      <c r="P35" s="52">
        <v>36</v>
      </c>
      <c r="Q35" s="52">
        <v>20</v>
      </c>
      <c r="R35" s="52">
        <v>4</v>
      </c>
      <c r="S35" s="52">
        <v>0</v>
      </c>
      <c r="T35" s="52">
        <v>0</v>
      </c>
      <c r="U35" s="52">
        <v>13</v>
      </c>
      <c r="V35" s="52">
        <v>17</v>
      </c>
      <c r="W35" s="52">
        <v>24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10</v>
      </c>
      <c r="E37" s="52">
        <v>10</v>
      </c>
      <c r="F37" s="52">
        <v>6</v>
      </c>
      <c r="G37" s="52">
        <v>8</v>
      </c>
      <c r="H37" s="52">
        <v>9</v>
      </c>
      <c r="I37" s="52">
        <v>10</v>
      </c>
      <c r="J37" s="52">
        <v>9</v>
      </c>
      <c r="K37" s="52">
        <v>11</v>
      </c>
      <c r="L37" s="52">
        <v>14</v>
      </c>
      <c r="M37" s="52">
        <v>11</v>
      </c>
      <c r="N37" s="52">
        <v>12</v>
      </c>
      <c r="O37" s="52">
        <v>12</v>
      </c>
      <c r="P37" s="52">
        <v>17</v>
      </c>
      <c r="Q37" s="52">
        <v>16</v>
      </c>
      <c r="R37" s="52">
        <v>9</v>
      </c>
      <c r="S37" s="52">
        <v>3</v>
      </c>
      <c r="T37" s="52">
        <v>0</v>
      </c>
      <c r="U37" s="52">
        <v>1</v>
      </c>
      <c r="V37" s="52">
        <v>3</v>
      </c>
      <c r="W37" s="52">
        <v>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124</v>
      </c>
      <c r="D39" s="52">
        <v>127</v>
      </c>
      <c r="E39" s="52">
        <v>125</v>
      </c>
      <c r="F39" s="52">
        <v>122</v>
      </c>
      <c r="G39" s="52">
        <v>130</v>
      </c>
      <c r="H39" s="52">
        <v>101</v>
      </c>
      <c r="I39" s="52">
        <v>46</v>
      </c>
      <c r="J39" s="52">
        <v>81</v>
      </c>
      <c r="K39" s="52">
        <v>3</v>
      </c>
      <c r="L39" s="52">
        <v>24</v>
      </c>
      <c r="M39" s="52">
        <v>79</v>
      </c>
      <c r="N39" s="52">
        <v>78</v>
      </c>
      <c r="O39" s="52">
        <v>94</v>
      </c>
      <c r="P39" s="52">
        <v>57</v>
      </c>
      <c r="Q39" s="52">
        <v>54</v>
      </c>
      <c r="R39" s="52">
        <v>46</v>
      </c>
      <c r="S39" s="52">
        <v>27</v>
      </c>
      <c r="T39" s="52">
        <v>64</v>
      </c>
      <c r="U39" s="52">
        <v>73</v>
      </c>
      <c r="V39" s="52">
        <v>63</v>
      </c>
      <c r="W39" s="52">
        <v>26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38</v>
      </c>
      <c r="I41" s="52">
        <v>54</v>
      </c>
      <c r="J41" s="52">
        <v>121</v>
      </c>
      <c r="K41" s="52">
        <v>82</v>
      </c>
      <c r="L41" s="52">
        <v>83</v>
      </c>
      <c r="M41" s="52">
        <v>40</v>
      </c>
      <c r="N41" s="52">
        <v>56</v>
      </c>
      <c r="O41" s="52">
        <v>40</v>
      </c>
      <c r="P41" s="52">
        <v>42</v>
      </c>
      <c r="Q41" s="52">
        <v>32</v>
      </c>
      <c r="R41" s="52">
        <v>27</v>
      </c>
      <c r="S41" s="52">
        <v>14</v>
      </c>
      <c r="T41" s="52">
        <v>0</v>
      </c>
      <c r="U41" s="52">
        <v>3</v>
      </c>
      <c r="V41" s="52">
        <v>13</v>
      </c>
      <c r="W41" s="52">
        <v>38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113</v>
      </c>
      <c r="D44" s="52">
        <v>119</v>
      </c>
      <c r="E44" s="52">
        <v>120</v>
      </c>
      <c r="F44" s="52">
        <v>122</v>
      </c>
      <c r="G44" s="52">
        <v>126</v>
      </c>
      <c r="H44" s="52">
        <v>126</v>
      </c>
      <c r="I44" s="52">
        <v>100</v>
      </c>
      <c r="J44" s="52">
        <v>102</v>
      </c>
      <c r="K44" s="52">
        <v>124</v>
      </c>
      <c r="L44" s="52">
        <v>116</v>
      </c>
      <c r="M44" s="52">
        <v>129</v>
      </c>
      <c r="N44" s="52">
        <v>129</v>
      </c>
      <c r="O44" s="52">
        <v>132</v>
      </c>
      <c r="P44" s="52">
        <v>96</v>
      </c>
      <c r="Q44" s="52">
        <v>83</v>
      </c>
      <c r="R44" s="52">
        <v>65</v>
      </c>
      <c r="S44" s="52">
        <v>41</v>
      </c>
      <c r="T44" s="52">
        <v>62</v>
      </c>
      <c r="U44" s="52">
        <v>88</v>
      </c>
      <c r="V44" s="52">
        <v>76</v>
      </c>
      <c r="W44" s="52">
        <v>64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7</v>
      </c>
      <c r="D45" s="36">
        <v>6</v>
      </c>
      <c r="E45" s="36">
        <v>8</v>
      </c>
      <c r="F45" s="36">
        <v>2</v>
      </c>
      <c r="G45" s="36">
        <v>4</v>
      </c>
      <c r="H45" s="36">
        <v>11</v>
      </c>
      <c r="I45" s="36">
        <v>0</v>
      </c>
      <c r="J45" s="36">
        <v>0</v>
      </c>
      <c r="K45" s="36">
        <v>0</v>
      </c>
      <c r="L45" s="36">
        <v>4</v>
      </c>
      <c r="M45" s="36">
        <v>1</v>
      </c>
      <c r="N45" s="36">
        <v>1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19</v>
      </c>
      <c r="D49" s="52">
        <v>19</v>
      </c>
      <c r="E49" s="52">
        <v>22</v>
      </c>
      <c r="F49" s="52">
        <v>21</v>
      </c>
      <c r="G49" s="52">
        <v>26</v>
      </c>
      <c r="H49" s="52">
        <v>22</v>
      </c>
      <c r="I49" s="52">
        <v>21</v>
      </c>
      <c r="J49" s="52">
        <v>18</v>
      </c>
      <c r="K49" s="52">
        <v>18</v>
      </c>
      <c r="L49" s="52">
        <v>18</v>
      </c>
      <c r="M49" s="52">
        <v>21</v>
      </c>
      <c r="N49" s="52">
        <v>19</v>
      </c>
      <c r="O49" s="52">
        <v>22</v>
      </c>
      <c r="P49" s="52">
        <v>20</v>
      </c>
      <c r="Q49" s="52">
        <v>9</v>
      </c>
      <c r="R49" s="52">
        <v>1</v>
      </c>
      <c r="S49" s="52">
        <v>0</v>
      </c>
      <c r="T49" s="52">
        <v>0</v>
      </c>
      <c r="U49" s="52">
        <v>4</v>
      </c>
      <c r="V49" s="52">
        <v>6</v>
      </c>
      <c r="W49" s="52">
        <v>9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</v>
      </c>
      <c r="D51" s="52">
        <v>4</v>
      </c>
      <c r="E51" s="52">
        <v>6</v>
      </c>
      <c r="F51" s="52">
        <v>2</v>
      </c>
      <c r="G51" s="52">
        <v>4</v>
      </c>
      <c r="H51" s="52">
        <v>4</v>
      </c>
      <c r="I51" s="52">
        <v>4</v>
      </c>
      <c r="J51" s="52">
        <v>2</v>
      </c>
      <c r="K51" s="52">
        <v>2</v>
      </c>
      <c r="L51" s="52">
        <v>4</v>
      </c>
      <c r="M51" s="52">
        <v>2</v>
      </c>
      <c r="N51" s="52">
        <v>3</v>
      </c>
      <c r="O51" s="52">
        <v>1</v>
      </c>
      <c r="P51" s="52">
        <v>5</v>
      </c>
      <c r="Q51" s="52">
        <v>3</v>
      </c>
      <c r="R51" s="52">
        <v>0</v>
      </c>
      <c r="S51" s="52">
        <v>0</v>
      </c>
      <c r="T51" s="52">
        <v>0</v>
      </c>
      <c r="U51" s="52">
        <v>1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19</v>
      </c>
      <c r="D53" s="52">
        <v>19</v>
      </c>
      <c r="E53" s="52">
        <v>22</v>
      </c>
      <c r="F53" s="52">
        <v>21</v>
      </c>
      <c r="G53" s="52">
        <v>26</v>
      </c>
      <c r="H53" s="52">
        <v>16</v>
      </c>
      <c r="I53" s="52">
        <v>10</v>
      </c>
      <c r="J53" s="52">
        <v>7</v>
      </c>
      <c r="K53" s="52">
        <v>1</v>
      </c>
      <c r="L53" s="52">
        <v>4</v>
      </c>
      <c r="M53" s="52">
        <v>14</v>
      </c>
      <c r="N53" s="52">
        <v>10</v>
      </c>
      <c r="O53" s="52">
        <v>15</v>
      </c>
      <c r="P53" s="52">
        <v>10</v>
      </c>
      <c r="Q53" s="52">
        <v>5</v>
      </c>
      <c r="R53" s="52">
        <v>1</v>
      </c>
      <c r="S53" s="52">
        <v>0</v>
      </c>
      <c r="T53" s="52">
        <v>0</v>
      </c>
      <c r="U53" s="52">
        <v>4</v>
      </c>
      <c r="V53" s="52">
        <v>5</v>
      </c>
      <c r="W53" s="52">
        <v>4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6</v>
      </c>
      <c r="I55" s="52">
        <v>11</v>
      </c>
      <c r="J55" s="52">
        <v>11</v>
      </c>
      <c r="K55" s="52">
        <v>17</v>
      </c>
      <c r="L55" s="52">
        <v>14</v>
      </c>
      <c r="M55" s="52">
        <v>7</v>
      </c>
      <c r="N55" s="52">
        <v>9</v>
      </c>
      <c r="O55" s="52">
        <v>7</v>
      </c>
      <c r="P55" s="52">
        <v>10</v>
      </c>
      <c r="Q55" s="52">
        <v>4</v>
      </c>
      <c r="R55" s="52">
        <v>0</v>
      </c>
      <c r="S55" s="52">
        <v>0</v>
      </c>
      <c r="T55" s="52">
        <v>0</v>
      </c>
      <c r="U55" s="52">
        <v>0</v>
      </c>
      <c r="V55" s="52">
        <v>1</v>
      </c>
      <c r="W55" s="52">
        <v>5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18</v>
      </c>
      <c r="D58" s="52">
        <v>18</v>
      </c>
      <c r="E58" s="52">
        <v>21</v>
      </c>
      <c r="F58" s="52">
        <v>21</v>
      </c>
      <c r="G58" s="52">
        <v>25</v>
      </c>
      <c r="H58" s="52">
        <v>20</v>
      </c>
      <c r="I58" s="52">
        <v>21</v>
      </c>
      <c r="J58" s="52">
        <v>18</v>
      </c>
      <c r="K58" s="52">
        <v>18</v>
      </c>
      <c r="L58" s="52">
        <v>17</v>
      </c>
      <c r="M58" s="52">
        <v>21</v>
      </c>
      <c r="N58" s="52">
        <v>19</v>
      </c>
      <c r="O58" s="52">
        <v>22</v>
      </c>
      <c r="P58" s="52">
        <v>20</v>
      </c>
      <c r="Q58" s="52">
        <v>9</v>
      </c>
      <c r="R58" s="52">
        <v>1</v>
      </c>
      <c r="S58" s="52">
        <v>0</v>
      </c>
      <c r="T58" s="52">
        <v>0</v>
      </c>
      <c r="U58" s="52">
        <v>4</v>
      </c>
      <c r="V58" s="52">
        <v>6</v>
      </c>
      <c r="W58" s="52">
        <v>9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</v>
      </c>
      <c r="D59" s="36">
        <v>1</v>
      </c>
      <c r="E59" s="36">
        <v>1</v>
      </c>
      <c r="F59" s="36">
        <v>0</v>
      </c>
      <c r="G59" s="36">
        <v>1</v>
      </c>
      <c r="H59" s="36">
        <v>2</v>
      </c>
      <c r="I59" s="36">
        <v>0</v>
      </c>
      <c r="J59" s="36">
        <v>0</v>
      </c>
      <c r="K59" s="36">
        <v>0</v>
      </c>
      <c r="L59" s="36">
        <v>1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44</v>
      </c>
      <c r="D63" s="52">
        <v>51</v>
      </c>
      <c r="E63" s="52">
        <v>47</v>
      </c>
      <c r="F63" s="52">
        <v>40</v>
      </c>
      <c r="G63" s="52">
        <v>34</v>
      </c>
      <c r="H63" s="52">
        <v>33</v>
      </c>
      <c r="I63" s="52">
        <v>40</v>
      </c>
      <c r="J63" s="52">
        <v>44</v>
      </c>
      <c r="K63" s="52">
        <v>46</v>
      </c>
      <c r="L63" s="52">
        <v>47</v>
      </c>
      <c r="M63" s="52">
        <v>53</v>
      </c>
      <c r="N63" s="52">
        <v>58</v>
      </c>
      <c r="O63" s="52">
        <v>52</v>
      </c>
      <c r="P63" s="52">
        <v>16</v>
      </c>
      <c r="Q63" s="52">
        <v>11</v>
      </c>
      <c r="R63" s="52">
        <v>3</v>
      </c>
      <c r="S63" s="52">
        <v>0</v>
      </c>
      <c r="T63" s="52">
        <v>0</v>
      </c>
      <c r="U63" s="52">
        <v>9</v>
      </c>
      <c r="V63" s="52">
        <v>11</v>
      </c>
      <c r="W63" s="52">
        <v>15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</v>
      </c>
      <c r="D65" s="52">
        <v>6</v>
      </c>
      <c r="E65" s="52">
        <v>4</v>
      </c>
      <c r="F65" s="52">
        <v>4</v>
      </c>
      <c r="G65" s="52">
        <v>4</v>
      </c>
      <c r="H65" s="52">
        <v>5</v>
      </c>
      <c r="I65" s="52">
        <v>6</v>
      </c>
      <c r="J65" s="52">
        <v>7</v>
      </c>
      <c r="K65" s="52">
        <v>9</v>
      </c>
      <c r="L65" s="52">
        <v>10</v>
      </c>
      <c r="M65" s="52">
        <v>9</v>
      </c>
      <c r="N65" s="52">
        <v>9</v>
      </c>
      <c r="O65" s="52">
        <v>11</v>
      </c>
      <c r="P65" s="52">
        <v>12</v>
      </c>
      <c r="Q65" s="52">
        <v>13</v>
      </c>
      <c r="R65" s="52">
        <v>9</v>
      </c>
      <c r="S65" s="52">
        <v>3</v>
      </c>
      <c r="T65" s="52">
        <v>0</v>
      </c>
      <c r="U65" s="52">
        <v>0</v>
      </c>
      <c r="V65" s="52">
        <v>3</v>
      </c>
      <c r="W65" s="52">
        <v>4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105</v>
      </c>
      <c r="D67" s="52">
        <f t="shared" si="0"/>
        <v>108</v>
      </c>
      <c r="E67" s="52">
        <f t="shared" si="0"/>
        <v>103</v>
      </c>
      <c r="F67" s="52">
        <f t="shared" si="0"/>
        <v>101</v>
      </c>
      <c r="G67" s="52">
        <f t="shared" si="0"/>
        <v>104</v>
      </c>
      <c r="H67" s="52">
        <f t="shared" si="0"/>
        <v>85</v>
      </c>
      <c r="I67" s="52">
        <f t="shared" si="0"/>
        <v>36</v>
      </c>
      <c r="J67" s="52">
        <f t="shared" si="0"/>
        <v>74</v>
      </c>
      <c r="K67" s="52">
        <f t="shared" si="0"/>
        <v>2</v>
      </c>
      <c r="L67" s="52">
        <f t="shared" si="0"/>
        <v>20</v>
      </c>
      <c r="M67" s="52">
        <f t="shared" si="0"/>
        <v>65</v>
      </c>
      <c r="N67" s="52">
        <f t="shared" si="0"/>
        <v>68</v>
      </c>
      <c r="O67" s="52">
        <f t="shared" si="0"/>
        <v>79</v>
      </c>
      <c r="P67" s="52">
        <f t="shared" si="0"/>
        <v>47</v>
      </c>
      <c r="Q67" s="52">
        <f t="shared" si="0"/>
        <v>49</v>
      </c>
      <c r="R67" s="52">
        <f t="shared" ref="R67:V67" si="1">R39-R53</f>
        <v>45</v>
      </c>
      <c r="S67" s="52">
        <f t="shared" si="1"/>
        <v>27</v>
      </c>
      <c r="T67" s="52">
        <f t="shared" si="1"/>
        <v>64</v>
      </c>
      <c r="U67" s="52">
        <f t="shared" si="1"/>
        <v>69</v>
      </c>
      <c r="V67" s="52">
        <f t="shared" si="1"/>
        <v>58</v>
      </c>
      <c r="W67" s="52">
        <f t="shared" ref="W67" si="2">W39-W53</f>
        <v>22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32</v>
      </c>
      <c r="I69" s="52">
        <f t="shared" si="6"/>
        <v>43</v>
      </c>
      <c r="J69" s="52">
        <f t="shared" si="6"/>
        <v>110</v>
      </c>
      <c r="K69" s="52">
        <f t="shared" si="6"/>
        <v>65</v>
      </c>
      <c r="L69" s="52">
        <f t="shared" si="6"/>
        <v>69</v>
      </c>
      <c r="M69" s="52">
        <f t="shared" si="6"/>
        <v>33</v>
      </c>
      <c r="N69" s="52">
        <f t="shared" si="6"/>
        <v>47</v>
      </c>
      <c r="O69" s="52">
        <f t="shared" si="6"/>
        <v>33</v>
      </c>
      <c r="P69" s="52">
        <f t="shared" si="6"/>
        <v>32</v>
      </c>
      <c r="Q69" s="52">
        <f t="shared" si="6"/>
        <v>28</v>
      </c>
      <c r="R69" s="52">
        <f t="shared" ref="R69:V69" si="7">R41-R55</f>
        <v>27</v>
      </c>
      <c r="S69" s="52">
        <f t="shared" si="7"/>
        <v>14</v>
      </c>
      <c r="T69" s="52">
        <f t="shared" si="7"/>
        <v>0</v>
      </c>
      <c r="U69" s="52">
        <f t="shared" si="7"/>
        <v>3</v>
      </c>
      <c r="V69" s="52">
        <f t="shared" si="7"/>
        <v>12</v>
      </c>
      <c r="W69" s="52">
        <f t="shared" ref="W69" si="8">W41-W55</f>
        <v>33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95</v>
      </c>
      <c r="D72" s="52">
        <v>101</v>
      </c>
      <c r="E72" s="52">
        <v>99</v>
      </c>
      <c r="F72" s="52">
        <v>101</v>
      </c>
      <c r="G72" s="52">
        <v>101</v>
      </c>
      <c r="H72" s="52">
        <v>106</v>
      </c>
      <c r="I72" s="52">
        <v>79</v>
      </c>
      <c r="J72" s="52">
        <v>84</v>
      </c>
      <c r="K72" s="52">
        <v>106</v>
      </c>
      <c r="L72" s="52">
        <v>99</v>
      </c>
      <c r="M72" s="52">
        <v>108</v>
      </c>
      <c r="N72" s="52">
        <v>110</v>
      </c>
      <c r="O72" s="52">
        <v>110</v>
      </c>
      <c r="P72" s="52">
        <v>76</v>
      </c>
      <c r="Q72" s="52">
        <v>74</v>
      </c>
      <c r="R72" s="52">
        <v>64</v>
      </c>
      <c r="S72" s="52">
        <v>41</v>
      </c>
      <c r="T72" s="52">
        <v>62</v>
      </c>
      <c r="U72" s="52">
        <v>84</v>
      </c>
      <c r="V72" s="52">
        <v>70</v>
      </c>
      <c r="W72" s="52">
        <v>55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6</v>
      </c>
      <c r="D73" s="36">
        <v>5</v>
      </c>
      <c r="E73" s="36">
        <v>7</v>
      </c>
      <c r="F73" s="36">
        <v>2</v>
      </c>
      <c r="G73" s="36">
        <v>3</v>
      </c>
      <c r="H73" s="36">
        <v>9</v>
      </c>
      <c r="I73" s="36">
        <v>0</v>
      </c>
      <c r="J73" s="36">
        <v>0</v>
      </c>
      <c r="K73" s="36">
        <v>0</v>
      </c>
      <c r="L73" s="36">
        <v>3</v>
      </c>
      <c r="M73" s="36">
        <v>1</v>
      </c>
      <c r="N73" s="36">
        <v>1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10</v>
      </c>
      <c r="I79" s="52">
        <f>RES_hhdet_numvin!I26</f>
        <v>20</v>
      </c>
      <c r="J79" s="52">
        <f>RES_hhdet_numvin!J26</f>
        <v>28</v>
      </c>
      <c r="K79" s="52">
        <f>RES_hhdet_numvin!K26</f>
        <v>37</v>
      </c>
      <c r="L79" s="52">
        <f>RES_hhdet_numvin!L26</f>
        <v>44</v>
      </c>
      <c r="M79" s="52">
        <f>RES_hhdet_numvin!M26</f>
        <v>57</v>
      </c>
      <c r="N79" s="52">
        <f>RES_hhdet_numvin!N26</f>
        <v>63</v>
      </c>
      <c r="O79" s="52">
        <f>RES_hhdet_numvin!O26</f>
        <v>65</v>
      </c>
      <c r="P79" s="52">
        <f>RES_hhdet_numvin!P26</f>
        <v>33</v>
      </c>
      <c r="Q79" s="52">
        <f>RES_hhdet_numvin!Q26</f>
        <v>20</v>
      </c>
      <c r="R79" s="52">
        <f>RES_hhdet_numvin!R26</f>
        <v>4</v>
      </c>
      <c r="S79" s="52">
        <f>RES_hhdet_numvin!S26</f>
        <v>0</v>
      </c>
      <c r="T79" s="52">
        <f>RES_hhdet_numvin!T26</f>
        <v>0</v>
      </c>
      <c r="U79" s="52">
        <f>RES_hhdet_numvin!U26</f>
        <v>13</v>
      </c>
      <c r="V79" s="52">
        <f>RES_hhdet_numvin!V26</f>
        <v>17</v>
      </c>
      <c r="W79" s="52">
        <f>RES_hhdet_numvin!W26</f>
        <v>24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6</v>
      </c>
      <c r="Q82" s="138">
        <f>RES_hhdet_numvin!Q29</f>
        <v>9</v>
      </c>
      <c r="R82" s="138">
        <f>RES_hhdet_numvin!R29</f>
        <v>7</v>
      </c>
      <c r="S82" s="138">
        <f>RES_hhdet_numvin!S29</f>
        <v>3</v>
      </c>
      <c r="T82" s="138">
        <f>RES_hhdet_numvin!T29</f>
        <v>0</v>
      </c>
      <c r="U82" s="138">
        <f>RES_hhdet_numvin!U29</f>
        <v>1</v>
      </c>
      <c r="V82" s="138">
        <f>RES_hhdet_numvin!V29</f>
        <v>3</v>
      </c>
      <c r="W82" s="138">
        <f>RES_hhdet_numvin!W29</f>
        <v>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14</v>
      </c>
      <c r="Q84" s="138">
        <f>RES_hhdet_numvin!Q31</f>
        <v>29</v>
      </c>
      <c r="R84" s="138">
        <f>RES_hhdet_numvin!R31</f>
        <v>33</v>
      </c>
      <c r="S84" s="138">
        <f>RES_hhdet_numvin!S31</f>
        <v>23</v>
      </c>
      <c r="T84" s="138">
        <f>RES_hhdet_numvin!T31</f>
        <v>57</v>
      </c>
      <c r="U84" s="138">
        <f>RES_hhdet_numvin!U31</f>
        <v>69</v>
      </c>
      <c r="V84" s="138">
        <f>RES_hhdet_numvin!V31</f>
        <v>63</v>
      </c>
      <c r="W84" s="138">
        <f>RES_hhdet_numvin!W31</f>
        <v>26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12</v>
      </c>
      <c r="Q88" s="138">
        <f>RES_hhdet_numvin!Q35</f>
        <v>20</v>
      </c>
      <c r="R88" s="138">
        <f>RES_hhdet_numvin!R35</f>
        <v>21</v>
      </c>
      <c r="S88" s="138">
        <f>RES_hhdet_numvin!S35</f>
        <v>14</v>
      </c>
      <c r="T88" s="138">
        <f>RES_hhdet_numvin!T35</f>
        <v>0</v>
      </c>
      <c r="U88" s="138">
        <f>RES_hhdet_numvin!U35</f>
        <v>3</v>
      </c>
      <c r="V88" s="138">
        <f>RES_hhdet_numvin!V35</f>
        <v>13</v>
      </c>
      <c r="W88" s="138">
        <f>RES_hhdet_numvin!W35</f>
        <v>38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29</v>
      </c>
      <c r="Q93" s="138">
        <f>RES_hhdet_numvin!Q40</f>
        <v>44</v>
      </c>
      <c r="R93" s="138">
        <f>RES_hhdet_numvin!R40</f>
        <v>45</v>
      </c>
      <c r="S93" s="138">
        <f>RES_hhdet_numvin!S40</f>
        <v>36</v>
      </c>
      <c r="T93" s="138">
        <f>RES_hhdet_numvin!T40</f>
        <v>57</v>
      </c>
      <c r="U93" s="138">
        <f>RES_hhdet_numvin!U40</f>
        <v>86</v>
      </c>
      <c r="V93" s="138">
        <f>RES_hhdet_numvin!V40</f>
        <v>74</v>
      </c>
      <c r="W93" s="138">
        <f>RES_hhdet_numvin!W40</f>
        <v>64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0.79354531283903118</v>
      </c>
      <c r="C98" s="117">
        <f t="shared" si="12"/>
        <v>0.70520575878831104</v>
      </c>
      <c r="D98" s="117">
        <f t="shared" si="12"/>
        <v>0.70142765695953135</v>
      </c>
      <c r="E98" s="117">
        <f t="shared" si="12"/>
        <v>0.77605065741981882</v>
      </c>
      <c r="F98" s="117">
        <f t="shared" si="12"/>
        <v>0.76877255934120636</v>
      </c>
      <c r="G98" s="117">
        <f t="shared" si="12"/>
        <v>0.79732348476808035</v>
      </c>
      <c r="H98" s="117">
        <f t="shared" si="12"/>
        <v>0.69962456243162952</v>
      </c>
      <c r="I98" s="117">
        <f t="shared" si="12"/>
        <v>0.71326109013222239</v>
      </c>
      <c r="J98" s="117">
        <f t="shared" si="12"/>
        <v>0.71873261980377567</v>
      </c>
      <c r="K98" s="117">
        <f t="shared" si="12"/>
        <v>0.75005105364416791</v>
      </c>
      <c r="L98" s="117">
        <f t="shared" si="12"/>
        <v>0.72820617437263624</v>
      </c>
      <c r="M98" s="117">
        <f t="shared" si="12"/>
        <v>0.70423791491797028</v>
      </c>
      <c r="N98" s="117">
        <f t="shared" si="12"/>
        <v>0.72600934690463204</v>
      </c>
      <c r="O98" s="117">
        <f t="shared" si="12"/>
        <v>0.68670616840685383</v>
      </c>
      <c r="P98" s="117">
        <f t="shared" si="12"/>
        <v>0.65369482359593067</v>
      </c>
      <c r="Q98" s="117">
        <f t="shared" si="12"/>
        <v>0.65475274334476241</v>
      </c>
      <c r="R98" s="117">
        <f t="shared" ref="R98:V98" si="13">R99+R102+R104+R113</f>
        <v>0.63884635103102616</v>
      </c>
      <c r="S98" s="117">
        <f t="shared" si="13"/>
        <v>0.49642722648095461</v>
      </c>
      <c r="T98" s="117">
        <f t="shared" si="13"/>
        <v>0.48459671468004639</v>
      </c>
      <c r="U98" s="117">
        <f t="shared" si="13"/>
        <v>0.4900263231649829</v>
      </c>
      <c r="V98" s="117">
        <f t="shared" si="13"/>
        <v>0.42575744509749625</v>
      </c>
      <c r="W98" s="117">
        <f t="shared" ref="W98" si="14">W99+W102+W104+W113</f>
        <v>0.4347224122058499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0.70393267966313311</v>
      </c>
      <c r="C99" s="122">
        <f t="shared" si="15"/>
        <v>0.58660927263542428</v>
      </c>
      <c r="D99" s="122">
        <f t="shared" si="15"/>
        <v>0.56713217733914534</v>
      </c>
      <c r="E99" s="122">
        <f t="shared" si="15"/>
        <v>0.61204656905735855</v>
      </c>
      <c r="F99" s="122">
        <f t="shared" si="15"/>
        <v>0.65679653601131471</v>
      </c>
      <c r="G99" s="122">
        <f t="shared" si="15"/>
        <v>0.57887232990093351</v>
      </c>
      <c r="H99" s="122">
        <f t="shared" si="15"/>
        <v>0.57121462268485601</v>
      </c>
      <c r="I99" s="122">
        <f t="shared" si="15"/>
        <v>0.52160431417676145</v>
      </c>
      <c r="J99" s="122">
        <f t="shared" si="15"/>
        <v>0.609768336957626</v>
      </c>
      <c r="K99" s="122">
        <f t="shared" si="15"/>
        <v>0.59383077986932264</v>
      </c>
      <c r="L99" s="122">
        <f t="shared" si="15"/>
        <v>0.60069658400323056</v>
      </c>
      <c r="M99" s="122">
        <f t="shared" si="15"/>
        <v>0.57353405680798486</v>
      </c>
      <c r="N99" s="122">
        <f t="shared" si="15"/>
        <v>0.59114009892537034</v>
      </c>
      <c r="O99" s="122">
        <f t="shared" si="15"/>
        <v>0.55276039944236866</v>
      </c>
      <c r="P99" s="122">
        <f t="shared" si="15"/>
        <v>0.51762015500738046</v>
      </c>
      <c r="Q99" s="122">
        <f t="shared" si="15"/>
        <v>0.51318189922078672</v>
      </c>
      <c r="R99" s="122">
        <f t="shared" ref="R99:V99" si="16">SUM(R100:R101)</f>
        <v>0.51380529153546806</v>
      </c>
      <c r="S99" s="122">
        <f t="shared" si="16"/>
        <v>0.37333506585448939</v>
      </c>
      <c r="T99" s="122">
        <f t="shared" si="16"/>
        <v>0.37911490088192557</v>
      </c>
      <c r="U99" s="122">
        <f t="shared" si="16"/>
        <v>0.39172692669715709</v>
      </c>
      <c r="V99" s="122">
        <f t="shared" si="16"/>
        <v>0.34220465209833389</v>
      </c>
      <c r="W99" s="122">
        <f t="shared" ref="W99" si="17">SUM(W100:W101)</f>
        <v>0.35145176609462342</v>
      </c>
      <c r="DA99" s="130" t="s">
        <v>1592</v>
      </c>
    </row>
    <row r="100" spans="1:105" ht="12" customHeight="1" x14ac:dyDescent="0.25">
      <c r="A100" s="97" t="s">
        <v>74</v>
      </c>
      <c r="B100" s="98">
        <v>0.70244265991788102</v>
      </c>
      <c r="C100" s="98">
        <v>0.58535290783183647</v>
      </c>
      <c r="D100" s="98">
        <v>0.56595095918883609</v>
      </c>
      <c r="E100" s="98">
        <v>0.6107847248961884</v>
      </c>
      <c r="F100" s="98">
        <v>0.65532055760750996</v>
      </c>
      <c r="G100" s="98">
        <v>0.5776338833388166</v>
      </c>
      <c r="H100" s="98">
        <v>0.57005654328316202</v>
      </c>
      <c r="I100" s="98">
        <v>0.52063996360269393</v>
      </c>
      <c r="J100" s="98">
        <v>0.60844185564907849</v>
      </c>
      <c r="K100" s="98">
        <v>0.59251859566484033</v>
      </c>
      <c r="L100" s="98">
        <v>0.59946624157791617</v>
      </c>
      <c r="M100" s="98">
        <v>0.57226611495519986</v>
      </c>
      <c r="N100" s="98">
        <v>0.59001689000908786</v>
      </c>
      <c r="O100" s="98">
        <v>0.55149505091396844</v>
      </c>
      <c r="P100" s="98">
        <v>0.5163990964538131</v>
      </c>
      <c r="Q100" s="98">
        <v>0.51210591062372368</v>
      </c>
      <c r="R100" s="98">
        <v>0.51273182382729487</v>
      </c>
      <c r="S100" s="98">
        <v>0.3725443348381533</v>
      </c>
      <c r="T100" s="98">
        <v>0.37831905290437379</v>
      </c>
      <c r="U100" s="98">
        <v>0.3908986903602456</v>
      </c>
      <c r="V100" s="98">
        <v>0.34148220884679881</v>
      </c>
      <c r="W100" s="98">
        <v>0.35070437919182479</v>
      </c>
      <c r="DA100" s="63" t="s">
        <v>1593</v>
      </c>
    </row>
    <row r="101" spans="1:105" ht="12" customHeight="1" x14ac:dyDescent="0.25">
      <c r="A101" s="97" t="s">
        <v>53</v>
      </c>
      <c r="B101" s="98">
        <v>1.4900197452521466E-3</v>
      </c>
      <c r="C101" s="98">
        <v>1.2563648035877923E-3</v>
      </c>
      <c r="D101" s="98">
        <v>1.1812181503092092E-3</v>
      </c>
      <c r="E101" s="98">
        <v>1.2618441611701599E-3</v>
      </c>
      <c r="F101" s="98">
        <v>1.4759784038047435E-3</v>
      </c>
      <c r="G101" s="98">
        <v>1.2384465621168787E-3</v>
      </c>
      <c r="H101" s="98">
        <v>1.1580794016939904E-3</v>
      </c>
      <c r="I101" s="98">
        <v>9.6435057406750999E-4</v>
      </c>
      <c r="J101" s="98">
        <v>1.3264813085474858E-3</v>
      </c>
      <c r="K101" s="98">
        <v>1.3121842044823671E-3</v>
      </c>
      <c r="L101" s="98">
        <v>1.2303424253143895E-3</v>
      </c>
      <c r="M101" s="98">
        <v>1.267941852784979E-3</v>
      </c>
      <c r="N101" s="98">
        <v>1.1232089162824337E-3</v>
      </c>
      <c r="O101" s="98">
        <v>1.265348528400161E-3</v>
      </c>
      <c r="P101" s="98">
        <v>1.2210585535673592E-3</v>
      </c>
      <c r="Q101" s="98">
        <v>1.0759885970630346E-3</v>
      </c>
      <c r="R101" s="98">
        <v>1.0734677081732148E-3</v>
      </c>
      <c r="S101" s="98">
        <v>7.9073101633608128E-4</v>
      </c>
      <c r="T101" s="98">
        <v>7.9584797755178867E-4</v>
      </c>
      <c r="U101" s="98">
        <v>8.2823633691148275E-4</v>
      </c>
      <c r="V101" s="98">
        <v>7.2244325153509627E-4</v>
      </c>
      <c r="W101" s="98">
        <v>7.4738690279865783E-4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4.0142114971235829E-4</v>
      </c>
      <c r="C102" s="122">
        <f t="shared" si="18"/>
        <v>5.0975450635375836E-4</v>
      </c>
      <c r="D102" s="122">
        <f t="shared" si="18"/>
        <v>6.1727562417439601E-4</v>
      </c>
      <c r="E102" s="122">
        <f t="shared" si="18"/>
        <v>7.7871134083651891E-4</v>
      </c>
      <c r="F102" s="122">
        <f t="shared" si="18"/>
        <v>5.846246579266131E-4</v>
      </c>
      <c r="G102" s="122">
        <f t="shared" si="18"/>
        <v>6.6762132379190168E-4</v>
      </c>
      <c r="H102" s="122">
        <f t="shared" si="18"/>
        <v>9.0156420710744739E-4</v>
      </c>
      <c r="I102" s="122">
        <f t="shared" si="18"/>
        <v>1.9450760724017851E-3</v>
      </c>
      <c r="J102" s="122">
        <f t="shared" si="18"/>
        <v>1.2201437723928289E-3</v>
      </c>
      <c r="K102" s="122">
        <f t="shared" si="18"/>
        <v>1.0724002795559767E-3</v>
      </c>
      <c r="L102" s="122">
        <f t="shared" si="18"/>
        <v>1.7668186554260223E-3</v>
      </c>
      <c r="M102" s="122">
        <f t="shared" si="18"/>
        <v>1.2114352043280754E-3</v>
      </c>
      <c r="N102" s="122">
        <f t="shared" si="18"/>
        <v>2.757966265910212E-3</v>
      </c>
      <c r="O102" s="122">
        <f t="shared" si="18"/>
        <v>1.4066170499907496E-3</v>
      </c>
      <c r="P102" s="122">
        <f t="shared" si="18"/>
        <v>1.2414777440911964E-3</v>
      </c>
      <c r="Q102" s="122">
        <f t="shared" si="18"/>
        <v>2.1866327624599129E-3</v>
      </c>
      <c r="R102" s="122">
        <f t="shared" si="18"/>
        <v>2.026833847665028E-3</v>
      </c>
      <c r="S102" s="122">
        <f t="shared" si="18"/>
        <v>1.7322956066857661E-3</v>
      </c>
      <c r="T102" s="122">
        <f t="shared" si="18"/>
        <v>1.447152514789082E-3</v>
      </c>
      <c r="U102" s="122">
        <f t="shared" si="18"/>
        <v>1.1385060818991078E-3</v>
      </c>
      <c r="V102" s="122">
        <f t="shared" si="18"/>
        <v>9.5034453355736116E-4</v>
      </c>
      <c r="W102" s="122">
        <f t="shared" si="18"/>
        <v>7.8999979966519951E-4</v>
      </c>
      <c r="DA102" s="130" t="s">
        <v>1595</v>
      </c>
    </row>
    <row r="103" spans="1:105" ht="12" customHeight="1" x14ac:dyDescent="0.25">
      <c r="A103" s="97" t="s">
        <v>53</v>
      </c>
      <c r="B103" s="98">
        <v>4.0142114971235829E-4</v>
      </c>
      <c r="C103" s="98">
        <v>5.0975450635375836E-4</v>
      </c>
      <c r="D103" s="98">
        <v>6.1727562417439601E-4</v>
      </c>
      <c r="E103" s="98">
        <v>7.7871134083651891E-4</v>
      </c>
      <c r="F103" s="98">
        <v>5.846246579266131E-4</v>
      </c>
      <c r="G103" s="98">
        <v>6.6762132379190168E-4</v>
      </c>
      <c r="H103" s="98">
        <v>9.0156420710744739E-4</v>
      </c>
      <c r="I103" s="98">
        <v>1.9450760724017851E-3</v>
      </c>
      <c r="J103" s="98">
        <v>1.2201437723928289E-3</v>
      </c>
      <c r="K103" s="98">
        <v>1.0724002795559767E-3</v>
      </c>
      <c r="L103" s="98">
        <v>1.7668186554260223E-3</v>
      </c>
      <c r="M103" s="98">
        <v>1.2114352043280754E-3</v>
      </c>
      <c r="N103" s="98">
        <v>2.757966265910212E-3</v>
      </c>
      <c r="O103" s="98">
        <v>1.4066170499907496E-3</v>
      </c>
      <c r="P103" s="98">
        <v>1.2414777440911964E-3</v>
      </c>
      <c r="Q103" s="98">
        <v>2.1866327624599129E-3</v>
      </c>
      <c r="R103" s="98">
        <v>2.026833847665028E-3</v>
      </c>
      <c r="S103" s="98">
        <v>1.7322956066857661E-3</v>
      </c>
      <c r="T103" s="98">
        <v>1.447152514789082E-3</v>
      </c>
      <c r="U103" s="98">
        <v>1.1385060818991078E-3</v>
      </c>
      <c r="V103" s="98">
        <v>9.5034453355736116E-4</v>
      </c>
      <c r="W103" s="98">
        <v>7.8999979966519951E-4</v>
      </c>
      <c r="DA103" s="63" t="s">
        <v>1596</v>
      </c>
    </row>
    <row r="104" spans="1:105" ht="12" customHeight="1" x14ac:dyDescent="0.25">
      <c r="A104" s="121" t="s">
        <v>55</v>
      </c>
      <c r="B104" s="122">
        <v>5.4970736495316454E-2</v>
      </c>
      <c r="C104" s="122">
        <v>8.0711844740207483E-2</v>
      </c>
      <c r="D104" s="122">
        <v>9.1561734169057274E-2</v>
      </c>
      <c r="E104" s="122">
        <v>0.11210994391223107</v>
      </c>
      <c r="F104" s="122">
        <v>7.7483721254148166E-2</v>
      </c>
      <c r="G104" s="122">
        <v>0.14380235011334158</v>
      </c>
      <c r="H104" s="122">
        <v>8.5816832400436777E-2</v>
      </c>
      <c r="I104" s="122">
        <v>0.12985744916886777</v>
      </c>
      <c r="J104" s="122">
        <v>7.8237958522318171E-2</v>
      </c>
      <c r="K104" s="122">
        <v>0.1128747974845333</v>
      </c>
      <c r="L104" s="122">
        <v>9.2217633323261661E-2</v>
      </c>
      <c r="M104" s="122">
        <v>9.5516945258207003E-2</v>
      </c>
      <c r="N104" s="122">
        <v>0.101820083983934</v>
      </c>
      <c r="O104" s="122">
        <v>0.10079034301000603</v>
      </c>
      <c r="P104" s="122">
        <v>0.10233360074411121</v>
      </c>
      <c r="Q104" s="122">
        <v>0.10330934355916783</v>
      </c>
      <c r="R104" s="122">
        <v>8.8843148393929094E-2</v>
      </c>
      <c r="S104" s="122">
        <v>8.7905702426572724E-2</v>
      </c>
      <c r="T104" s="122">
        <v>7.2851441852829213E-2</v>
      </c>
      <c r="U104" s="122">
        <v>6.649287262358769E-2</v>
      </c>
      <c r="V104" s="122">
        <v>5.7207762240998342E-2</v>
      </c>
      <c r="W104" s="122">
        <v>5.7656190407440619E-2</v>
      </c>
      <c r="DA104" s="130" t="s">
        <v>1597</v>
      </c>
    </row>
    <row r="105" spans="1:105" ht="12" customHeight="1" x14ac:dyDescent="0.25">
      <c r="A105" s="97" t="s">
        <v>141</v>
      </c>
      <c r="B105" s="98">
        <v>5.2847838244307679E-2</v>
      </c>
      <c r="C105" s="98">
        <v>7.9265210251416224E-2</v>
      </c>
      <c r="D105" s="98">
        <v>9.0454968741608396E-2</v>
      </c>
      <c r="E105" s="98">
        <v>0.1106097651912395</v>
      </c>
      <c r="F105" s="98">
        <v>7.6980347785128425E-2</v>
      </c>
      <c r="G105" s="98">
        <v>0.14323292772395693</v>
      </c>
      <c r="H105" s="98">
        <v>7.9604910969695949E-2</v>
      </c>
      <c r="I105" s="98">
        <v>0.11710407289166408</v>
      </c>
      <c r="J105" s="98">
        <v>5.6198789108567598E-2</v>
      </c>
      <c r="K105" s="98">
        <v>7.19726560092077E-2</v>
      </c>
      <c r="L105" s="98">
        <v>5.2297781060334655E-2</v>
      </c>
      <c r="M105" s="98">
        <v>5.1045926191181416E-2</v>
      </c>
      <c r="N105" s="98">
        <v>4.4568001240221096E-2</v>
      </c>
      <c r="O105" s="98">
        <v>4.863004100004379E-2</v>
      </c>
      <c r="P105" s="98">
        <v>4.8741541811034218E-2</v>
      </c>
      <c r="Q105" s="98">
        <v>5.3032216500295153E-2</v>
      </c>
      <c r="R105" s="98">
        <v>5.0436311734868629E-2</v>
      </c>
      <c r="S105" s="98">
        <v>4.8514010478135756E-2</v>
      </c>
      <c r="T105" s="98">
        <v>4.7401291480751326E-2</v>
      </c>
      <c r="U105" s="98">
        <v>4.637349339936752E-2</v>
      </c>
      <c r="V105" s="98">
        <v>4.0818657731106781E-2</v>
      </c>
      <c r="W105" s="98">
        <v>3.9054762271549921E-2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2.1228982510087717E-3</v>
      </c>
      <c r="C109" s="101">
        <v>1.4466344887912625E-3</v>
      </c>
      <c r="D109" s="101">
        <v>1.1067654274488801E-3</v>
      </c>
      <c r="E109" s="101">
        <v>1.5001787209915716E-3</v>
      </c>
      <c r="F109" s="101">
        <v>5.0337346901973927E-4</v>
      </c>
      <c r="G109" s="101">
        <v>5.6942238938464636E-4</v>
      </c>
      <c r="H109" s="101">
        <v>6.2119214307408341E-3</v>
      </c>
      <c r="I109" s="101">
        <v>1.2753376277203694E-2</v>
      </c>
      <c r="J109" s="101">
        <v>2.2039169413750576E-2</v>
      </c>
      <c r="K109" s="101">
        <v>4.0902141475325601E-2</v>
      </c>
      <c r="L109" s="101">
        <v>3.9919852262926998E-2</v>
      </c>
      <c r="M109" s="101">
        <v>4.4471019067025594E-2</v>
      </c>
      <c r="N109" s="101">
        <v>5.7252082743712907E-2</v>
      </c>
      <c r="O109" s="101">
        <v>5.2160302009962245E-2</v>
      </c>
      <c r="P109" s="101">
        <v>5.3592058933077003E-2</v>
      </c>
      <c r="Q109" s="101">
        <v>5.0277127058872682E-2</v>
      </c>
      <c r="R109" s="101">
        <v>3.8406836659060473E-2</v>
      </c>
      <c r="S109" s="101">
        <v>3.939169194843696E-2</v>
      </c>
      <c r="T109" s="101">
        <v>2.5450150372077891E-2</v>
      </c>
      <c r="U109" s="101">
        <v>2.0119379224220177E-2</v>
      </c>
      <c r="V109" s="101">
        <v>1.6389104509891565E-2</v>
      </c>
      <c r="W109" s="101">
        <v>1.8601428135890701E-2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3.4240475530869299E-2</v>
      </c>
      <c r="C113" s="122">
        <v>3.7374886906325615E-2</v>
      </c>
      <c r="D113" s="122">
        <v>4.2116469827154453E-2</v>
      </c>
      <c r="E113" s="122">
        <v>5.1115433109392712E-2</v>
      </c>
      <c r="F113" s="122">
        <v>3.3907677417816855E-2</v>
      </c>
      <c r="G113" s="122">
        <v>7.3981183430013239E-2</v>
      </c>
      <c r="H113" s="122">
        <v>4.1691543139229278E-2</v>
      </c>
      <c r="I113" s="122">
        <v>5.9854250714191391E-2</v>
      </c>
      <c r="J113" s="122">
        <v>2.9506180551438624E-2</v>
      </c>
      <c r="K113" s="122">
        <v>4.2273076010755924E-2</v>
      </c>
      <c r="L113" s="122">
        <v>3.3525138390718023E-2</v>
      </c>
      <c r="M113" s="122">
        <v>3.3975477647450382E-2</v>
      </c>
      <c r="N113" s="122">
        <v>3.0291197729417556E-2</v>
      </c>
      <c r="O113" s="122">
        <v>3.1748808904488418E-2</v>
      </c>
      <c r="P113" s="122">
        <v>3.2499590100347725E-2</v>
      </c>
      <c r="Q113" s="122">
        <v>3.6074867802347886E-2</v>
      </c>
      <c r="R113" s="122">
        <v>3.4171077253963969E-2</v>
      </c>
      <c r="S113" s="122">
        <v>3.3454162593206743E-2</v>
      </c>
      <c r="T113" s="122">
        <v>3.1183219430502486E-2</v>
      </c>
      <c r="U113" s="122">
        <v>3.0668017762339017E-2</v>
      </c>
      <c r="V113" s="122">
        <v>2.5394686224606659E-2</v>
      </c>
      <c r="W113" s="122">
        <v>2.4824455904120656E-2</v>
      </c>
      <c r="DA113" s="130" t="s">
        <v>1606</v>
      </c>
    </row>
    <row r="114" spans="1:105" ht="12" customHeight="1" x14ac:dyDescent="0.25">
      <c r="A114" s="97" t="s">
        <v>50</v>
      </c>
      <c r="B114" s="98">
        <v>3.387243168737282E-2</v>
      </c>
      <c r="C114" s="98">
        <v>3.6682580937415867E-2</v>
      </c>
      <c r="D114" s="98">
        <v>4.1358146141421082E-2</v>
      </c>
      <c r="E114" s="98">
        <v>4.9353727499854547E-2</v>
      </c>
      <c r="F114" s="98">
        <v>3.3024876891824428E-2</v>
      </c>
      <c r="G114" s="98">
        <v>7.2910703267387578E-2</v>
      </c>
      <c r="H114" s="98">
        <v>3.9023368657937617E-2</v>
      </c>
      <c r="I114" s="98">
        <v>5.826066648897691E-2</v>
      </c>
      <c r="J114" s="98">
        <v>2.8703589530241897E-2</v>
      </c>
      <c r="K114" s="98">
        <v>4.1651463530652348E-2</v>
      </c>
      <c r="L114" s="98">
        <v>3.2919812126201785E-2</v>
      </c>
      <c r="M114" s="98">
        <v>3.3445089142204149E-2</v>
      </c>
      <c r="N114" s="98">
        <v>2.9679014624193905E-2</v>
      </c>
      <c r="O114" s="98">
        <v>3.1724656268403963E-2</v>
      </c>
      <c r="P114" s="98">
        <v>3.2378873639691247E-2</v>
      </c>
      <c r="Q114" s="98">
        <v>3.5837432184458728E-2</v>
      </c>
      <c r="R114" s="98">
        <v>3.3971110840635678E-2</v>
      </c>
      <c r="S114" s="98">
        <v>3.3330326575561862E-2</v>
      </c>
      <c r="T114" s="98">
        <v>3.114209738541162E-2</v>
      </c>
      <c r="U114" s="98">
        <v>3.0668017762339017E-2</v>
      </c>
      <c r="V114" s="98">
        <v>2.5394686224606659E-2</v>
      </c>
      <c r="W114" s="98">
        <v>2.4824455904120656E-2</v>
      </c>
      <c r="DA114" s="63" t="s">
        <v>1607</v>
      </c>
    </row>
    <row r="115" spans="1:105" ht="12" customHeight="1" x14ac:dyDescent="0.25">
      <c r="A115" s="109" t="s">
        <v>120</v>
      </c>
      <c r="B115" s="33">
        <v>3.680438434964794E-4</v>
      </c>
      <c r="C115" s="33">
        <v>6.9230596890975109E-4</v>
      </c>
      <c r="D115" s="33">
        <v>7.5832368573337274E-4</v>
      </c>
      <c r="E115" s="33">
        <v>1.7617056095381655E-3</v>
      </c>
      <c r="F115" s="33">
        <v>8.8280052599242831E-4</v>
      </c>
      <c r="G115" s="33">
        <v>1.0704801626256651E-3</v>
      </c>
      <c r="H115" s="33">
        <v>2.6681744812916612E-3</v>
      </c>
      <c r="I115" s="33">
        <v>1.5935842252144802E-3</v>
      </c>
      <c r="J115" s="33">
        <v>8.0259102119672522E-4</v>
      </c>
      <c r="K115" s="33">
        <v>6.2161248010357583E-4</v>
      </c>
      <c r="L115" s="33">
        <v>6.0532626451623931E-4</v>
      </c>
      <c r="M115" s="33">
        <v>5.3038850524623571E-4</v>
      </c>
      <c r="N115" s="33">
        <v>6.1218310522365008E-4</v>
      </c>
      <c r="O115" s="33">
        <v>2.415263608445273E-5</v>
      </c>
      <c r="P115" s="33">
        <v>1.2071646065647835E-4</v>
      </c>
      <c r="Q115" s="33">
        <v>2.3743561788915887E-4</v>
      </c>
      <c r="R115" s="33">
        <v>1.9996641332828874E-4</v>
      </c>
      <c r="S115" s="33">
        <v>1.238360176448801E-4</v>
      </c>
      <c r="T115" s="33">
        <v>4.1122045090866178E-5</v>
      </c>
      <c r="U115" s="33">
        <v>0</v>
      </c>
      <c r="V115" s="33">
        <v>0</v>
      </c>
      <c r="W115" s="33">
        <v>0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0.3888420450619714</v>
      </c>
      <c r="C117" s="117">
        <f t="shared" si="19"/>
        <v>0.35005383881287616</v>
      </c>
      <c r="D117" s="117">
        <f t="shared" si="19"/>
        <v>0.35280029495465764</v>
      </c>
      <c r="E117" s="117">
        <f t="shared" si="19"/>
        <v>0.39566558096288124</v>
      </c>
      <c r="F117" s="117">
        <f t="shared" si="19"/>
        <v>0.39512761266060908</v>
      </c>
      <c r="G117" s="117">
        <f t="shared" si="19"/>
        <v>0.41717625515948437</v>
      </c>
      <c r="H117" s="117">
        <f t="shared" si="19"/>
        <v>0.37069532253494347</v>
      </c>
      <c r="I117" s="117">
        <f t="shared" si="19"/>
        <v>0.3852689161503759</v>
      </c>
      <c r="J117" s="117">
        <f t="shared" si="19"/>
        <v>0.39222438423141515</v>
      </c>
      <c r="K117" s="117">
        <f t="shared" si="19"/>
        <v>0.41579483530207012</v>
      </c>
      <c r="L117" s="117">
        <f t="shared" si="19"/>
        <v>0.41180713398105212</v>
      </c>
      <c r="M117" s="117">
        <f t="shared" si="19"/>
        <v>0.40534231923011643</v>
      </c>
      <c r="N117" s="117">
        <f t="shared" si="19"/>
        <v>0.43083327939555921</v>
      </c>
      <c r="O117" s="117">
        <f t="shared" si="19"/>
        <v>0.41502617139971032</v>
      </c>
      <c r="P117" s="117">
        <f t="shared" si="19"/>
        <v>0.39946892119028399</v>
      </c>
      <c r="Q117" s="117">
        <f t="shared" si="19"/>
        <v>0.40653317163681774</v>
      </c>
      <c r="R117" s="117">
        <f t="shared" ref="R117:V117" si="20">R118+R121+R123+R132</f>
        <v>0.40024712904851345</v>
      </c>
      <c r="S117" s="117">
        <f t="shared" si="20"/>
        <v>0.31455591678176537</v>
      </c>
      <c r="T117" s="117">
        <f t="shared" si="20"/>
        <v>0.31021164624584813</v>
      </c>
      <c r="U117" s="117">
        <f t="shared" si="20"/>
        <v>0.31846204769707998</v>
      </c>
      <c r="V117" s="117">
        <f t="shared" si="20"/>
        <v>0.28205576661500986</v>
      </c>
      <c r="W117" s="117">
        <f t="shared" ref="W117" si="21">W118+W121+W123+W132</f>
        <v>0.29292416593706955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0.3414722671455066</v>
      </c>
      <c r="C118" s="122">
        <f t="shared" si="22"/>
        <v>0.28768725938086914</v>
      </c>
      <c r="D118" s="122">
        <f t="shared" si="22"/>
        <v>0.28171722513645603</v>
      </c>
      <c r="E118" s="122">
        <f t="shared" si="22"/>
        <v>0.30809998259645727</v>
      </c>
      <c r="F118" s="122">
        <f t="shared" si="22"/>
        <v>0.3349844916501995</v>
      </c>
      <c r="G118" s="122">
        <f t="shared" si="22"/>
        <v>0.29927653137798244</v>
      </c>
      <c r="H118" s="122">
        <f t="shared" si="22"/>
        <v>0.2993452904335524</v>
      </c>
      <c r="I118" s="122">
        <f t="shared" si="22"/>
        <v>0.2774920221172722</v>
      </c>
      <c r="J118" s="122">
        <f t="shared" si="22"/>
        <v>0.329813594798331</v>
      </c>
      <c r="K118" s="122">
        <f t="shared" si="22"/>
        <v>0.32683266710176084</v>
      </c>
      <c r="L118" s="122">
        <f t="shared" si="22"/>
        <v>0.33675536072838652</v>
      </c>
      <c r="M118" s="122">
        <f t="shared" si="22"/>
        <v>0.32868521838588222</v>
      </c>
      <c r="N118" s="122">
        <f t="shared" si="22"/>
        <v>0.34721052295608895</v>
      </c>
      <c r="O118" s="122">
        <f t="shared" si="22"/>
        <v>0.33322900159797209</v>
      </c>
      <c r="P118" s="122">
        <f t="shared" si="22"/>
        <v>0.31522001245909964</v>
      </c>
      <c r="Q118" s="122">
        <f t="shared" si="22"/>
        <v>0.31504813771116902</v>
      </c>
      <c r="R118" s="122">
        <f t="shared" ref="R118:V118" si="23">SUM(R119:R120)</f>
        <v>0.31737124481022488</v>
      </c>
      <c r="S118" s="122">
        <f t="shared" si="23"/>
        <v>0.23232694700222969</v>
      </c>
      <c r="T118" s="122">
        <f t="shared" si="23"/>
        <v>0.23743770217262122</v>
      </c>
      <c r="U118" s="122">
        <f t="shared" si="23"/>
        <v>0.24827094205458985</v>
      </c>
      <c r="V118" s="122">
        <f t="shared" si="23"/>
        <v>0.21995963797669973</v>
      </c>
      <c r="W118" s="122">
        <f t="shared" ref="W118" si="24">SUM(W119:W120)</f>
        <v>0.22979927489150068</v>
      </c>
      <c r="DA118" s="130" t="s">
        <v>1760</v>
      </c>
    </row>
    <row r="119" spans="1:105" ht="12" customHeight="1" x14ac:dyDescent="0.25">
      <c r="A119" s="97" t="s">
        <v>74</v>
      </c>
      <c r="B119" s="98">
        <v>0.33998224740025446</v>
      </c>
      <c r="C119" s="98">
        <v>0.28643089457728133</v>
      </c>
      <c r="D119" s="98">
        <v>0.28053600698614684</v>
      </c>
      <c r="E119" s="98">
        <v>0.30683813843528712</v>
      </c>
      <c r="F119" s="98">
        <v>0.33350851324639474</v>
      </c>
      <c r="G119" s="98">
        <v>0.29803808481586558</v>
      </c>
      <c r="H119" s="98">
        <v>0.29818721103185841</v>
      </c>
      <c r="I119" s="98">
        <v>0.27652767154320468</v>
      </c>
      <c r="J119" s="98">
        <v>0.32848711348978349</v>
      </c>
      <c r="K119" s="98">
        <v>0.32552048289727847</v>
      </c>
      <c r="L119" s="98">
        <v>0.33552501830307213</v>
      </c>
      <c r="M119" s="98">
        <v>0.32741727653309721</v>
      </c>
      <c r="N119" s="98">
        <v>0.34608731403980653</v>
      </c>
      <c r="O119" s="98">
        <v>0.33196365306957193</v>
      </c>
      <c r="P119" s="98">
        <v>0.31399895390553229</v>
      </c>
      <c r="Q119" s="98">
        <v>0.31397214911410598</v>
      </c>
      <c r="R119" s="98">
        <v>0.31629777710205165</v>
      </c>
      <c r="S119" s="98">
        <v>0.23153621598589361</v>
      </c>
      <c r="T119" s="98">
        <v>0.23664185419506945</v>
      </c>
      <c r="U119" s="98">
        <v>0.24744270571767837</v>
      </c>
      <c r="V119" s="98">
        <v>0.21923719472516465</v>
      </c>
      <c r="W119" s="98">
        <v>0.22905188798870202</v>
      </c>
      <c r="DA119" s="63" t="s">
        <v>1761</v>
      </c>
    </row>
    <row r="120" spans="1:105" ht="12" customHeight="1" x14ac:dyDescent="0.25">
      <c r="A120" s="97" t="s">
        <v>53</v>
      </c>
      <c r="B120" s="98">
        <v>1.4900197452521466E-3</v>
      </c>
      <c r="C120" s="98">
        <v>1.2563648035877923E-3</v>
      </c>
      <c r="D120" s="98">
        <v>1.1812181503092092E-3</v>
      </c>
      <c r="E120" s="98">
        <v>1.2618441611701599E-3</v>
      </c>
      <c r="F120" s="98">
        <v>1.4759784038047435E-3</v>
      </c>
      <c r="G120" s="98">
        <v>1.2384465621168787E-3</v>
      </c>
      <c r="H120" s="98">
        <v>1.1580794016939904E-3</v>
      </c>
      <c r="I120" s="98">
        <v>9.6435057406750999E-4</v>
      </c>
      <c r="J120" s="98">
        <v>1.3264813085474858E-3</v>
      </c>
      <c r="K120" s="98">
        <v>1.3121842044823671E-3</v>
      </c>
      <c r="L120" s="98">
        <v>1.2303424253143895E-3</v>
      </c>
      <c r="M120" s="98">
        <v>1.267941852784979E-3</v>
      </c>
      <c r="N120" s="98">
        <v>1.1232089162824337E-3</v>
      </c>
      <c r="O120" s="98">
        <v>1.265348528400161E-3</v>
      </c>
      <c r="P120" s="98">
        <v>1.2210585535673592E-3</v>
      </c>
      <c r="Q120" s="98">
        <v>1.0759885970630346E-3</v>
      </c>
      <c r="R120" s="98">
        <v>1.0734677081732148E-3</v>
      </c>
      <c r="S120" s="98">
        <v>7.9073101633608128E-4</v>
      </c>
      <c r="T120" s="98">
        <v>7.9584797755178867E-4</v>
      </c>
      <c r="U120" s="98">
        <v>8.2823633691148275E-4</v>
      </c>
      <c r="V120" s="98">
        <v>7.2244325153509627E-4</v>
      </c>
      <c r="W120" s="98">
        <v>7.4738690279865783E-4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6.5262886799797508E-4</v>
      </c>
      <c r="C121" s="122">
        <f t="shared" si="25"/>
        <v>9.0899217702134166E-4</v>
      </c>
      <c r="D121" s="122">
        <f t="shared" si="25"/>
        <v>1.1807222263834312E-3</v>
      </c>
      <c r="E121" s="122">
        <f t="shared" si="25"/>
        <v>1.5752572831031846E-3</v>
      </c>
      <c r="F121" s="122">
        <f t="shared" si="25"/>
        <v>1.2186897389442162E-3</v>
      </c>
      <c r="G121" s="122">
        <f t="shared" si="25"/>
        <v>1.438896537103436E-3</v>
      </c>
      <c r="H121" s="122">
        <f t="shared" si="25"/>
        <v>2.0094759941785109E-3</v>
      </c>
      <c r="I121" s="122">
        <f t="shared" si="25"/>
        <v>4.4549851930845742E-3</v>
      </c>
      <c r="J121" s="122">
        <f t="shared" si="25"/>
        <v>2.8573905974500057E-3</v>
      </c>
      <c r="K121" s="122">
        <f t="shared" si="25"/>
        <v>2.5912691663055438E-3</v>
      </c>
      <c r="L121" s="122">
        <f t="shared" si="25"/>
        <v>4.4028629890065559E-3</v>
      </c>
      <c r="M121" s="122">
        <f t="shared" si="25"/>
        <v>3.1000457415797295E-3</v>
      </c>
      <c r="N121" s="122">
        <f t="shared" si="25"/>
        <v>7.2545066096890778E-3</v>
      </c>
      <c r="O121" s="122">
        <f t="shared" si="25"/>
        <v>3.8064456885118897E-3</v>
      </c>
      <c r="P121" s="122">
        <f t="shared" si="25"/>
        <v>3.4881573917453887E-3</v>
      </c>
      <c r="Q121" s="122">
        <f t="shared" si="25"/>
        <v>6.3631231625150822E-3</v>
      </c>
      <c r="R121" s="122">
        <f t="shared" si="25"/>
        <v>6.0496341372958213E-3</v>
      </c>
      <c r="S121" s="122">
        <f t="shared" si="25"/>
        <v>5.284541928715099E-3</v>
      </c>
      <c r="T121" s="122">
        <f t="shared" si="25"/>
        <v>4.4762525565192344E-3</v>
      </c>
      <c r="U121" s="122">
        <f t="shared" si="25"/>
        <v>3.5825389891870059E-3</v>
      </c>
      <c r="V121" s="122">
        <f t="shared" si="25"/>
        <v>3.0500143758010636E-3</v>
      </c>
      <c r="W121" s="122">
        <f t="shared" si="25"/>
        <v>2.5937129858775321E-3</v>
      </c>
      <c r="DA121" s="130" t="s">
        <v>1763</v>
      </c>
    </row>
    <row r="122" spans="1:105" ht="12" customHeight="1" x14ac:dyDescent="0.25">
      <c r="A122" s="97" t="s">
        <v>53</v>
      </c>
      <c r="B122" s="98">
        <v>6.5262886799797508E-4</v>
      </c>
      <c r="C122" s="98">
        <v>9.0899217702134166E-4</v>
      </c>
      <c r="D122" s="98">
        <v>1.1807222263834312E-3</v>
      </c>
      <c r="E122" s="98">
        <v>1.5752572831031846E-3</v>
      </c>
      <c r="F122" s="98">
        <v>1.2186897389442162E-3</v>
      </c>
      <c r="G122" s="98">
        <v>1.438896537103436E-3</v>
      </c>
      <c r="H122" s="98">
        <v>2.0094759941785109E-3</v>
      </c>
      <c r="I122" s="98">
        <v>4.4549851930845742E-3</v>
      </c>
      <c r="J122" s="98">
        <v>2.8573905974500057E-3</v>
      </c>
      <c r="K122" s="98">
        <v>2.5912691663055438E-3</v>
      </c>
      <c r="L122" s="98">
        <v>4.4028629890065559E-3</v>
      </c>
      <c r="M122" s="98">
        <v>3.1000457415797295E-3</v>
      </c>
      <c r="N122" s="98">
        <v>7.2545066096890778E-3</v>
      </c>
      <c r="O122" s="98">
        <v>3.8064456885118897E-3</v>
      </c>
      <c r="P122" s="98">
        <v>3.4881573917453887E-3</v>
      </c>
      <c r="Q122" s="98">
        <v>6.3631231625150822E-3</v>
      </c>
      <c r="R122" s="98">
        <v>6.0496341372958213E-3</v>
      </c>
      <c r="S122" s="98">
        <v>5.284541928715099E-3</v>
      </c>
      <c r="T122" s="98">
        <v>4.4762525565192344E-3</v>
      </c>
      <c r="U122" s="98">
        <v>3.5825389891870059E-3</v>
      </c>
      <c r="V122" s="98">
        <v>3.0500143758010636E-3</v>
      </c>
      <c r="W122" s="98">
        <v>2.5937129858775321E-3</v>
      </c>
      <c r="DA122" s="63" t="s">
        <v>1764</v>
      </c>
    </row>
    <row r="123" spans="1:105" ht="12" customHeight="1" x14ac:dyDescent="0.25">
      <c r="A123" s="121" t="s">
        <v>55</v>
      </c>
      <c r="B123" s="122">
        <v>2.7141844055061325E-2</v>
      </c>
      <c r="C123" s="122">
        <v>4.0002877422292277E-2</v>
      </c>
      <c r="D123" s="122">
        <v>4.5679273783451449E-2</v>
      </c>
      <c r="E123" s="122">
        <v>5.6385705280276074E-2</v>
      </c>
      <c r="F123" s="122">
        <v>3.9288728468339779E-2</v>
      </c>
      <c r="G123" s="122">
        <v>7.3655590798653303E-2</v>
      </c>
      <c r="H123" s="122">
        <v>4.4804710429827178E-2</v>
      </c>
      <c r="I123" s="122">
        <v>6.8421501946276858E-2</v>
      </c>
      <c r="J123" s="122">
        <v>4.2331795712258584E-2</v>
      </c>
      <c r="K123" s="122">
        <v>6.1758145258360098E-2</v>
      </c>
      <c r="L123" s="122">
        <v>5.1087964606830974E-2</v>
      </c>
      <c r="M123" s="122">
        <v>5.3725148795736317E-2</v>
      </c>
      <c r="N123" s="122">
        <v>5.8646400034114976E-2</v>
      </c>
      <c r="O123" s="122">
        <v>5.9509336542304697E-2</v>
      </c>
      <c r="P123" s="122">
        <v>6.1818920969958488E-2</v>
      </c>
      <c r="Q123" s="122">
        <v>6.4072630590895269E-2</v>
      </c>
      <c r="R123" s="122">
        <v>5.6882104079899187E-2</v>
      </c>
      <c r="S123" s="122">
        <v>5.7416796894955671E-2</v>
      </c>
      <c r="T123" s="122">
        <v>5.0075134587483347E-2</v>
      </c>
      <c r="U123" s="122">
        <v>4.8623727302791714E-2</v>
      </c>
      <c r="V123" s="122">
        <v>4.4082064594616888E-2</v>
      </c>
      <c r="W123" s="122">
        <v>4.5824060119217823E-2</v>
      </c>
      <c r="DA123" s="130" t="s">
        <v>1765</v>
      </c>
    </row>
    <row r="124" spans="1:105" ht="12" customHeight="1" x14ac:dyDescent="0.25">
      <c r="A124" s="97" t="s">
        <v>141</v>
      </c>
      <c r="B124" s="98">
        <v>2.5972966035650313E-2</v>
      </c>
      <c r="C124" s="98">
        <v>3.9206353493146599E-2</v>
      </c>
      <c r="D124" s="98">
        <v>4.5069883399256494E-2</v>
      </c>
      <c r="E124" s="98">
        <v>5.5559699638544575E-2</v>
      </c>
      <c r="F124" s="98">
        <v>3.9011568607657691E-2</v>
      </c>
      <c r="G124" s="98">
        <v>7.3342064083750255E-2</v>
      </c>
      <c r="H124" s="98">
        <v>4.1214785207063183E-2</v>
      </c>
      <c r="I124" s="98">
        <v>6.1016772917006044E-2</v>
      </c>
      <c r="J124" s="98">
        <v>2.9497131219446148E-2</v>
      </c>
      <c r="K124" s="98">
        <v>3.7892625751098225E-2</v>
      </c>
      <c r="L124" s="98">
        <v>2.7741788042244982E-2</v>
      </c>
      <c r="M124" s="98">
        <v>2.7670669574521793E-2</v>
      </c>
      <c r="N124" s="98">
        <v>2.4953550860853227E-2</v>
      </c>
      <c r="O124" s="98">
        <v>2.8636829685036246E-2</v>
      </c>
      <c r="P124" s="98">
        <v>2.981549565520631E-2</v>
      </c>
      <c r="Q124" s="98">
        <v>3.3709296162859795E-2</v>
      </c>
      <c r="R124" s="98">
        <v>3.3328884423593864E-2</v>
      </c>
      <c r="S124" s="98">
        <v>3.2885203955726167E-2</v>
      </c>
      <c r="T124" s="98">
        <v>3.4019134403400923E-2</v>
      </c>
      <c r="U124" s="98">
        <v>3.5794571182910705E-2</v>
      </c>
      <c r="V124" s="98">
        <v>3.3371578584780195E-2</v>
      </c>
      <c r="W124" s="98">
        <v>3.3229182023329355E-2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1.1688780194110142E-3</v>
      </c>
      <c r="C128" s="101">
        <v>7.9652392914567852E-4</v>
      </c>
      <c r="D128" s="101">
        <v>6.0939038419495408E-4</v>
      </c>
      <c r="E128" s="101">
        <v>8.2600564173149866E-4</v>
      </c>
      <c r="F128" s="101">
        <v>2.7715986068209029E-4</v>
      </c>
      <c r="G128" s="101">
        <v>3.1352671490305099E-4</v>
      </c>
      <c r="H128" s="101">
        <v>3.5899252227639938E-3</v>
      </c>
      <c r="I128" s="101">
        <v>7.4047290292708198E-3</v>
      </c>
      <c r="J128" s="101">
        <v>1.2834664492812438E-2</v>
      </c>
      <c r="K128" s="101">
        <v>2.3865519507261873E-2</v>
      </c>
      <c r="L128" s="101">
        <v>2.3346176564585992E-2</v>
      </c>
      <c r="M128" s="101">
        <v>2.6054479221214524E-2</v>
      </c>
      <c r="N128" s="101">
        <v>3.3692849173261749E-2</v>
      </c>
      <c r="O128" s="101">
        <v>3.0872506857268455E-2</v>
      </c>
      <c r="P128" s="101">
        <v>3.2003425314752178E-2</v>
      </c>
      <c r="Q128" s="101">
        <v>3.0363334428035474E-2</v>
      </c>
      <c r="R128" s="101">
        <v>2.3553219656305326E-2</v>
      </c>
      <c r="S128" s="101">
        <v>2.4531592939229508E-2</v>
      </c>
      <c r="T128" s="101">
        <v>1.6056000184082427E-2</v>
      </c>
      <c r="U128" s="101">
        <v>1.2829156119881013E-2</v>
      </c>
      <c r="V128" s="101">
        <v>1.0710486009836692E-2</v>
      </c>
      <c r="W128" s="101">
        <v>1.2594878095888468E-2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1.9575304993405512E-2</v>
      </c>
      <c r="C132" s="122">
        <v>2.1454709832693406E-2</v>
      </c>
      <c r="D132" s="122">
        <v>2.4223073808366725E-2</v>
      </c>
      <c r="E132" s="122">
        <v>2.9604635803044677E-2</v>
      </c>
      <c r="F132" s="122">
        <v>1.9635702803125602E-2</v>
      </c>
      <c r="G132" s="122">
        <v>4.2805236445745208E-2</v>
      </c>
      <c r="H132" s="122">
        <v>2.4535845677385381E-2</v>
      </c>
      <c r="I132" s="122">
        <v>3.4900406893742263E-2</v>
      </c>
      <c r="J132" s="122">
        <v>1.7221603123375583E-2</v>
      </c>
      <c r="K132" s="122">
        <v>2.4612753775643644E-2</v>
      </c>
      <c r="L132" s="122">
        <v>1.9560945656828109E-2</v>
      </c>
      <c r="M132" s="122">
        <v>1.9831906306918196E-2</v>
      </c>
      <c r="N132" s="122">
        <v>1.7721849795666187E-2</v>
      </c>
      <c r="O132" s="122">
        <v>1.8481387570921669E-2</v>
      </c>
      <c r="P132" s="122">
        <v>1.8941830369480425E-2</v>
      </c>
      <c r="Q132" s="122">
        <v>2.1049280172238317E-2</v>
      </c>
      <c r="R132" s="122">
        <v>1.9944146021093564E-2</v>
      </c>
      <c r="S132" s="122">
        <v>1.9527630955864905E-2</v>
      </c>
      <c r="T132" s="122">
        <v>1.8222556929224313E-2</v>
      </c>
      <c r="U132" s="122">
        <v>1.7984839350511456E-2</v>
      </c>
      <c r="V132" s="122">
        <v>1.4964049667892169E-2</v>
      </c>
      <c r="W132" s="122">
        <v>1.4707117940473542E-2</v>
      </c>
      <c r="DA132" s="130" t="s">
        <v>1774</v>
      </c>
    </row>
    <row r="133" spans="1:105" ht="12" customHeight="1" x14ac:dyDescent="0.25">
      <c r="A133" s="97" t="s">
        <v>50</v>
      </c>
      <c r="B133" s="98">
        <v>1.9307080461569322E-2</v>
      </c>
      <c r="C133" s="98">
        <v>2.0945975289084033E-2</v>
      </c>
      <c r="D133" s="98">
        <v>2.3663608877455104E-2</v>
      </c>
      <c r="E133" s="98">
        <v>2.8299685625303488E-2</v>
      </c>
      <c r="F133" s="98">
        <v>1.8980584937056892E-2</v>
      </c>
      <c r="G133" s="98">
        <v>4.2008911795742891E-2</v>
      </c>
      <c r="H133" s="98">
        <v>2.2544970098690661E-2</v>
      </c>
      <c r="I133" s="98">
        <v>3.3710537677475776E-2</v>
      </c>
      <c r="J133" s="98">
        <v>1.6621977943120123E-2</v>
      </c>
      <c r="K133" s="98">
        <v>2.4148007893976288E-2</v>
      </c>
      <c r="L133" s="98">
        <v>1.9106792710546251E-2</v>
      </c>
      <c r="M133" s="98">
        <v>1.9433019612155499E-2</v>
      </c>
      <c r="N133" s="98">
        <v>1.7260311687804977E-2</v>
      </c>
      <c r="O133" s="98">
        <v>1.8463127350693418E-2</v>
      </c>
      <c r="P133" s="98">
        <v>1.8850266058547796E-2</v>
      </c>
      <c r="Q133" s="98">
        <v>2.0869183534011397E-2</v>
      </c>
      <c r="R133" s="98">
        <v>1.9792470046280333E-2</v>
      </c>
      <c r="S133" s="98">
        <v>1.9433558342774004E-2</v>
      </c>
      <c r="T133" s="98">
        <v>1.8191188467285437E-2</v>
      </c>
      <c r="U133" s="98">
        <v>1.7984839350511456E-2</v>
      </c>
      <c r="V133" s="98">
        <v>1.4964049667892169E-2</v>
      </c>
      <c r="W133" s="98">
        <v>1.4707117940473542E-2</v>
      </c>
      <c r="DA133" s="63" t="s">
        <v>1775</v>
      </c>
    </row>
    <row r="134" spans="1:105" ht="12" customHeight="1" x14ac:dyDescent="0.25">
      <c r="A134" s="109" t="s">
        <v>120</v>
      </c>
      <c r="B134" s="33">
        <v>2.6822453183618909E-4</v>
      </c>
      <c r="C134" s="33">
        <v>5.087345436093723E-4</v>
      </c>
      <c r="D134" s="33">
        <v>5.5946493091162065E-4</v>
      </c>
      <c r="E134" s="33">
        <v>1.3049501777411907E-3</v>
      </c>
      <c r="F134" s="33">
        <v>6.5511786606871033E-4</v>
      </c>
      <c r="G134" s="33">
        <v>7.9632465000231472E-4</v>
      </c>
      <c r="H134" s="33">
        <v>1.9908755786947193E-3</v>
      </c>
      <c r="I134" s="33">
        <v>1.1898692162664846E-3</v>
      </c>
      <c r="J134" s="33">
        <v>5.9962518025546074E-4</v>
      </c>
      <c r="K134" s="33">
        <v>4.6474588166735525E-4</v>
      </c>
      <c r="L134" s="33">
        <v>4.5415294628185917E-4</v>
      </c>
      <c r="M134" s="33">
        <v>3.9888669476269636E-4</v>
      </c>
      <c r="N134" s="33">
        <v>4.6153810786120982E-4</v>
      </c>
      <c r="O134" s="33">
        <v>1.8260220228250575E-5</v>
      </c>
      <c r="P134" s="33">
        <v>9.1564310932629666E-5</v>
      </c>
      <c r="Q134" s="33">
        <v>1.8009663822691989E-4</v>
      </c>
      <c r="R134" s="33">
        <v>1.5167597481322909E-4</v>
      </c>
      <c r="S134" s="33">
        <v>9.4072613090900222E-5</v>
      </c>
      <c r="T134" s="33">
        <v>3.1368461938875499E-5</v>
      </c>
      <c r="U134" s="33">
        <v>0</v>
      </c>
      <c r="V134" s="33">
        <v>0</v>
      </c>
      <c r="W134" s="33">
        <v>0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0.49000610144218332</v>
      </c>
      <c r="C136" s="119">
        <f t="shared" si="26"/>
        <v>0.49638539454689207</v>
      </c>
      <c r="D136" s="119">
        <f t="shared" si="26"/>
        <v>0.50297459966710767</v>
      </c>
      <c r="E136" s="119">
        <f t="shared" si="26"/>
        <v>0.50984504320681057</v>
      </c>
      <c r="F136" s="119">
        <f t="shared" si="26"/>
        <v>0.51397205566131365</v>
      </c>
      <c r="G136" s="119">
        <f t="shared" si="26"/>
        <v>0.52322082959945615</v>
      </c>
      <c r="H136" s="119">
        <f t="shared" si="26"/>
        <v>0.5298489253243871</v>
      </c>
      <c r="I136" s="119">
        <f t="shared" si="26"/>
        <v>0.54015131552872986</v>
      </c>
      <c r="J136" s="119">
        <f t="shared" si="26"/>
        <v>0.54571668715759425</v>
      </c>
      <c r="K136" s="119">
        <f t="shared" si="26"/>
        <v>0.55435537791981759</v>
      </c>
      <c r="L136" s="119">
        <f t="shared" si="26"/>
        <v>0.56550898423215368</v>
      </c>
      <c r="M136" s="119">
        <f t="shared" si="26"/>
        <v>0.57557582550398578</v>
      </c>
      <c r="N136" s="119">
        <f t="shared" si="26"/>
        <v>0.59342662905434063</v>
      </c>
      <c r="O136" s="119">
        <f t="shared" si="26"/>
        <v>0.60437227812087913</v>
      </c>
      <c r="P136" s="119">
        <f t="shared" si="26"/>
        <v>0.61109390310425382</v>
      </c>
      <c r="Q136" s="119">
        <f t="shared" si="26"/>
        <v>0.62089571333457738</v>
      </c>
      <c r="R136" s="119">
        <f t="shared" ref="R136:V136" si="27">IF(R117=0,"",R117/R98)</f>
        <v>0.62651548123043921</v>
      </c>
      <c r="S136" s="119">
        <f t="shared" si="27"/>
        <v>0.63363953466366385</v>
      </c>
      <c r="T136" s="119">
        <f t="shared" si="27"/>
        <v>0.64014393174469719</v>
      </c>
      <c r="U136" s="119">
        <f t="shared" si="27"/>
        <v>0.64988763387280246</v>
      </c>
      <c r="V136" s="119">
        <f t="shared" si="27"/>
        <v>0.66247993984091236</v>
      </c>
      <c r="W136" s="119">
        <f t="shared" ref="W136" si="28">IF(W117=0,"",W117/W98)</f>
        <v>0.67381887317639377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0.48509222118927353</v>
      </c>
      <c r="C137" s="124">
        <f t="shared" si="29"/>
        <v>0.49042398884762572</v>
      </c>
      <c r="D137" s="124">
        <f t="shared" si="29"/>
        <v>0.49673997772125877</v>
      </c>
      <c r="E137" s="124">
        <f t="shared" si="29"/>
        <v>0.50339303930904544</v>
      </c>
      <c r="F137" s="124">
        <f t="shared" si="29"/>
        <v>0.51002779899623085</v>
      </c>
      <c r="G137" s="124">
        <f t="shared" si="29"/>
        <v>0.51699919985672782</v>
      </c>
      <c r="H137" s="124">
        <f t="shared" si="29"/>
        <v>0.52405046815249989</v>
      </c>
      <c r="I137" s="124">
        <f t="shared" si="29"/>
        <v>0.53199717597281149</v>
      </c>
      <c r="J137" s="124">
        <f t="shared" si="29"/>
        <v>0.54088343852667176</v>
      </c>
      <c r="K137" s="124">
        <f t="shared" si="29"/>
        <v>0.5503801388902122</v>
      </c>
      <c r="L137" s="124">
        <f t="shared" si="29"/>
        <v>0.56060808350888747</v>
      </c>
      <c r="M137" s="124">
        <f t="shared" si="29"/>
        <v>0.57308753418268887</v>
      </c>
      <c r="N137" s="124">
        <f t="shared" si="29"/>
        <v>0.58735741931105778</v>
      </c>
      <c r="O137" s="124">
        <f t="shared" si="29"/>
        <v>0.60284528691660533</v>
      </c>
      <c r="P137" s="124">
        <f t="shared" si="29"/>
        <v>0.60897940199914569</v>
      </c>
      <c r="Q137" s="124">
        <f t="shared" si="29"/>
        <v>0.61391124314699486</v>
      </c>
      <c r="R137" s="124">
        <f t="shared" ref="R137:V137" si="30">IF(R118=0,"",R118/R99)</f>
        <v>0.61768777013133724</v>
      </c>
      <c r="S137" s="124">
        <f t="shared" si="30"/>
        <v>0.62230143442454222</v>
      </c>
      <c r="T137" s="124">
        <f t="shared" si="30"/>
        <v>0.62629482940468917</v>
      </c>
      <c r="U137" s="124">
        <f t="shared" si="30"/>
        <v>0.63378574495219053</v>
      </c>
      <c r="V137" s="124">
        <f t="shared" si="30"/>
        <v>0.64277220262187851</v>
      </c>
      <c r="W137" s="124">
        <f t="shared" ref="W137" si="31">IF(W118=0,"",W118/W99)</f>
        <v>0.65385722042332961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0.48933026682694608</v>
      </c>
      <c r="D138" s="111">
        <f t="shared" si="32"/>
        <v>0.495689604251634</v>
      </c>
      <c r="E138" s="111">
        <f t="shared" si="32"/>
        <v>0.50236707947704262</v>
      </c>
      <c r="F138" s="111">
        <f t="shared" si="32"/>
        <v>0.5089242346737769</v>
      </c>
      <c r="G138" s="111">
        <f t="shared" si="32"/>
        <v>0.51596364654572824</v>
      </c>
      <c r="H138" s="111">
        <f t="shared" si="32"/>
        <v>0.5230835687184473</v>
      </c>
      <c r="I138" s="111">
        <f t="shared" si="32"/>
        <v>0.53113032205538868</v>
      </c>
      <c r="J138" s="111">
        <f t="shared" si="32"/>
        <v>0.53988250551789763</v>
      </c>
      <c r="K138" s="111">
        <f t="shared" si="32"/>
        <v>0.54938441641991942</v>
      </c>
      <c r="L138" s="111">
        <f t="shared" si="32"/>
        <v>0.55970627707058629</v>
      </c>
      <c r="M138" s="111">
        <f t="shared" si="32"/>
        <v>0.57214164525315159</v>
      </c>
      <c r="N138" s="111">
        <f t="shared" si="32"/>
        <v>0.5865718759923565</v>
      </c>
      <c r="O138" s="111">
        <f t="shared" si="32"/>
        <v>0.60193405637897057</v>
      </c>
      <c r="P138" s="111">
        <f t="shared" si="32"/>
        <v>0.60805480889065899</v>
      </c>
      <c r="Q138" s="111">
        <f t="shared" si="32"/>
        <v>0.61310002989752832</v>
      </c>
      <c r="R138" s="111">
        <f t="shared" ref="R138:V138" si="33">IF(R119=0,"",R119/R100)</f>
        <v>0.61688735202945244</v>
      </c>
      <c r="S138" s="111">
        <f t="shared" si="33"/>
        <v>0.62149976347508085</v>
      </c>
      <c r="T138" s="111">
        <f t="shared" si="33"/>
        <v>0.62550868738531251</v>
      </c>
      <c r="U138" s="111">
        <f t="shared" si="33"/>
        <v>0.63300981000892931</v>
      </c>
      <c r="V138" s="111">
        <f t="shared" si="33"/>
        <v>0.64201644784230127</v>
      </c>
      <c r="W138" s="111">
        <f t="shared" ref="W138" si="34">IF(W119=0,"",W119/W100)</f>
        <v>0.65311955475588035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1.783195961372279</v>
      </c>
      <c r="D140" s="124">
        <f t="shared" si="38"/>
        <v>1.9127958081329439</v>
      </c>
      <c r="E140" s="124">
        <f t="shared" si="38"/>
        <v>2.0229027118200027</v>
      </c>
      <c r="F140" s="124">
        <f t="shared" si="38"/>
        <v>2.084567803325867</v>
      </c>
      <c r="G140" s="124">
        <f t="shared" si="38"/>
        <v>2.1552585063204805</v>
      </c>
      <c r="H140" s="124">
        <f t="shared" si="38"/>
        <v>2.2288772982965415</v>
      </c>
      <c r="I140" s="124">
        <f t="shared" si="38"/>
        <v>2.2903912378005589</v>
      </c>
      <c r="J140" s="124">
        <f t="shared" si="38"/>
        <v>2.3418474626529999</v>
      </c>
      <c r="K140" s="124">
        <f t="shared" si="38"/>
        <v>2.4163264554336457</v>
      </c>
      <c r="L140" s="124">
        <f t="shared" si="38"/>
        <v>2.4919722097596484</v>
      </c>
      <c r="M140" s="124">
        <f t="shared" si="38"/>
        <v>2.5589860113890079</v>
      </c>
      <c r="N140" s="124">
        <f t="shared" si="38"/>
        <v>2.6303826480252006</v>
      </c>
      <c r="O140" s="124">
        <f t="shared" si="38"/>
        <v>2.7060994949100912</v>
      </c>
      <c r="P140" s="124">
        <f t="shared" si="38"/>
        <v>2.8096817750839649</v>
      </c>
      <c r="Q140" s="124">
        <f t="shared" si="38"/>
        <v>2.9100099805313038</v>
      </c>
      <c r="R140" s="124">
        <f t="shared" ref="R140:V140" si="39">IF(R121=0,"",R121/R102)</f>
        <v>2.9847706284682274</v>
      </c>
      <c r="S140" s="124">
        <f t="shared" si="39"/>
        <v>3.050600548959137</v>
      </c>
      <c r="T140" s="124">
        <f t="shared" si="39"/>
        <v>3.0931449938928064</v>
      </c>
      <c r="U140" s="124">
        <f t="shared" si="39"/>
        <v>3.1467016699735852</v>
      </c>
      <c r="V140" s="124">
        <f t="shared" si="39"/>
        <v>3.2093775132100237</v>
      </c>
      <c r="W140" s="124">
        <f t="shared" ref="W140" si="40">IF(W121=0,"",W121/W102)</f>
        <v>3.2831818273583653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1.783195961372279</v>
      </c>
      <c r="D141" s="111">
        <f t="shared" si="41"/>
        <v>1.9127958081329439</v>
      </c>
      <c r="E141" s="111">
        <f t="shared" si="41"/>
        <v>2.0229027118200027</v>
      </c>
      <c r="F141" s="111">
        <f t="shared" si="41"/>
        <v>2.084567803325867</v>
      </c>
      <c r="G141" s="111">
        <f t="shared" si="41"/>
        <v>2.1552585063204805</v>
      </c>
      <c r="H141" s="111">
        <f t="shared" si="41"/>
        <v>2.2288772982965415</v>
      </c>
      <c r="I141" s="111">
        <f t="shared" si="41"/>
        <v>2.2903912378005589</v>
      </c>
      <c r="J141" s="111">
        <f t="shared" si="41"/>
        <v>2.3418474626529999</v>
      </c>
      <c r="K141" s="111">
        <f t="shared" si="41"/>
        <v>2.4163264554336457</v>
      </c>
      <c r="L141" s="111">
        <f t="shared" si="41"/>
        <v>2.4919722097596484</v>
      </c>
      <c r="M141" s="111">
        <f t="shared" si="41"/>
        <v>2.5589860113890079</v>
      </c>
      <c r="N141" s="111">
        <f t="shared" si="41"/>
        <v>2.6303826480252006</v>
      </c>
      <c r="O141" s="111">
        <f t="shared" si="41"/>
        <v>2.7060994949100912</v>
      </c>
      <c r="P141" s="111">
        <f t="shared" si="41"/>
        <v>2.8096817750839649</v>
      </c>
      <c r="Q141" s="111">
        <f t="shared" si="41"/>
        <v>2.9100099805313038</v>
      </c>
      <c r="R141" s="111">
        <f t="shared" ref="R141:V141" si="42">IF(R122=0,"",R122/R103)</f>
        <v>2.9847706284682274</v>
      </c>
      <c r="S141" s="111">
        <f t="shared" si="42"/>
        <v>3.050600548959137</v>
      </c>
      <c r="T141" s="111">
        <f t="shared" si="42"/>
        <v>3.0931449938928064</v>
      </c>
      <c r="U141" s="111">
        <f t="shared" si="42"/>
        <v>3.1467016699735852</v>
      </c>
      <c r="V141" s="111">
        <f t="shared" si="42"/>
        <v>3.2093775132100237</v>
      </c>
      <c r="W141" s="111">
        <f t="shared" ref="W141" si="43">IF(W122=0,"",W122/W103)</f>
        <v>3.2831818273583653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0.49375078060622002</v>
      </c>
      <c r="C142" s="124">
        <f t="shared" si="44"/>
        <v>0.49562585951358401</v>
      </c>
      <c r="D142" s="124">
        <f t="shared" si="44"/>
        <v>0.49889043930852589</v>
      </c>
      <c r="E142" s="124">
        <f t="shared" si="44"/>
        <v>0.50295008018574572</v>
      </c>
      <c r="F142" s="124">
        <f t="shared" si="44"/>
        <v>0.50705784173003199</v>
      </c>
      <c r="G142" s="124">
        <f t="shared" si="44"/>
        <v>0.5122001882486602</v>
      </c>
      <c r="H142" s="124">
        <f t="shared" si="44"/>
        <v>0.52209699631839523</v>
      </c>
      <c r="I142" s="124">
        <f t="shared" si="44"/>
        <v>0.5268970119480858</v>
      </c>
      <c r="J142" s="124">
        <f t="shared" si="44"/>
        <v>0.54106467642791334</v>
      </c>
      <c r="K142" s="124">
        <f t="shared" si="44"/>
        <v>0.5471384811726685</v>
      </c>
      <c r="L142" s="124">
        <f t="shared" si="44"/>
        <v>0.55399344751937118</v>
      </c>
      <c r="M142" s="124">
        <f t="shared" si="44"/>
        <v>0.56246720045855059</v>
      </c>
      <c r="N142" s="124">
        <f t="shared" si="44"/>
        <v>0.57598066844424023</v>
      </c>
      <c r="O142" s="124">
        <f t="shared" si="44"/>
        <v>0.59042696715891585</v>
      </c>
      <c r="P142" s="124">
        <f t="shared" si="44"/>
        <v>0.60409211168615951</v>
      </c>
      <c r="Q142" s="124">
        <f t="shared" si="44"/>
        <v>0.62020170086744653</v>
      </c>
      <c r="R142" s="124">
        <f t="shared" ref="R142:V142" si="45">IF(R123=0,"",R123/R104)</f>
        <v>0.64025313271975515</v>
      </c>
      <c r="S142" s="124">
        <f t="shared" si="45"/>
        <v>0.65316350714466664</v>
      </c>
      <c r="T142" s="124">
        <f t="shared" si="45"/>
        <v>0.68735955409973348</v>
      </c>
      <c r="U142" s="124">
        <f t="shared" si="45"/>
        <v>0.73126224487318847</v>
      </c>
      <c r="V142" s="124">
        <f t="shared" si="45"/>
        <v>0.77056089711939768</v>
      </c>
      <c r="W142" s="124">
        <f t="shared" ref="W142" si="46">IF(W123=0,"",W123/W104)</f>
        <v>0.79478126798513138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0.49146695302050314</v>
      </c>
      <c r="C143" s="111">
        <f t="shared" si="47"/>
        <v>0.49462246260106402</v>
      </c>
      <c r="D143" s="111">
        <f t="shared" si="47"/>
        <v>0.49825768585473834</v>
      </c>
      <c r="E143" s="111">
        <f t="shared" si="47"/>
        <v>0.50230374815898271</v>
      </c>
      <c r="F143" s="111">
        <f t="shared" si="47"/>
        <v>0.50677308858812675</v>
      </c>
      <c r="G143" s="111">
        <f t="shared" si="47"/>
        <v>0.51204751064711473</v>
      </c>
      <c r="H143" s="111">
        <f t="shared" si="47"/>
        <v>0.51774174111887206</v>
      </c>
      <c r="I143" s="111">
        <f t="shared" si="47"/>
        <v>0.52104740177102293</v>
      </c>
      <c r="J143" s="111">
        <f t="shared" si="47"/>
        <v>0.52487129504627106</v>
      </c>
      <c r="K143" s="111">
        <f t="shared" si="47"/>
        <v>0.52648641653922701</v>
      </c>
      <c r="L143" s="111">
        <f t="shared" si="47"/>
        <v>0.53045822365273909</v>
      </c>
      <c r="M143" s="111">
        <f t="shared" si="47"/>
        <v>0.54207400353335378</v>
      </c>
      <c r="N143" s="111">
        <f t="shared" si="47"/>
        <v>0.5598983613008317</v>
      </c>
      <c r="O143" s="111">
        <f t="shared" si="47"/>
        <v>0.58887118119045923</v>
      </c>
      <c r="P143" s="111">
        <f t="shared" si="47"/>
        <v>0.61170604267706219</v>
      </c>
      <c r="Q143" s="111">
        <f t="shared" si="47"/>
        <v>0.63563807789689852</v>
      </c>
      <c r="R143" s="111">
        <f t="shared" ref="R143:V143" si="48">IF(R124=0,"",R124/R105)</f>
        <v>0.66081129402950134</v>
      </c>
      <c r="S143" s="111">
        <f t="shared" si="48"/>
        <v>0.67784962800687931</v>
      </c>
      <c r="T143" s="111">
        <f t="shared" si="48"/>
        <v>0.71768370313740049</v>
      </c>
      <c r="U143" s="111">
        <f t="shared" si="48"/>
        <v>0.77187566773649408</v>
      </c>
      <c r="V143" s="111">
        <f t="shared" si="48"/>
        <v>0.81755698104077124</v>
      </c>
      <c r="W143" s="111">
        <f t="shared" ref="W143" si="49">IF(W124=0,"",W124/W105)</f>
        <v>0.85083559828850108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0.55060482472750616</v>
      </c>
      <c r="D147" s="112">
        <f t="shared" si="59"/>
        <v>0.55060482472750616</v>
      </c>
      <c r="E147" s="112">
        <f t="shared" si="59"/>
        <v>0.55060482472750616</v>
      </c>
      <c r="F147" s="112">
        <f t="shared" si="59"/>
        <v>0.55060482472750616</v>
      </c>
      <c r="G147" s="112">
        <f t="shared" si="59"/>
        <v>0.55060482472750616</v>
      </c>
      <c r="H147" s="112">
        <f t="shared" si="59"/>
        <v>0.57790898722552886</v>
      </c>
      <c r="I147" s="112">
        <f t="shared" si="59"/>
        <v>0.58060931225769341</v>
      </c>
      <c r="J147" s="112">
        <f t="shared" si="59"/>
        <v>0.58235699594035939</v>
      </c>
      <c r="K147" s="112">
        <f t="shared" si="59"/>
        <v>0.58347848416833759</v>
      </c>
      <c r="L147" s="112">
        <f t="shared" si="59"/>
        <v>0.58482622658068439</v>
      </c>
      <c r="M147" s="112">
        <f t="shared" si="59"/>
        <v>0.58587547053837186</v>
      </c>
      <c r="N147" s="112">
        <f t="shared" si="59"/>
        <v>0.58849997342606197</v>
      </c>
      <c r="O147" s="112">
        <f t="shared" si="59"/>
        <v>0.59187745598888641</v>
      </c>
      <c r="P147" s="112">
        <f t="shared" si="59"/>
        <v>0.59716730336329127</v>
      </c>
      <c r="Q147" s="112">
        <f t="shared" si="59"/>
        <v>0.60391944019556087</v>
      </c>
      <c r="R147" s="112">
        <f t="shared" ref="R147:V147" si="60">IF(R128=0,"",R128/R109)</f>
        <v>0.61325591236238763</v>
      </c>
      <c r="S147" s="112">
        <f t="shared" si="60"/>
        <v>0.62276058036148685</v>
      </c>
      <c r="T147" s="112">
        <f t="shared" si="60"/>
        <v>0.63088036610180265</v>
      </c>
      <c r="U147" s="112">
        <f t="shared" si="60"/>
        <v>0.63765168780341774</v>
      </c>
      <c r="V147" s="112">
        <f t="shared" si="60"/>
        <v>0.65351258229956555</v>
      </c>
      <c r="W147" s="112">
        <f t="shared" ref="W147" si="61">IF(W128=0,"",W128/W109)</f>
        <v>0.6770919955112028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0.57170073399703547</v>
      </c>
      <c r="C151" s="124">
        <f t="shared" si="71"/>
        <v>0.57404079606893055</v>
      </c>
      <c r="D151" s="124">
        <f t="shared" si="71"/>
        <v>0.57514492329907907</v>
      </c>
      <c r="E151" s="124">
        <f t="shared" si="71"/>
        <v>0.57917215999495619</v>
      </c>
      <c r="F151" s="124">
        <f t="shared" si="71"/>
        <v>0.57909312281023362</v>
      </c>
      <c r="G151" s="124">
        <f t="shared" si="71"/>
        <v>0.57859626544416243</v>
      </c>
      <c r="H151" s="124">
        <f t="shared" si="71"/>
        <v>0.5885089356238915</v>
      </c>
      <c r="I151" s="124">
        <f t="shared" si="71"/>
        <v>0.58308986374909888</v>
      </c>
      <c r="J151" s="124">
        <f t="shared" si="71"/>
        <v>0.58366087380753573</v>
      </c>
      <c r="K151" s="124">
        <f t="shared" si="71"/>
        <v>0.58223238283822065</v>
      </c>
      <c r="L151" s="124">
        <f t="shared" si="71"/>
        <v>0.58347098910839612</v>
      </c>
      <c r="M151" s="124">
        <f t="shared" si="71"/>
        <v>0.58371236197782905</v>
      </c>
      <c r="N151" s="124">
        <f t="shared" si="71"/>
        <v>0.58504949041534471</v>
      </c>
      <c r="O151" s="124">
        <f t="shared" si="71"/>
        <v>0.58211278497156171</v>
      </c>
      <c r="P151" s="124">
        <f t="shared" si="71"/>
        <v>0.58283290069180782</v>
      </c>
      <c r="Q151" s="124">
        <f t="shared" si="71"/>
        <v>0.58348876806884242</v>
      </c>
      <c r="R151" s="124">
        <f t="shared" ref="R151:V151" si="72">IF(R132=0,"",R132/R113)</f>
        <v>0.58365575872443332</v>
      </c>
      <c r="S151" s="124">
        <f t="shared" si="72"/>
        <v>0.58371304023703818</v>
      </c>
      <c r="T151" s="124">
        <f t="shared" si="72"/>
        <v>0.58437060900131299</v>
      </c>
      <c r="U151" s="124">
        <f t="shared" si="72"/>
        <v>0.58643631583509859</v>
      </c>
      <c r="V151" s="124">
        <f t="shared" si="72"/>
        <v>0.58925908891098921</v>
      </c>
      <c r="W151" s="124">
        <f t="shared" ref="W151" si="73">IF(W132=0,"",W132/W113)</f>
        <v>0.59244472456019792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0.56999393016022337</v>
      </c>
      <c r="C152" s="111">
        <f t="shared" si="74"/>
        <v>0.57100604030070712</v>
      </c>
      <c r="D152" s="111">
        <f t="shared" si="74"/>
        <v>0.57216319117736003</v>
      </c>
      <c r="E152" s="111">
        <f t="shared" si="74"/>
        <v>0.57340523317893044</v>
      </c>
      <c r="F152" s="111">
        <f t="shared" si="74"/>
        <v>0.57473597855426639</v>
      </c>
      <c r="G152" s="111">
        <f t="shared" si="74"/>
        <v>0.5761693402089727</v>
      </c>
      <c r="H152" s="111">
        <f t="shared" si="74"/>
        <v>0.57772998267551823</v>
      </c>
      <c r="I152" s="111">
        <f t="shared" si="74"/>
        <v>0.57861572324878752</v>
      </c>
      <c r="J152" s="111">
        <f t="shared" si="74"/>
        <v>0.57909056724795083</v>
      </c>
      <c r="K152" s="111">
        <f t="shared" si="74"/>
        <v>0.57976373089999989</v>
      </c>
      <c r="L152" s="111">
        <f t="shared" si="74"/>
        <v>0.58040406297879898</v>
      </c>
      <c r="M152" s="111">
        <f t="shared" si="74"/>
        <v>0.58104254198662286</v>
      </c>
      <c r="N152" s="111">
        <f t="shared" si="74"/>
        <v>0.58156619774480722</v>
      </c>
      <c r="O152" s="111">
        <f t="shared" si="74"/>
        <v>0.58198037496411559</v>
      </c>
      <c r="P152" s="111">
        <f t="shared" si="74"/>
        <v>0.58217794319566529</v>
      </c>
      <c r="Q152" s="111">
        <f t="shared" si="74"/>
        <v>0.58232920892868922</v>
      </c>
      <c r="R152" s="111">
        <f t="shared" ref="R152:V152" si="75">IF(R133=0,"",R133/R114)</f>
        <v>0.5826265187244013</v>
      </c>
      <c r="S152" s="111">
        <f t="shared" si="75"/>
        <v>0.58305934382961877</v>
      </c>
      <c r="T152" s="111">
        <f t="shared" si="75"/>
        <v>0.58413498108855766</v>
      </c>
      <c r="U152" s="111">
        <f t="shared" si="75"/>
        <v>0.58643631583509859</v>
      </c>
      <c r="V152" s="111">
        <f t="shared" si="75"/>
        <v>0.58925908891098921</v>
      </c>
      <c r="W152" s="111">
        <f t="shared" ref="W152" si="76">IF(W133=0,"",W133/W114)</f>
        <v>0.59244472456019792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0.72878418312342952</v>
      </c>
      <c r="C153" s="45">
        <f t="shared" si="77"/>
        <v>0.73484061449091864</v>
      </c>
      <c r="D153" s="45">
        <f t="shared" si="77"/>
        <v>0.73776533878216355</v>
      </c>
      <c r="E153" s="45">
        <f t="shared" si="77"/>
        <v>0.74073112481221304</v>
      </c>
      <c r="F153" s="45">
        <f t="shared" si="77"/>
        <v>0.74209047998950695</v>
      </c>
      <c r="G153" s="45">
        <f t="shared" si="77"/>
        <v>0.74389482197324996</v>
      </c>
      <c r="H153" s="45">
        <f t="shared" si="77"/>
        <v>0.74615644241186885</v>
      </c>
      <c r="I153" s="45">
        <f t="shared" si="77"/>
        <v>0.74666227077288017</v>
      </c>
      <c r="J153" s="45">
        <f t="shared" si="77"/>
        <v>0.747111747352186</v>
      </c>
      <c r="K153" s="45">
        <f t="shared" si="77"/>
        <v>0.74764567402172688</v>
      </c>
      <c r="L153" s="45">
        <f t="shared" si="77"/>
        <v>0.75026142578631727</v>
      </c>
      <c r="M153" s="45">
        <f t="shared" si="77"/>
        <v>0.75206511984551982</v>
      </c>
      <c r="N153" s="45">
        <f t="shared" si="77"/>
        <v>0.75392166808098238</v>
      </c>
      <c r="O153" s="45">
        <f t="shared" si="77"/>
        <v>0.75603425499400634</v>
      </c>
      <c r="P153" s="45">
        <f t="shared" si="77"/>
        <v>0.75850725273658681</v>
      </c>
      <c r="Q153" s="45">
        <f t="shared" si="77"/>
        <v>0.75850725273658681</v>
      </c>
      <c r="R153" s="45">
        <f t="shared" ref="R153:V153" si="78">IF(R134=0,"",R134/R115)</f>
        <v>0.75850725273658681</v>
      </c>
      <c r="S153" s="45">
        <f t="shared" si="78"/>
        <v>0.75965470208084951</v>
      </c>
      <c r="T153" s="45">
        <f t="shared" si="78"/>
        <v>0.76281376253446365</v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2.0848665008120051</v>
      </c>
      <c r="C155" s="117">
        <f t="shared" si="80"/>
        <v>1.852745838762293</v>
      </c>
      <c r="D155" s="117">
        <f t="shared" si="80"/>
        <v>1.8434025325794992</v>
      </c>
      <c r="E155" s="117">
        <f t="shared" si="80"/>
        <v>2.036217210195888</v>
      </c>
      <c r="F155" s="117">
        <f t="shared" si="80"/>
        <v>2.02189183670448</v>
      </c>
      <c r="G155" s="117">
        <f t="shared" si="80"/>
        <v>2.0970576368054346</v>
      </c>
      <c r="H155" s="117">
        <f t="shared" si="80"/>
        <v>1.8194163240512022</v>
      </c>
      <c r="I155" s="117">
        <f t="shared" si="80"/>
        <v>1.8387545014743458</v>
      </c>
      <c r="J155" s="117">
        <f t="shared" si="80"/>
        <v>1.8317258869135307</v>
      </c>
      <c r="K155" s="117">
        <f t="shared" si="80"/>
        <v>1.8655378199320143</v>
      </c>
      <c r="L155" s="117">
        <f t="shared" si="80"/>
        <v>1.8088462302962327</v>
      </c>
      <c r="M155" s="117">
        <f t="shared" si="80"/>
        <v>1.7350674852012096</v>
      </c>
      <c r="N155" s="117">
        <f t="shared" si="80"/>
        <v>1.754899416421156</v>
      </c>
      <c r="O155" s="117">
        <f t="shared" si="80"/>
        <v>1.6692653997104787</v>
      </c>
      <c r="P155" s="117">
        <f t="shared" si="80"/>
        <v>1.5785693509308529</v>
      </c>
      <c r="Q155" s="117">
        <f t="shared" si="80"/>
        <v>1.5876997816507354</v>
      </c>
      <c r="R155" s="117">
        <f t="shared" ref="R155:V155" si="81">R156+R159+R161+R170</f>
        <v>1.5775647386055605</v>
      </c>
      <c r="S155" s="117">
        <f t="shared" si="81"/>
        <v>1.2004361641218617</v>
      </c>
      <c r="T155" s="117">
        <f t="shared" si="81"/>
        <v>1.2069715445302813</v>
      </c>
      <c r="U155" s="117">
        <f t="shared" si="81"/>
        <v>1.236237554546961</v>
      </c>
      <c r="V155" s="117">
        <f t="shared" si="81"/>
        <v>1.0770789762388153</v>
      </c>
      <c r="W155" s="117">
        <f t="shared" ref="W155" si="82">W156+W159+W161+W170</f>
        <v>1.095276300044143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1.8557627519113806</v>
      </c>
      <c r="C156" s="122">
        <f t="shared" si="83"/>
        <v>1.5464267548960202</v>
      </c>
      <c r="D156" s="122">
        <f t="shared" si="83"/>
        <v>1.495169313312978</v>
      </c>
      <c r="E156" s="122">
        <f t="shared" si="83"/>
        <v>1.6136143297892733</v>
      </c>
      <c r="F156" s="122">
        <f t="shared" si="83"/>
        <v>1.7312722457829988</v>
      </c>
      <c r="G156" s="122">
        <f t="shared" si="83"/>
        <v>1.5260340894834263</v>
      </c>
      <c r="H156" s="122">
        <f t="shared" si="83"/>
        <v>1.5060157360487221</v>
      </c>
      <c r="I156" s="122">
        <f t="shared" si="83"/>
        <v>1.3754635171550202</v>
      </c>
      <c r="J156" s="122">
        <f t="shared" si="83"/>
        <v>1.607424771937116</v>
      </c>
      <c r="K156" s="122">
        <f t="shared" si="83"/>
        <v>1.5653575763439485</v>
      </c>
      <c r="L156" s="122">
        <f t="shared" si="83"/>
        <v>1.583712359210443</v>
      </c>
      <c r="M156" s="122">
        <f t="shared" si="83"/>
        <v>1.5118531389295859</v>
      </c>
      <c r="N156" s="122">
        <f t="shared" si="83"/>
        <v>1.5587483932218211</v>
      </c>
      <c r="O156" s="122">
        <f t="shared" si="83"/>
        <v>1.4569786713541268</v>
      </c>
      <c r="P156" s="122">
        <f t="shared" si="83"/>
        <v>1.3642596940677125</v>
      </c>
      <c r="Q156" s="122">
        <f t="shared" si="83"/>
        <v>1.3529176517842256</v>
      </c>
      <c r="R156" s="122">
        <f t="shared" ref="R156:V156" si="84">SUM(R157:R158)</f>
        <v>1.3545712336000748</v>
      </c>
      <c r="S156" s="122">
        <f t="shared" si="84"/>
        <v>0.98421399991434011</v>
      </c>
      <c r="T156" s="122">
        <f t="shared" si="84"/>
        <v>0.99947005895172047</v>
      </c>
      <c r="U156" s="122">
        <f t="shared" si="84"/>
        <v>1.0327038358209746</v>
      </c>
      <c r="V156" s="122">
        <f t="shared" si="84"/>
        <v>0.90215187627185955</v>
      </c>
      <c r="W156" s="122">
        <f t="shared" ref="W156" si="85">SUM(W157:W158)</f>
        <v>0.92651565881900966</v>
      </c>
      <c r="DA156" s="130" t="s">
        <v>2096</v>
      </c>
    </row>
    <row r="157" spans="1:105" ht="12" customHeight="1" x14ac:dyDescent="0.25">
      <c r="A157" s="97" t="s">
        <v>74</v>
      </c>
      <c r="B157" s="98">
        <v>1.8557627519113806</v>
      </c>
      <c r="C157" s="98">
        <v>1.5464267548960202</v>
      </c>
      <c r="D157" s="98">
        <v>1.495169313312978</v>
      </c>
      <c r="E157" s="98">
        <v>1.6136143297892733</v>
      </c>
      <c r="F157" s="98">
        <v>1.7312722457829988</v>
      </c>
      <c r="G157" s="98">
        <v>1.5260340894834263</v>
      </c>
      <c r="H157" s="98">
        <v>1.5060157360487221</v>
      </c>
      <c r="I157" s="98">
        <v>1.3754635171550202</v>
      </c>
      <c r="J157" s="98">
        <v>1.607424771937116</v>
      </c>
      <c r="K157" s="98">
        <v>1.5653575763439485</v>
      </c>
      <c r="L157" s="98">
        <v>1.583712359210443</v>
      </c>
      <c r="M157" s="98">
        <v>1.5118531389295859</v>
      </c>
      <c r="N157" s="98">
        <v>1.5587483932218211</v>
      </c>
      <c r="O157" s="98">
        <v>1.4569786713541268</v>
      </c>
      <c r="P157" s="98">
        <v>1.3642596940677125</v>
      </c>
      <c r="Q157" s="98">
        <v>1.3529176517842256</v>
      </c>
      <c r="R157" s="98">
        <v>1.3545712336000748</v>
      </c>
      <c r="S157" s="98">
        <v>0.98421399991434011</v>
      </c>
      <c r="T157" s="98">
        <v>0.99947005895172047</v>
      </c>
      <c r="U157" s="98">
        <v>1.0327038358209746</v>
      </c>
      <c r="V157" s="98">
        <v>0.90215187627185955</v>
      </c>
      <c r="W157" s="98">
        <v>0.92651565881900966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0.13961716070075975</v>
      </c>
      <c r="C161" s="122">
        <v>0.20940844441907722</v>
      </c>
      <c r="D161" s="122">
        <v>0.238970340633368</v>
      </c>
      <c r="E161" s="122">
        <v>0.29221670885359208</v>
      </c>
      <c r="F161" s="122">
        <v>0.2033721329873755</v>
      </c>
      <c r="G161" s="122">
        <v>0.37840288935243233</v>
      </c>
      <c r="H161" s="122">
        <v>0.21030588982743945</v>
      </c>
      <c r="I161" s="122">
        <v>0.30937383073355901</v>
      </c>
      <c r="J161" s="122">
        <v>0.14846993994128282</v>
      </c>
      <c r="K161" s="122">
        <v>0.19014245830917037</v>
      </c>
      <c r="L161" s="122">
        <v>0.13816398068809119</v>
      </c>
      <c r="M161" s="122">
        <v>0.13485674186343743</v>
      </c>
      <c r="N161" s="122">
        <v>0.11774290109090392</v>
      </c>
      <c r="O161" s="122">
        <v>0.1284742853208185</v>
      </c>
      <c r="P161" s="122">
        <v>0.12876885605755045</v>
      </c>
      <c r="Q161" s="122">
        <v>0.14010426423140798</v>
      </c>
      <c r="R161" s="122">
        <v>0.1332462192320468</v>
      </c>
      <c r="S161" s="122">
        <v>0.12816774767308092</v>
      </c>
      <c r="T161" s="122">
        <v>0.12522808784528572</v>
      </c>
      <c r="U161" s="122">
        <v>0.1225127781057818</v>
      </c>
      <c r="V161" s="122">
        <v>0.10783761995500526</v>
      </c>
      <c r="W161" s="122">
        <v>0.10317763604614942</v>
      </c>
      <c r="DA161" s="130" t="s">
        <v>2101</v>
      </c>
    </row>
    <row r="162" spans="1:105" ht="12" customHeight="1" x14ac:dyDescent="0.25">
      <c r="A162" s="97" t="s">
        <v>141</v>
      </c>
      <c r="B162" s="98">
        <v>0.13961716070075975</v>
      </c>
      <c r="C162" s="98">
        <v>0.20940844441907722</v>
      </c>
      <c r="D162" s="98">
        <v>0.238970340633368</v>
      </c>
      <c r="E162" s="98">
        <v>0.29221670885359208</v>
      </c>
      <c r="F162" s="98">
        <v>0.2033721329873755</v>
      </c>
      <c r="G162" s="98">
        <v>0.37840288935243233</v>
      </c>
      <c r="H162" s="98">
        <v>0.21030588982743945</v>
      </c>
      <c r="I162" s="98">
        <v>0.30937383073355901</v>
      </c>
      <c r="J162" s="98">
        <v>0.14846993994128282</v>
      </c>
      <c r="K162" s="98">
        <v>0.19014245830917037</v>
      </c>
      <c r="L162" s="98">
        <v>0.13816398068809119</v>
      </c>
      <c r="M162" s="98">
        <v>0.13485674186343743</v>
      </c>
      <c r="N162" s="98">
        <v>0.11774290109090392</v>
      </c>
      <c r="O162" s="98">
        <v>0.1284742853208185</v>
      </c>
      <c r="P162" s="98">
        <v>0.12876885605755045</v>
      </c>
      <c r="Q162" s="98">
        <v>0.14010426423140798</v>
      </c>
      <c r="R162" s="98">
        <v>0.1332462192320468</v>
      </c>
      <c r="S162" s="98">
        <v>0.12816774767308092</v>
      </c>
      <c r="T162" s="98">
        <v>0.12522808784528572</v>
      </c>
      <c r="U162" s="98">
        <v>0.1225127781057818</v>
      </c>
      <c r="V162" s="98">
        <v>0.10783761995500526</v>
      </c>
      <c r="W162" s="98">
        <v>0.10317763604614942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8.9486588199864991E-2</v>
      </c>
      <c r="C170" s="122">
        <v>9.6910639447195621E-2</v>
      </c>
      <c r="D170" s="122">
        <v>0.10926287863315304</v>
      </c>
      <c r="E170" s="122">
        <v>0.13038617155302276</v>
      </c>
      <c r="F170" s="122">
        <v>8.7247457934105724E-2</v>
      </c>
      <c r="G170" s="122">
        <v>0.19262065796957586</v>
      </c>
      <c r="H170" s="122">
        <v>0.10309469817504059</v>
      </c>
      <c r="I170" s="122">
        <v>0.15391715358576666</v>
      </c>
      <c r="J170" s="122">
        <v>7.5831175035131815E-2</v>
      </c>
      <c r="K170" s="122">
        <v>0.11003778527889536</v>
      </c>
      <c r="L170" s="122">
        <v>8.6969890397698424E-2</v>
      </c>
      <c r="M170" s="122">
        <v>8.8357604408186199E-2</v>
      </c>
      <c r="N170" s="122">
        <v>7.8408122108430858E-2</v>
      </c>
      <c r="O170" s="122">
        <v>8.381244303553341E-2</v>
      </c>
      <c r="P170" s="122">
        <v>8.5540800805590039E-2</v>
      </c>
      <c r="Q170" s="122">
        <v>9.4677865635101749E-2</v>
      </c>
      <c r="R170" s="122">
        <v>8.9747285773438865E-2</v>
      </c>
      <c r="S170" s="122">
        <v>8.8054416534440891E-2</v>
      </c>
      <c r="T170" s="122">
        <v>8.2273397733275314E-2</v>
      </c>
      <c r="U170" s="122">
        <v>8.1020940620204804E-2</v>
      </c>
      <c r="V170" s="122">
        <v>6.7089480011950586E-2</v>
      </c>
      <c r="W170" s="122">
        <v>6.5583005178983966E-2</v>
      </c>
      <c r="DA170" s="130" t="s">
        <v>2110</v>
      </c>
    </row>
    <row r="171" spans="1:105" ht="12" customHeight="1" x14ac:dyDescent="0.25">
      <c r="A171" s="97" t="s">
        <v>50</v>
      </c>
      <c r="B171" s="98">
        <v>8.9486588199864991E-2</v>
      </c>
      <c r="C171" s="98">
        <v>9.6910639447195621E-2</v>
      </c>
      <c r="D171" s="98">
        <v>0.10926287863315304</v>
      </c>
      <c r="E171" s="98">
        <v>0.13038617155302276</v>
      </c>
      <c r="F171" s="98">
        <v>8.7247457934105724E-2</v>
      </c>
      <c r="G171" s="98">
        <v>0.19262065796957586</v>
      </c>
      <c r="H171" s="98">
        <v>0.10309469817504059</v>
      </c>
      <c r="I171" s="98">
        <v>0.15391715358576666</v>
      </c>
      <c r="J171" s="98">
        <v>7.5831175035131815E-2</v>
      </c>
      <c r="K171" s="98">
        <v>0.11003778527889536</v>
      </c>
      <c r="L171" s="98">
        <v>8.6969890397698424E-2</v>
      </c>
      <c r="M171" s="98">
        <v>8.8357604408186199E-2</v>
      </c>
      <c r="N171" s="98">
        <v>7.8408122108430858E-2</v>
      </c>
      <c r="O171" s="98">
        <v>8.381244303553341E-2</v>
      </c>
      <c r="P171" s="98">
        <v>8.5540800805590039E-2</v>
      </c>
      <c r="Q171" s="98">
        <v>9.4677865635101749E-2</v>
      </c>
      <c r="R171" s="98">
        <v>8.9747285773438865E-2</v>
      </c>
      <c r="S171" s="98">
        <v>8.8054416534440891E-2</v>
      </c>
      <c r="T171" s="98">
        <v>8.2273397733275314E-2</v>
      </c>
      <c r="U171" s="98">
        <v>8.1020940620204804E-2</v>
      </c>
      <c r="V171" s="98">
        <v>6.7089480011950586E-2</v>
      </c>
      <c r="W171" s="98">
        <v>6.5583005178983966E-2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12800.183062854278</v>
      </c>
      <c r="C174" s="117">
        <f t="shared" si="87"/>
        <v>11265.855734489092</v>
      </c>
      <c r="D174" s="117">
        <f t="shared" si="87"/>
        <v>11008.911808959985</v>
      </c>
      <c r="E174" s="117">
        <f t="shared" si="87"/>
        <v>11970.118230494025</v>
      </c>
      <c r="F174" s="117">
        <f t="shared" si="87"/>
        <v>11779.742905320461</v>
      </c>
      <c r="G174" s="117">
        <f t="shared" si="87"/>
        <v>12185.114491265142</v>
      </c>
      <c r="H174" s="117">
        <f t="shared" si="87"/>
        <v>10734.345199313788</v>
      </c>
      <c r="I174" s="117">
        <f t="shared" si="87"/>
        <v>10929.152145240774</v>
      </c>
      <c r="J174" s="117">
        <f t="shared" si="87"/>
        <v>11027.520274825742</v>
      </c>
      <c r="K174" s="117">
        <f t="shared" si="87"/>
        <v>11477.754939317991</v>
      </c>
      <c r="L174" s="117">
        <f t="shared" si="87"/>
        <v>11187.632507204438</v>
      </c>
      <c r="M174" s="117">
        <f t="shared" si="87"/>
        <v>10819.40151980977</v>
      </c>
      <c r="N174" s="117">
        <f t="shared" si="87"/>
        <v>11139.167156333606</v>
      </c>
      <c r="O174" s="117">
        <f t="shared" si="87"/>
        <v>10508.411498120668</v>
      </c>
      <c r="P174" s="117">
        <f t="shared" si="87"/>
        <v>9990.1061740087698</v>
      </c>
      <c r="Q174" s="117">
        <f t="shared" si="87"/>
        <v>10304.160223409453</v>
      </c>
      <c r="R174" s="117">
        <f t="shared" ref="R174:V174" si="88">R175+R178+R180+R189</f>
        <v>10767.80153984179</v>
      </c>
      <c r="S174" s="117">
        <f t="shared" si="88"/>
        <v>9670.7682478618117</v>
      </c>
      <c r="T174" s="117">
        <f t="shared" si="88"/>
        <v>10379.115638543168</v>
      </c>
      <c r="U174" s="117">
        <f t="shared" si="88"/>
        <v>11262.857981044963</v>
      </c>
      <c r="V174" s="117">
        <f t="shared" si="88"/>
        <v>10580.254458298894</v>
      </c>
      <c r="W174" s="117">
        <f t="shared" ref="W174" si="89">W175+W178+W180+W189</f>
        <v>11622.57851483686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11354.697731598113</v>
      </c>
      <c r="C175" s="122">
        <f t="shared" si="90"/>
        <v>9371.2442867444843</v>
      </c>
      <c r="D175" s="122">
        <f t="shared" si="90"/>
        <v>8901.1433501407009</v>
      </c>
      <c r="E175" s="122">
        <f t="shared" si="90"/>
        <v>9440.4530479271634</v>
      </c>
      <c r="F175" s="122">
        <f t="shared" si="90"/>
        <v>10063.957462202359</v>
      </c>
      <c r="G175" s="122">
        <f t="shared" si="90"/>
        <v>8846.6296934925849</v>
      </c>
      <c r="H175" s="122">
        <f t="shared" si="90"/>
        <v>8764.1504773415254</v>
      </c>
      <c r="I175" s="122">
        <f t="shared" si="90"/>
        <v>7992.4350116939868</v>
      </c>
      <c r="J175" s="122">
        <f t="shared" si="90"/>
        <v>9355.6804206031538</v>
      </c>
      <c r="K175" s="122">
        <f t="shared" si="90"/>
        <v>9087.1736445792412</v>
      </c>
      <c r="L175" s="122">
        <f t="shared" si="90"/>
        <v>9228.66746625835</v>
      </c>
      <c r="M175" s="122">
        <f t="shared" si="90"/>
        <v>8811.3620616603221</v>
      </c>
      <c r="N175" s="122">
        <f t="shared" si="90"/>
        <v>9069.8672170211848</v>
      </c>
      <c r="O175" s="122">
        <f t="shared" si="90"/>
        <v>8458.6887440983501</v>
      </c>
      <c r="P175" s="122">
        <f t="shared" si="90"/>
        <v>7910.5419221233051</v>
      </c>
      <c r="Q175" s="122">
        <f t="shared" si="90"/>
        <v>8076.1914586437742</v>
      </c>
      <c r="R175" s="122">
        <f t="shared" ref="R175:V175" si="91">SUM(R176:R177)</f>
        <v>8660.225421097819</v>
      </c>
      <c r="S175" s="122">
        <f t="shared" si="91"/>
        <v>7272.8422376678582</v>
      </c>
      <c r="T175" s="122">
        <f t="shared" si="91"/>
        <v>8119.901099920432</v>
      </c>
      <c r="U175" s="122">
        <f t="shared" si="91"/>
        <v>9003.5260029405872</v>
      </c>
      <c r="V175" s="122">
        <f t="shared" si="91"/>
        <v>8503.9318459479146</v>
      </c>
      <c r="W175" s="122">
        <f t="shared" ref="W175" si="92">SUM(W176:W177)</f>
        <v>9396.2851486907366</v>
      </c>
      <c r="DA175" s="130" t="s">
        <v>2264</v>
      </c>
    </row>
    <row r="176" spans="1:105" ht="12" customHeight="1" x14ac:dyDescent="0.25">
      <c r="A176" s="97" t="s">
        <v>74</v>
      </c>
      <c r="B176" s="98">
        <v>11330.663155124766</v>
      </c>
      <c r="C176" s="98">
        <v>9351.1735138520035</v>
      </c>
      <c r="D176" s="98">
        <v>8882.6041233011656</v>
      </c>
      <c r="E176" s="98">
        <v>9420.9898548311303</v>
      </c>
      <c r="F176" s="98">
        <v>10041.341350428645</v>
      </c>
      <c r="G176" s="98">
        <v>8827.7031054276449</v>
      </c>
      <c r="H176" s="98">
        <v>8746.3820559144788</v>
      </c>
      <c r="I176" s="98">
        <v>7977.6584673245461</v>
      </c>
      <c r="J176" s="98">
        <v>9335.3282073862574</v>
      </c>
      <c r="K176" s="98">
        <v>9067.0937731343329</v>
      </c>
      <c r="L176" s="98">
        <v>9209.7653758932156</v>
      </c>
      <c r="M176" s="98">
        <v>8791.8823209101374</v>
      </c>
      <c r="N176" s="98">
        <v>9052.6338137278271</v>
      </c>
      <c r="O176" s="98">
        <v>8439.3255817492791</v>
      </c>
      <c r="P176" s="98">
        <v>7891.8810666988784</v>
      </c>
      <c r="Q176" s="98">
        <v>8059.2581062975723</v>
      </c>
      <c r="R176" s="98">
        <v>8642.1320450890435</v>
      </c>
      <c r="S176" s="98">
        <v>7257.4382146863027</v>
      </c>
      <c r="T176" s="98">
        <v>8102.8555898303266</v>
      </c>
      <c r="U176" s="98">
        <v>8984.4896618372659</v>
      </c>
      <c r="V176" s="98">
        <v>8485.9788224108343</v>
      </c>
      <c r="W176" s="98">
        <v>9376.3032873584416</v>
      </c>
      <c r="DA176" s="63" t="s">
        <v>2265</v>
      </c>
    </row>
    <row r="177" spans="1:105" ht="12" customHeight="1" x14ac:dyDescent="0.25">
      <c r="A177" s="97" t="s">
        <v>53</v>
      </c>
      <c r="B177" s="98">
        <v>24.034576473346004</v>
      </c>
      <c r="C177" s="98">
        <v>20.070772892480804</v>
      </c>
      <c r="D177" s="98">
        <v>18.5392268395359</v>
      </c>
      <c r="E177" s="98">
        <v>19.463193096033102</v>
      </c>
      <c r="F177" s="98">
        <v>22.616111773714316</v>
      </c>
      <c r="G177" s="98">
        <v>18.926588064939946</v>
      </c>
      <c r="H177" s="98">
        <v>17.768421427046317</v>
      </c>
      <c r="I177" s="98">
        <v>14.776544369440238</v>
      </c>
      <c r="J177" s="98">
        <v>20.352213216896118</v>
      </c>
      <c r="K177" s="98">
        <v>20.079871444907802</v>
      </c>
      <c r="L177" s="98">
        <v>18.902090365133883</v>
      </c>
      <c r="M177" s="98">
        <v>19.479740750184021</v>
      </c>
      <c r="N177" s="98">
        <v>17.233403293357128</v>
      </c>
      <c r="O177" s="98">
        <v>19.363162349070883</v>
      </c>
      <c r="P177" s="98">
        <v>18.660855424426266</v>
      </c>
      <c r="Q177" s="98">
        <v>16.933352346201747</v>
      </c>
      <c r="R177" s="98">
        <v>18.093376008774619</v>
      </c>
      <c r="S177" s="98">
        <v>15.404022981555485</v>
      </c>
      <c r="T177" s="98">
        <v>17.045510090105527</v>
      </c>
      <c r="U177" s="98">
        <v>19.036341103321234</v>
      </c>
      <c r="V177" s="98">
        <v>17.953023537079424</v>
      </c>
      <c r="W177" s="98">
        <v>19.981861332295153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6.4750734690079437</v>
      </c>
      <c r="C178" s="122">
        <f t="shared" si="93"/>
        <v>8.1434682814480901</v>
      </c>
      <c r="D178" s="122">
        <f t="shared" si="93"/>
        <v>9.6881450865698042</v>
      </c>
      <c r="E178" s="122">
        <f t="shared" si="93"/>
        <v>12.01115768425559</v>
      </c>
      <c r="F178" s="122">
        <f t="shared" si="93"/>
        <v>8.9580827031442833</v>
      </c>
      <c r="G178" s="122">
        <f t="shared" si="93"/>
        <v>10.2029382335083</v>
      </c>
      <c r="H178" s="122">
        <f t="shared" si="93"/>
        <v>13.832706766041708</v>
      </c>
      <c r="I178" s="122">
        <f t="shared" si="93"/>
        <v>29.803998316248698</v>
      </c>
      <c r="J178" s="122">
        <f t="shared" si="93"/>
        <v>18.720675557953296</v>
      </c>
      <c r="K178" s="122">
        <f t="shared" si="93"/>
        <v>16.410546383205272</v>
      </c>
      <c r="L178" s="122">
        <f t="shared" si="93"/>
        <v>27.14412280396914</v>
      </c>
      <c r="M178" s="122">
        <f t="shared" si="93"/>
        <v>18.611613509029745</v>
      </c>
      <c r="N178" s="122">
        <f t="shared" si="93"/>
        <v>42.31549824872792</v>
      </c>
      <c r="O178" s="122">
        <f t="shared" si="93"/>
        <v>21.524942488674231</v>
      </c>
      <c r="P178" s="122">
        <f t="shared" si="93"/>
        <v>18.972912173167693</v>
      </c>
      <c r="Q178" s="122">
        <f t="shared" si="93"/>
        <v>34.412096112867104</v>
      </c>
      <c r="R178" s="122">
        <f t="shared" si="93"/>
        <v>34.162431374411995</v>
      </c>
      <c r="S178" s="122">
        <f t="shared" si="93"/>
        <v>33.74639515201919</v>
      </c>
      <c r="T178" s="122">
        <f t="shared" si="93"/>
        <v>30.995181854506491</v>
      </c>
      <c r="U178" s="122">
        <f t="shared" si="93"/>
        <v>26.167639787522969</v>
      </c>
      <c r="V178" s="122">
        <f t="shared" si="93"/>
        <v>23.616467789042968</v>
      </c>
      <c r="W178" s="122">
        <f t="shared" si="93"/>
        <v>21.121144069209816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6.4750734690079437</v>
      </c>
      <c r="C179" s="98">
        <f>RES_hhdet_fech!C29</f>
        <v>8.1434682814480901</v>
      </c>
      <c r="D179" s="98">
        <f>RES_hhdet_fech!D29</f>
        <v>9.6881450865698042</v>
      </c>
      <c r="E179" s="98">
        <f>RES_hhdet_fech!E29</f>
        <v>12.01115768425559</v>
      </c>
      <c r="F179" s="98">
        <f>RES_hhdet_fech!F29</f>
        <v>8.9580827031442833</v>
      </c>
      <c r="G179" s="98">
        <f>RES_hhdet_fech!G29</f>
        <v>10.2029382335083</v>
      </c>
      <c r="H179" s="98">
        <f>RES_hhdet_fech!H29</f>
        <v>13.832706766041708</v>
      </c>
      <c r="I179" s="98">
        <f>RES_hhdet_fech!I29</f>
        <v>29.803998316248698</v>
      </c>
      <c r="J179" s="98">
        <f>RES_hhdet_fech!J29</f>
        <v>18.720675557953296</v>
      </c>
      <c r="K179" s="98">
        <f>RES_hhdet_fech!K29</f>
        <v>16.410546383205272</v>
      </c>
      <c r="L179" s="98">
        <f>RES_hhdet_fech!L29</f>
        <v>27.14412280396914</v>
      </c>
      <c r="M179" s="98">
        <f>RES_hhdet_fech!M29</f>
        <v>18.611613509029745</v>
      </c>
      <c r="N179" s="98">
        <f>RES_hhdet_fech!N29</f>
        <v>42.31549824872792</v>
      </c>
      <c r="O179" s="98">
        <f>RES_hhdet_fech!O29</f>
        <v>21.524942488674231</v>
      </c>
      <c r="P179" s="98">
        <f>RES_hhdet_fech!P29</f>
        <v>18.972912173167693</v>
      </c>
      <c r="Q179" s="98">
        <f>RES_hhdet_fech!Q29</f>
        <v>34.412096112867104</v>
      </c>
      <c r="R179" s="98">
        <f>RES_hhdet_fech!R29</f>
        <v>34.162431374411995</v>
      </c>
      <c r="S179" s="98">
        <f>RES_hhdet_fech!S29</f>
        <v>33.74639515201919</v>
      </c>
      <c r="T179" s="98">
        <f>RES_hhdet_fech!T29</f>
        <v>30.995181854506491</v>
      </c>
      <c r="U179" s="98">
        <f>RES_hhdet_fech!U29</f>
        <v>26.167639787522969</v>
      </c>
      <c r="V179" s="98">
        <f>RES_hhdet_fech!V29</f>
        <v>23.616467789042968</v>
      </c>
      <c r="W179" s="98">
        <f>RES_hhdet_fech!W29</f>
        <v>21.121144069209816</v>
      </c>
      <c r="DA179" s="63" t="s">
        <v>2268</v>
      </c>
    </row>
    <row r="180" spans="1:105" ht="12" customHeight="1" x14ac:dyDescent="0.25">
      <c r="A180" s="121" t="s">
        <v>55</v>
      </c>
      <c r="B180" s="122">
        <v>886.69856510475779</v>
      </c>
      <c r="C180" s="122">
        <v>1289.3938933085344</v>
      </c>
      <c r="D180" s="122">
        <v>1437.0620356088209</v>
      </c>
      <c r="E180" s="122">
        <v>1729.2289757284448</v>
      </c>
      <c r="F180" s="122">
        <v>1187.2670331827974</v>
      </c>
      <c r="G180" s="122">
        <v>2197.6627224943004</v>
      </c>
      <c r="H180" s="122">
        <v>1316.6883388088122</v>
      </c>
      <c r="I180" s="122">
        <v>1989.7788324557735</v>
      </c>
      <c r="J180" s="122">
        <v>1200.4056169057524</v>
      </c>
      <c r="K180" s="122">
        <v>1727.2814404541084</v>
      </c>
      <c r="L180" s="122">
        <v>1416.7649610958165</v>
      </c>
      <c r="M180" s="122">
        <v>1467.4532012588472</v>
      </c>
      <c r="N180" s="122">
        <v>1562.2263545292249</v>
      </c>
      <c r="O180" s="122">
        <v>1542.3574857978551</v>
      </c>
      <c r="P180" s="122">
        <v>1563.9156066412791</v>
      </c>
      <c r="Q180" s="122">
        <v>1625.8290468107198</v>
      </c>
      <c r="R180" s="122">
        <v>1497.4577040889787</v>
      </c>
      <c r="S180" s="122">
        <v>1712.4678713920282</v>
      </c>
      <c r="T180" s="122">
        <v>1560.335669886563</v>
      </c>
      <c r="U180" s="122">
        <v>1528.2847996291005</v>
      </c>
      <c r="V180" s="122">
        <v>1421.6373394504503</v>
      </c>
      <c r="W180" s="122">
        <v>1541.4746998586998</v>
      </c>
      <c r="DA180" s="130" t="s">
        <v>2269</v>
      </c>
    </row>
    <row r="181" spans="1:105" ht="12" customHeight="1" x14ac:dyDescent="0.25">
      <c r="A181" s="97" t="s">
        <v>141</v>
      </c>
      <c r="B181" s="98">
        <v>888.17970922152949</v>
      </c>
      <c r="C181" s="98">
        <v>1302.0542305423314</v>
      </c>
      <c r="D181" s="98">
        <v>1447.0306553850146</v>
      </c>
      <c r="E181" s="98">
        <v>1733.6813600729317</v>
      </c>
      <c r="F181" s="98">
        <v>1193.7085929880582</v>
      </c>
      <c r="G181" s="98">
        <v>2206.3562244100917</v>
      </c>
      <c r="H181" s="98">
        <v>1289.4221651498106</v>
      </c>
      <c r="I181" s="98">
        <v>2041.8596217841875</v>
      </c>
      <c r="J181" s="98">
        <v>1199.2512244635618</v>
      </c>
      <c r="K181" s="98">
        <v>1773.394045311622</v>
      </c>
      <c r="L181" s="98">
        <v>1524.3689065957194</v>
      </c>
      <c r="M181" s="98">
        <v>1583.1043242758399</v>
      </c>
      <c r="N181" s="98">
        <v>1455.9715011903691</v>
      </c>
      <c r="O181" s="98">
        <v>1541.0555226989354</v>
      </c>
      <c r="P181" s="98">
        <v>1503.618385311215</v>
      </c>
      <c r="Q181" s="98">
        <v>1581.4478920472632</v>
      </c>
      <c r="R181" s="98">
        <v>1496.3630241748012</v>
      </c>
      <c r="S181" s="98">
        <v>1576.0277705606672</v>
      </c>
      <c r="T181" s="98">
        <v>1514.4973074756538</v>
      </c>
      <c r="U181" s="98">
        <v>1498.1214673184563</v>
      </c>
      <c r="V181" s="98">
        <v>1337.2422236979489</v>
      </c>
      <c r="W181" s="98">
        <v>1446.518742732884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851.35540204248332</v>
      </c>
      <c r="C185" s="101">
        <v>841.21795523211915</v>
      </c>
      <c r="D185" s="101">
        <v>919.40585151646258</v>
      </c>
      <c r="E185" s="101">
        <v>1453.923210427665</v>
      </c>
      <c r="F185" s="101">
        <v>650.47038274439637</v>
      </c>
      <c r="G185" s="101">
        <v>1103.7303980905729</v>
      </c>
      <c r="H185" s="101">
        <v>1806.1161559878976</v>
      </c>
      <c r="I185" s="101">
        <v>1612.1931098247715</v>
      </c>
      <c r="J185" s="101">
        <v>1203.359344046569</v>
      </c>
      <c r="K185" s="101">
        <v>1651.7080047154054</v>
      </c>
      <c r="L185" s="101">
        <v>1296.8376587090529</v>
      </c>
      <c r="M185" s="101">
        <v>1353.9213396583968</v>
      </c>
      <c r="N185" s="101">
        <v>1656.3226923118934</v>
      </c>
      <c r="O185" s="101">
        <v>1543.5733139334882</v>
      </c>
      <c r="P185" s="101">
        <v>1623.1136598741812</v>
      </c>
      <c r="Q185" s="101">
        <v>1675.4240335091383</v>
      </c>
      <c r="R185" s="101">
        <v>1498.8976857210514</v>
      </c>
      <c r="S185" s="101">
        <v>1916.8425830975812</v>
      </c>
      <c r="T185" s="101">
        <v>1653.5488761299769</v>
      </c>
      <c r="U185" s="101">
        <v>1602.6601395731552</v>
      </c>
      <c r="V185" s="101">
        <v>1686.7724376109638</v>
      </c>
      <c r="W185" s="101">
        <v>1787.8893324000733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552.31169268239944</v>
      </c>
      <c r="C189" s="122">
        <v>597.07408615462487</v>
      </c>
      <c r="D189" s="122">
        <v>661.01827812389513</v>
      </c>
      <c r="E189" s="122">
        <v>788.42504915416089</v>
      </c>
      <c r="F189" s="122">
        <v>519.56032723216083</v>
      </c>
      <c r="G189" s="122">
        <v>1130.6191370447489</v>
      </c>
      <c r="H189" s="122">
        <v>639.67367639740962</v>
      </c>
      <c r="I189" s="122">
        <v>917.13430277476402</v>
      </c>
      <c r="J189" s="122">
        <v>452.71356175888019</v>
      </c>
      <c r="K189" s="122">
        <v>646.88930790143615</v>
      </c>
      <c r="L189" s="122">
        <v>515.05595704630207</v>
      </c>
      <c r="M189" s="122">
        <v>521.97464338156931</v>
      </c>
      <c r="N189" s="122">
        <v>464.75808653446728</v>
      </c>
      <c r="O189" s="122">
        <v>485.84032573578986</v>
      </c>
      <c r="P189" s="122">
        <v>496.67573307101713</v>
      </c>
      <c r="Q189" s="122">
        <v>567.72762184209193</v>
      </c>
      <c r="R189" s="122">
        <v>575.95598328058111</v>
      </c>
      <c r="S189" s="122">
        <v>651.71174364990691</v>
      </c>
      <c r="T189" s="122">
        <v>667.88368688166474</v>
      </c>
      <c r="U189" s="122">
        <v>704.87953868775242</v>
      </c>
      <c r="V189" s="122">
        <v>631.06880511148597</v>
      </c>
      <c r="W189" s="122">
        <v>663.69752221821432</v>
      </c>
      <c r="DA189" s="130" t="s">
        <v>2278</v>
      </c>
    </row>
    <row r="190" spans="1:105" ht="12" customHeight="1" x14ac:dyDescent="0.25">
      <c r="A190" s="97" t="s">
        <v>50</v>
      </c>
      <c r="B190" s="98">
        <v>554.83997256921953</v>
      </c>
      <c r="C190" s="98">
        <v>599.1831689636889</v>
      </c>
      <c r="D190" s="98">
        <v>668.04894392323217</v>
      </c>
      <c r="E190" s="98">
        <v>789.52386633192339</v>
      </c>
      <c r="F190" s="98">
        <v>524.69852220207383</v>
      </c>
      <c r="G190" s="98">
        <v>1158.4036598356797</v>
      </c>
      <c r="H190" s="98">
        <v>629.46154991929882</v>
      </c>
      <c r="I190" s="98">
        <v>933.29414775041539</v>
      </c>
      <c r="J190" s="98">
        <v>456.66586352491555</v>
      </c>
      <c r="K190" s="98">
        <v>654.60340656957669</v>
      </c>
      <c r="L190" s="98">
        <v>518.77698513242103</v>
      </c>
      <c r="M190" s="98">
        <v>524.21345919654209</v>
      </c>
      <c r="N190" s="98">
        <v>462.69026820291572</v>
      </c>
      <c r="O190" s="98">
        <v>489.98373492900146</v>
      </c>
      <c r="P190" s="98">
        <v>498.10357199683756</v>
      </c>
      <c r="Q190" s="98">
        <v>567.83288324966622</v>
      </c>
      <c r="R190" s="98">
        <v>576.76499135269046</v>
      </c>
      <c r="S190" s="98">
        <v>652.57861628583237</v>
      </c>
      <c r="T190" s="98">
        <v>668.23356566851862</v>
      </c>
      <c r="U190" s="98">
        <v>704.87953868775242</v>
      </c>
      <c r="V190" s="98">
        <v>631.06880511148597</v>
      </c>
      <c r="W190" s="98">
        <v>663.69752221821432</v>
      </c>
      <c r="DA190" s="63" t="s">
        <v>2279</v>
      </c>
    </row>
    <row r="191" spans="1:105" ht="12" customHeight="1" x14ac:dyDescent="0.25">
      <c r="A191" s="109" t="s">
        <v>120</v>
      </c>
      <c r="B191" s="33">
        <v>389.12271816945957</v>
      </c>
      <c r="C191" s="33">
        <v>503.21990115127534</v>
      </c>
      <c r="D191" s="33">
        <v>419.96687928948205</v>
      </c>
      <c r="E191" s="33">
        <v>758.83837921958764</v>
      </c>
      <c r="F191" s="33">
        <v>380.25815249229413</v>
      </c>
      <c r="G191" s="33">
        <v>429.29945832194778</v>
      </c>
      <c r="H191" s="33">
        <v>838.67214101140598</v>
      </c>
      <c r="I191" s="33">
        <v>561.61771331043656</v>
      </c>
      <c r="J191" s="33">
        <v>345.70865098214495</v>
      </c>
      <c r="K191" s="33">
        <v>361.46765718022937</v>
      </c>
      <c r="L191" s="33">
        <v>370.52339243809803</v>
      </c>
      <c r="M191" s="33">
        <v>411.22788773424804</v>
      </c>
      <c r="N191" s="33">
        <v>593.30745947925425</v>
      </c>
      <c r="O191" s="33">
        <v>40.127879666026466</v>
      </c>
      <c r="P191" s="33">
        <v>280.78648748696867</v>
      </c>
      <c r="Q191" s="33">
        <v>552.27524721018358</v>
      </c>
      <c r="R191" s="33">
        <v>465.12187740159959</v>
      </c>
      <c r="S191" s="33">
        <v>480.0709617366519</v>
      </c>
      <c r="T191" s="33">
        <v>478.24938440677369</v>
      </c>
      <c r="U191" s="33">
        <v>0</v>
      </c>
      <c r="V191" s="33">
        <v>0</v>
      </c>
      <c r="W191" s="33">
        <v>0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6272.1678003754887</v>
      </c>
      <c r="C193" s="117">
        <f t="shared" si="94"/>
        <v>5592.2062436727329</v>
      </c>
      <c r="D193" s="117">
        <f t="shared" si="94"/>
        <v>5537.2030098821442</v>
      </c>
      <c r="E193" s="117">
        <f t="shared" si="94"/>
        <v>6102.9054464168548</v>
      </c>
      <c r="F193" s="117">
        <f t="shared" si="94"/>
        <v>6054.458676209334</v>
      </c>
      <c r="G193" s="117">
        <f t="shared" si="94"/>
        <v>6375.5057128841036</v>
      </c>
      <c r="H193" s="117">
        <f t="shared" si="94"/>
        <v>5687.5812679174041</v>
      </c>
      <c r="I193" s="117">
        <f t="shared" si="94"/>
        <v>5903.3959088654428</v>
      </c>
      <c r="J193" s="117">
        <f t="shared" si="94"/>
        <v>6017.9018319411061</v>
      </c>
      <c r="K193" s="117">
        <f t="shared" si="94"/>
        <v>6362.755177056677</v>
      </c>
      <c r="L193" s="117">
        <f t="shared" si="94"/>
        <v>6326.706695111804</v>
      </c>
      <c r="M193" s="117">
        <f t="shared" si="94"/>
        <v>6227.3859612235847</v>
      </c>
      <c r="N193" s="117">
        <f t="shared" si="94"/>
        <v>6610.2784160558749</v>
      </c>
      <c r="O193" s="117">
        <f t="shared" si="94"/>
        <v>6350.992596550831</v>
      </c>
      <c r="P193" s="117">
        <f t="shared" si="94"/>
        <v>6104.8929743009221</v>
      </c>
      <c r="Q193" s="117">
        <f t="shared" si="94"/>
        <v>6397.8089122275906</v>
      </c>
      <c r="R193" s="117">
        <f t="shared" ref="R193:V193" si="95">R194+R197+R199+R208</f>
        <v>6746.194363527844</v>
      </c>
      <c r="S193" s="117">
        <f t="shared" si="95"/>
        <v>6127.7810924152955</v>
      </c>
      <c r="T193" s="117">
        <f t="shared" si="95"/>
        <v>6644.1278928898964</v>
      </c>
      <c r="U193" s="117">
        <f t="shared" si="95"/>
        <v>7319.5921239467216</v>
      </c>
      <c r="V193" s="117">
        <f t="shared" si="95"/>
        <v>7009.2063370353944</v>
      </c>
      <c r="W193" s="117">
        <f t="shared" ref="W193" si="96">W194+W197+W199+W208</f>
        <v>7831.5127582715377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5508.075543553733</v>
      </c>
      <c r="C194" s="122">
        <f t="shared" si="97"/>
        <v>4595.8830035707524</v>
      </c>
      <c r="D194" s="122">
        <f t="shared" si="97"/>
        <v>4421.5537494426235</v>
      </c>
      <c r="E194" s="122">
        <f t="shared" si="97"/>
        <v>4752.2583522503955</v>
      </c>
      <c r="F194" s="122">
        <f t="shared" si="97"/>
        <v>5132.8980736387621</v>
      </c>
      <c r="G194" s="122">
        <f t="shared" si="97"/>
        <v>4573.7004729644359</v>
      </c>
      <c r="H194" s="122">
        <f t="shared" si="97"/>
        <v>4592.8571606097812</v>
      </c>
      <c r="I194" s="122">
        <f t="shared" si="97"/>
        <v>4251.9528553674254</v>
      </c>
      <c r="J194" s="122">
        <f t="shared" si="97"/>
        <v>5060.3325956524932</v>
      </c>
      <c r="K194" s="122">
        <f t="shared" si="97"/>
        <v>5001.399892622997</v>
      </c>
      <c r="L194" s="122">
        <f t="shared" si="97"/>
        <v>5173.6655815999138</v>
      </c>
      <c r="M194" s="122">
        <f t="shared" si="97"/>
        <v>5049.6817567078069</v>
      </c>
      <c r="N194" s="122">
        <f t="shared" si="97"/>
        <v>5327.2538020835282</v>
      </c>
      <c r="O194" s="122">
        <f t="shared" si="97"/>
        <v>5099.2806428742306</v>
      </c>
      <c r="P194" s="122">
        <f t="shared" si="97"/>
        <v>4817.3570892238222</v>
      </c>
      <c r="Q194" s="122">
        <f t="shared" si="97"/>
        <v>4958.0647382691413</v>
      </c>
      <c r="R194" s="122">
        <f t="shared" ref="R194:V194" si="98">SUM(R195:R196)</f>
        <v>5349.315329192631</v>
      </c>
      <c r="S194" s="122">
        <f t="shared" si="98"/>
        <v>4525.9001568441063</v>
      </c>
      <c r="T194" s="122">
        <f t="shared" si="98"/>
        <v>5085.4520741576152</v>
      </c>
      <c r="U194" s="122">
        <f t="shared" si="98"/>
        <v>5706.306434970119</v>
      </c>
      <c r="V194" s="122">
        <f t="shared" si="98"/>
        <v>5466.0910035662782</v>
      </c>
      <c r="W194" s="122">
        <f t="shared" ref="W194" si="99">SUM(W195:W196)</f>
        <v>6143.8288896279373</v>
      </c>
      <c r="DA194" s="130" t="s">
        <v>2432</v>
      </c>
    </row>
    <row r="195" spans="1:105" ht="12" customHeight="1" x14ac:dyDescent="0.25">
      <c r="A195" s="97" t="s">
        <v>74</v>
      </c>
      <c r="B195" s="98">
        <v>5484.0409670803874</v>
      </c>
      <c r="C195" s="98">
        <v>4575.8122306782716</v>
      </c>
      <c r="D195" s="98">
        <v>4403.0145226030872</v>
      </c>
      <c r="E195" s="98">
        <v>4732.7951591543624</v>
      </c>
      <c r="F195" s="98">
        <v>5110.2819618650474</v>
      </c>
      <c r="G195" s="98">
        <v>4554.7738848994959</v>
      </c>
      <c r="H195" s="98">
        <v>4575.0887391827346</v>
      </c>
      <c r="I195" s="98">
        <v>4237.1763109979847</v>
      </c>
      <c r="J195" s="98">
        <v>5039.9803824355968</v>
      </c>
      <c r="K195" s="98">
        <v>4981.3200211780895</v>
      </c>
      <c r="L195" s="98">
        <v>5154.7634912347803</v>
      </c>
      <c r="M195" s="98">
        <v>5030.2020159576232</v>
      </c>
      <c r="N195" s="98">
        <v>5310.0203987901714</v>
      </c>
      <c r="O195" s="98">
        <v>5079.9174805251596</v>
      </c>
      <c r="P195" s="98">
        <v>4798.6962337993955</v>
      </c>
      <c r="Q195" s="98">
        <v>4941.1313859229394</v>
      </c>
      <c r="R195" s="98">
        <v>5331.2219531838564</v>
      </c>
      <c r="S195" s="98">
        <v>4510.4961338625508</v>
      </c>
      <c r="T195" s="98">
        <v>5068.4065640675099</v>
      </c>
      <c r="U195" s="98">
        <v>5687.2700938667977</v>
      </c>
      <c r="V195" s="98">
        <v>5448.1379800291988</v>
      </c>
      <c r="W195" s="98">
        <v>6123.8470282956423</v>
      </c>
      <c r="DA195" s="63" t="s">
        <v>2433</v>
      </c>
    </row>
    <row r="196" spans="1:105" ht="12" customHeight="1" x14ac:dyDescent="0.25">
      <c r="A196" s="97" t="s">
        <v>53</v>
      </c>
      <c r="B196" s="98">
        <v>24.034576473346004</v>
      </c>
      <c r="C196" s="98">
        <v>20.070772892480804</v>
      </c>
      <c r="D196" s="98">
        <v>18.5392268395359</v>
      </c>
      <c r="E196" s="98">
        <v>19.463193096033102</v>
      </c>
      <c r="F196" s="98">
        <v>22.616111773714316</v>
      </c>
      <c r="G196" s="98">
        <v>18.926588064939946</v>
      </c>
      <c r="H196" s="98">
        <v>17.768421427046317</v>
      </c>
      <c r="I196" s="98">
        <v>14.776544369440238</v>
      </c>
      <c r="J196" s="98">
        <v>20.352213216896118</v>
      </c>
      <c r="K196" s="98">
        <v>20.079871444907802</v>
      </c>
      <c r="L196" s="98">
        <v>18.902090365133883</v>
      </c>
      <c r="M196" s="98">
        <v>19.479740750184021</v>
      </c>
      <c r="N196" s="98">
        <v>17.233403293357128</v>
      </c>
      <c r="O196" s="98">
        <v>19.363162349070883</v>
      </c>
      <c r="P196" s="98">
        <v>18.660855424426266</v>
      </c>
      <c r="Q196" s="98">
        <v>16.933352346201747</v>
      </c>
      <c r="R196" s="98">
        <v>18.093376008774619</v>
      </c>
      <c r="S196" s="98">
        <v>15.404022981555485</v>
      </c>
      <c r="T196" s="98">
        <v>17.045510090105527</v>
      </c>
      <c r="U196" s="98">
        <v>19.036341103321234</v>
      </c>
      <c r="V196" s="98">
        <v>17.953023537079424</v>
      </c>
      <c r="W196" s="98">
        <v>19.981861332295153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10.527148037193411</v>
      </c>
      <c r="C197" s="122">
        <f t="shared" si="100"/>
        <v>14.521399751041489</v>
      </c>
      <c r="D197" s="122">
        <f t="shared" si="100"/>
        <v>18.531443310174499</v>
      </c>
      <c r="E197" s="122">
        <f t="shared" si="100"/>
        <v>24.297403451578298</v>
      </c>
      <c r="F197" s="122">
        <f t="shared" si="100"/>
        <v>18.673730782504919</v>
      </c>
      <c r="G197" s="122">
        <f t="shared" si="100"/>
        <v>21.989969417231222</v>
      </c>
      <c r="H197" s="122">
        <f t="shared" si="100"/>
        <v>30.831406084823325</v>
      </c>
      <c r="I197" s="122">
        <f t="shared" si="100"/>
        <v>68.262816594958622</v>
      </c>
      <c r="J197" s="122">
        <f t="shared" si="100"/>
        <v>43.840966554542959</v>
      </c>
      <c r="K197" s="122">
        <f t="shared" si="100"/>
        <v>39.653237373859831</v>
      </c>
      <c r="L197" s="122">
        <f t="shared" si="100"/>
        <v>67.642399685794246</v>
      </c>
      <c r="M197" s="122">
        <f t="shared" si="100"/>
        <v>47.6268586189858</v>
      </c>
      <c r="N197" s="122">
        <f t="shared" si="100"/>
        <v>111.30595233599469</v>
      </c>
      <c r="O197" s="122">
        <f t="shared" si="100"/>
        <v>58.248635996570108</v>
      </c>
      <c r="P197" s="122">
        <f t="shared" si="100"/>
        <v>53.307845553217966</v>
      </c>
      <c r="Q197" s="122">
        <f t="shared" si="100"/>
        <v>100.13954313944575</v>
      </c>
      <c r="R197" s="122">
        <f t="shared" si="100"/>
        <v>101.96702176340638</v>
      </c>
      <c r="S197" s="122">
        <f t="shared" si="100"/>
        <v>102.94677157614171</v>
      </c>
      <c r="T197" s="122">
        <f t="shared" si="100"/>
        <v>95.872591588063884</v>
      </c>
      <c r="U197" s="122">
        <f t="shared" si="100"/>
        <v>82.341755818665774</v>
      </c>
      <c r="V197" s="122">
        <f t="shared" si="100"/>
        <v>75.79416066360335</v>
      </c>
      <c r="W197" s="122">
        <f t="shared" si="100"/>
        <v>69.344556381047582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10.527148037193411</v>
      </c>
      <c r="C198" s="98">
        <f>RES_hhdet_tesh!C29</f>
        <v>14.521399751041489</v>
      </c>
      <c r="D198" s="98">
        <f>RES_hhdet_tesh!D29</f>
        <v>18.531443310174499</v>
      </c>
      <c r="E198" s="98">
        <f>RES_hhdet_tesh!E29</f>
        <v>24.297403451578298</v>
      </c>
      <c r="F198" s="98">
        <f>RES_hhdet_tesh!F29</f>
        <v>18.673730782504919</v>
      </c>
      <c r="G198" s="98">
        <f>RES_hhdet_tesh!G29</f>
        <v>21.989969417231222</v>
      </c>
      <c r="H198" s="98">
        <f>RES_hhdet_tesh!H29</f>
        <v>30.831406084823325</v>
      </c>
      <c r="I198" s="98">
        <f>RES_hhdet_tesh!I29</f>
        <v>68.262816594958622</v>
      </c>
      <c r="J198" s="98">
        <f>RES_hhdet_tesh!J29</f>
        <v>43.840966554542959</v>
      </c>
      <c r="K198" s="98">
        <f>RES_hhdet_tesh!K29</f>
        <v>39.653237373859831</v>
      </c>
      <c r="L198" s="98">
        <f>RES_hhdet_tesh!L29</f>
        <v>67.642399685794246</v>
      </c>
      <c r="M198" s="98">
        <f>RES_hhdet_tesh!M29</f>
        <v>47.6268586189858</v>
      </c>
      <c r="N198" s="98">
        <f>RES_hhdet_tesh!N29</f>
        <v>111.30595233599469</v>
      </c>
      <c r="O198" s="98">
        <f>RES_hhdet_tesh!O29</f>
        <v>58.248635996570108</v>
      </c>
      <c r="P198" s="98">
        <f>RES_hhdet_tesh!P29</f>
        <v>53.307845553217966</v>
      </c>
      <c r="Q198" s="98">
        <f>RES_hhdet_tesh!Q29</f>
        <v>100.13954313944575</v>
      </c>
      <c r="R198" s="98">
        <f>RES_hhdet_tesh!R29</f>
        <v>101.96702176340638</v>
      </c>
      <c r="S198" s="98">
        <f>RES_hhdet_tesh!S29</f>
        <v>102.94677157614171</v>
      </c>
      <c r="T198" s="98">
        <f>RES_hhdet_tesh!T29</f>
        <v>95.872591588063884</v>
      </c>
      <c r="U198" s="98">
        <f>RES_hhdet_tesh!U29</f>
        <v>82.341755818665774</v>
      </c>
      <c r="V198" s="98">
        <f>RES_hhdet_tesh!V29</f>
        <v>75.79416066360335</v>
      </c>
      <c r="W198" s="98">
        <f>RES_hhdet_tesh!W29</f>
        <v>69.344556381047582</v>
      </c>
      <c r="DA198" s="63" t="s">
        <v>2436</v>
      </c>
    </row>
    <row r="199" spans="1:105" ht="12" customHeight="1" x14ac:dyDescent="0.25">
      <c r="A199" s="121" t="s">
        <v>55</v>
      </c>
      <c r="B199" s="122">
        <v>437.80810868288938</v>
      </c>
      <c r="C199" s="122">
        <v>639.05695662260871</v>
      </c>
      <c r="D199" s="122">
        <v>716.93651025848885</v>
      </c>
      <c r="E199" s="122">
        <v>869.71585200213633</v>
      </c>
      <c r="F199" s="122">
        <v>602.01305940288751</v>
      </c>
      <c r="G199" s="122">
        <v>1125.6432601686438</v>
      </c>
      <c r="H199" s="122">
        <v>687.43902677953838</v>
      </c>
      <c r="I199" s="122">
        <v>1048.4085212584978</v>
      </c>
      <c r="J199" s="122">
        <v>649.49707669336055</v>
      </c>
      <c r="K199" s="122">
        <v>945.06214388779983</v>
      </c>
      <c r="L199" s="122">
        <v>784.87850512211924</v>
      </c>
      <c r="M199" s="122">
        <v>825.39429391600186</v>
      </c>
      <c r="N199" s="122">
        <v>899.81217994295139</v>
      </c>
      <c r="O199" s="122">
        <v>910.64945261447849</v>
      </c>
      <c r="P199" s="122">
        <v>944.74908131487132</v>
      </c>
      <c r="Q199" s="122">
        <v>1008.3419401517076</v>
      </c>
      <c r="R199" s="122">
        <v>958.75198615830095</v>
      </c>
      <c r="S199" s="122">
        <v>1118.5215207509791</v>
      </c>
      <c r="T199" s="122">
        <v>1072.5116302991369</v>
      </c>
      <c r="U199" s="122">
        <v>1117.576973382347</v>
      </c>
      <c r="V199" s="122">
        <v>1095.4581436653725</v>
      </c>
      <c r="W199" s="122">
        <v>1225.135216520697</v>
      </c>
      <c r="DA199" s="130" t="s">
        <v>2437</v>
      </c>
    </row>
    <row r="200" spans="1:105" ht="12" customHeight="1" x14ac:dyDescent="0.25">
      <c r="A200" s="97" t="s">
        <v>141</v>
      </c>
      <c r="B200" s="98">
        <v>436.51097542574155</v>
      </c>
      <c r="C200" s="98">
        <v>644.02526995098162</v>
      </c>
      <c r="D200" s="98">
        <v>720.99414571300269</v>
      </c>
      <c r="E200" s="98">
        <v>870.83464527799651</v>
      </c>
      <c r="F200" s="98">
        <v>604.93939054274529</v>
      </c>
      <c r="G200" s="98">
        <v>1129.7592123099544</v>
      </c>
      <c r="H200" s="98">
        <v>667.58767682192865</v>
      </c>
      <c r="I200" s="98">
        <v>1063.9056507118146</v>
      </c>
      <c r="J200" s="98">
        <v>629.45254327001601</v>
      </c>
      <c r="K200" s="98">
        <v>933.66787602811939</v>
      </c>
      <c r="L200" s="98">
        <v>808.61402238423341</v>
      </c>
      <c r="M200" s="98">
        <v>858.15969907116926</v>
      </c>
      <c r="N200" s="98">
        <v>815.19605761719947</v>
      </c>
      <c r="O200" s="98">
        <v>907.4831859318025</v>
      </c>
      <c r="P200" s="98">
        <v>919.77245217519726</v>
      </c>
      <c r="Q200" s="98">
        <v>1005.2284983950242</v>
      </c>
      <c r="R200" s="98">
        <v>988.81358634284857</v>
      </c>
      <c r="S200" s="98">
        <v>1068.3098380030597</v>
      </c>
      <c r="T200" s="98">
        <v>1086.9300360207492</v>
      </c>
      <c r="U200" s="98">
        <v>1156.3635079368096</v>
      </c>
      <c r="V200" s="98">
        <v>1093.2717153267427</v>
      </c>
      <c r="W200" s="98">
        <v>1230.7496399086638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468.76039192241711</v>
      </c>
      <c r="C204" s="101">
        <v>463.17866479821203</v>
      </c>
      <c r="D204" s="101">
        <v>506.22929772766548</v>
      </c>
      <c r="E204" s="101">
        <v>800.53713444477751</v>
      </c>
      <c r="F204" s="101">
        <v>358.15213108141222</v>
      </c>
      <c r="G204" s="101">
        <v>607.71928238708051</v>
      </c>
      <c r="H204" s="101">
        <v>1043.7707585186313</v>
      </c>
      <c r="I204" s="101">
        <v>936.05433272195251</v>
      </c>
      <c r="J204" s="101">
        <v>700.7847326357213</v>
      </c>
      <c r="K204" s="101">
        <v>963.73608288005403</v>
      </c>
      <c r="L204" s="101">
        <v>758.424674430545</v>
      </c>
      <c r="M204" s="101">
        <v>793.22930194430603</v>
      </c>
      <c r="N204" s="101">
        <v>974.74586041053283</v>
      </c>
      <c r="O204" s="101">
        <v>913.60624618328791</v>
      </c>
      <c r="P204" s="101">
        <v>969.27040731918714</v>
      </c>
      <c r="Q204" s="101">
        <v>1011.8211444070273</v>
      </c>
      <c r="R204" s="101">
        <v>919.20786779473463</v>
      </c>
      <c r="S204" s="101">
        <v>1193.7339995114608</v>
      </c>
      <c r="T204" s="101">
        <v>1043.191520340104</v>
      </c>
      <c r="U204" s="101">
        <v>1021.9389429740833</v>
      </c>
      <c r="V204" s="101">
        <v>1102.3270114548739</v>
      </c>
      <c r="W204" s="101">
        <v>1210.5655558279577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315.75700010167282</v>
      </c>
      <c r="C208" s="122">
        <v>342.74488372833008</v>
      </c>
      <c r="D208" s="122">
        <v>380.18130687085699</v>
      </c>
      <c r="E208" s="122">
        <v>456.63383871274482</v>
      </c>
      <c r="F208" s="122">
        <v>300.87381238517884</v>
      </c>
      <c r="G208" s="122">
        <v>654.17201033379331</v>
      </c>
      <c r="H208" s="122">
        <v>376.45367444326126</v>
      </c>
      <c r="I208" s="122">
        <v>534.77171564456194</v>
      </c>
      <c r="J208" s="122">
        <v>264.2311930407098</v>
      </c>
      <c r="K208" s="122">
        <v>376.63990317202052</v>
      </c>
      <c r="L208" s="122">
        <v>300.5202087039774</v>
      </c>
      <c r="M208" s="122">
        <v>304.68305198079082</v>
      </c>
      <c r="N208" s="122">
        <v>271.90648169340074</v>
      </c>
      <c r="O208" s="122">
        <v>282.81386506555134</v>
      </c>
      <c r="P208" s="122">
        <v>289.47895820901095</v>
      </c>
      <c r="Q208" s="122">
        <v>331.26269066729589</v>
      </c>
      <c r="R208" s="122">
        <v>336.16002641350457</v>
      </c>
      <c r="S208" s="122">
        <v>380.41264324406836</v>
      </c>
      <c r="T208" s="122">
        <v>390.29159684508062</v>
      </c>
      <c r="U208" s="122">
        <v>413.36695977558935</v>
      </c>
      <c r="V208" s="122">
        <v>371.8630291401409</v>
      </c>
      <c r="W208" s="122">
        <v>393.20409574185584</v>
      </c>
      <c r="DA208" s="130" t="s">
        <v>2446</v>
      </c>
    </row>
    <row r="209" spans="1:105" ht="12" customHeight="1" x14ac:dyDescent="0.25">
      <c r="A209" s="97" t="s">
        <v>50</v>
      </c>
      <c r="B209" s="98">
        <v>316.25541657472002</v>
      </c>
      <c r="C209" s="98">
        <v>342.13720872478552</v>
      </c>
      <c r="D209" s="98">
        <v>382.23301561778175</v>
      </c>
      <c r="E209" s="98">
        <v>452.71711667438728</v>
      </c>
      <c r="F209" s="98">
        <v>301.56311860378639</v>
      </c>
      <c r="G209" s="98">
        <v>667.43667238318278</v>
      </c>
      <c r="H209" s="98">
        <v>363.65881032978137</v>
      </c>
      <c r="I209" s="98">
        <v>540.01866830446727</v>
      </c>
      <c r="J209" s="98">
        <v>264.45089395141866</v>
      </c>
      <c r="K209" s="98">
        <v>379.51531325262738</v>
      </c>
      <c r="L209" s="98">
        <v>301.10026995074918</v>
      </c>
      <c r="M209" s="98">
        <v>304.59032087515965</v>
      </c>
      <c r="N209" s="98">
        <v>269.08502001229476</v>
      </c>
      <c r="O209" s="98">
        <v>285.16091778029806</v>
      </c>
      <c r="P209" s="98">
        <v>289.98491304353291</v>
      </c>
      <c r="Q209" s="98">
        <v>330.66567370647488</v>
      </c>
      <c r="R209" s="98">
        <v>336.03857903392742</v>
      </c>
      <c r="S209" s="98">
        <v>380.49205980885802</v>
      </c>
      <c r="T209" s="98">
        <v>390.33860124451957</v>
      </c>
      <c r="U209" s="98">
        <v>413.36695977558935</v>
      </c>
      <c r="V209" s="98">
        <v>371.8630291401409</v>
      </c>
      <c r="W209" s="98">
        <v>393.20409574185584</v>
      </c>
      <c r="DA209" s="63" t="s">
        <v>2447</v>
      </c>
    </row>
    <row r="210" spans="1:105" ht="12" customHeight="1" x14ac:dyDescent="0.25">
      <c r="A210" s="109" t="s">
        <v>120</v>
      </c>
      <c r="B210" s="33">
        <v>283.58648229589812</v>
      </c>
      <c r="C210" s="33">
        <v>369.7864213860625</v>
      </c>
      <c r="D210" s="33">
        <v>309.83700697629274</v>
      </c>
      <c r="E210" s="33">
        <v>562.0952061900017</v>
      </c>
      <c r="F210" s="33">
        <v>282.18595490292967</v>
      </c>
      <c r="G210" s="33">
        <v>319.35364412161795</v>
      </c>
      <c r="H210" s="33">
        <v>625.78062108701579</v>
      </c>
      <c r="I210" s="33">
        <v>419.33875712664292</v>
      </c>
      <c r="J210" s="33">
        <v>258.28299431003734</v>
      </c>
      <c r="K210" s="33">
        <v>270.24973018956706</v>
      </c>
      <c r="L210" s="33">
        <v>277.98940869779062</v>
      </c>
      <c r="M210" s="33">
        <v>309.27015067267723</v>
      </c>
      <c r="N210" s="33">
        <v>447.30734953548921</v>
      </c>
      <c r="O210" s="33">
        <v>30.338051607793457</v>
      </c>
      <c r="P210" s="33">
        <v>212.97858722929658</v>
      </c>
      <c r="Q210" s="33">
        <v>418.90478051581567</v>
      </c>
      <c r="R210" s="33">
        <v>352.79831741557086</v>
      </c>
      <c r="S210" s="33">
        <v>364.68816341572324</v>
      </c>
      <c r="T210" s="33">
        <v>364.81521234912208</v>
      </c>
      <c r="U210" s="33">
        <v>0</v>
      </c>
      <c r="V210" s="33">
        <v>0</v>
      </c>
      <c r="W210" s="33">
        <v>0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2891.631762568662</v>
      </c>
      <c r="C212" s="117">
        <f t="shared" si="101"/>
        <v>2544.9805477504028</v>
      </c>
      <c r="D212" s="117">
        <f t="shared" si="101"/>
        <v>2487.7227160317129</v>
      </c>
      <c r="E212" s="117">
        <f t="shared" si="101"/>
        <v>2700.5533291722659</v>
      </c>
      <c r="F212" s="117">
        <f t="shared" si="101"/>
        <v>2663.8891129176286</v>
      </c>
      <c r="G212" s="117">
        <f t="shared" si="101"/>
        <v>2755.6604951451177</v>
      </c>
      <c r="H212" s="117">
        <f t="shared" si="101"/>
        <v>2400.2853879303461</v>
      </c>
      <c r="I212" s="117">
        <f t="shared" si="101"/>
        <v>2422.6014512178472</v>
      </c>
      <c r="J212" s="117">
        <f t="shared" si="101"/>
        <v>2416.5249167724678</v>
      </c>
      <c r="K212" s="117">
        <f t="shared" si="101"/>
        <v>2454.6550262263345</v>
      </c>
      <c r="L212" s="117">
        <f t="shared" si="101"/>
        <v>2389.4930387004397</v>
      </c>
      <c r="M212" s="117">
        <f t="shared" si="101"/>
        <v>2292.0310240438703</v>
      </c>
      <c r="N212" s="117">
        <f t="shared" si="101"/>
        <v>2315.1707340648495</v>
      </c>
      <c r="O212" s="117">
        <f t="shared" si="101"/>
        <v>2196.4018417243142</v>
      </c>
      <c r="P212" s="117">
        <f t="shared" si="101"/>
        <v>2074.3355465582827</v>
      </c>
      <c r="Q212" s="117">
        <f t="shared" si="101"/>
        <v>2148.4435475652713</v>
      </c>
      <c r="R212" s="117">
        <f t="shared" ref="R212:V212" si="102">R213+R216+R218+R227</f>
        <v>2286.3257081240008</v>
      </c>
      <c r="S212" s="117">
        <f t="shared" si="102"/>
        <v>2010.7808444252296</v>
      </c>
      <c r="T212" s="117">
        <f t="shared" si="102"/>
        <v>2222.7836915843122</v>
      </c>
      <c r="U212" s="117">
        <f t="shared" si="102"/>
        <v>2443.1572224248243</v>
      </c>
      <c r="V212" s="117">
        <f t="shared" si="102"/>
        <v>2301.4508039290931</v>
      </c>
      <c r="W212" s="117">
        <f t="shared" ref="W212" si="103">W213+W216+W218+W227</f>
        <v>2517.8765518256159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2573.8734423181422</v>
      </c>
      <c r="C213" s="122">
        <f t="shared" si="104"/>
        <v>2124.2125754066215</v>
      </c>
      <c r="D213" s="122">
        <f t="shared" si="104"/>
        <v>2017.7723526490931</v>
      </c>
      <c r="E213" s="122">
        <f t="shared" si="104"/>
        <v>2140.0720554234395</v>
      </c>
      <c r="F213" s="122">
        <f t="shared" si="104"/>
        <v>2280.9911011633712</v>
      </c>
      <c r="G213" s="122">
        <f t="shared" si="104"/>
        <v>2005.301037428944</v>
      </c>
      <c r="H213" s="122">
        <f t="shared" si="104"/>
        <v>1986.8281478215333</v>
      </c>
      <c r="I213" s="122">
        <f t="shared" si="104"/>
        <v>1812.2048974374443</v>
      </c>
      <c r="J213" s="122">
        <f t="shared" si="104"/>
        <v>2120.6131555898628</v>
      </c>
      <c r="K213" s="122">
        <f t="shared" si="104"/>
        <v>2059.6810215051955</v>
      </c>
      <c r="L213" s="122">
        <f t="shared" si="104"/>
        <v>2092.0903027879035</v>
      </c>
      <c r="M213" s="122">
        <f t="shared" si="104"/>
        <v>1997.1639880179471</v>
      </c>
      <c r="N213" s="122">
        <f t="shared" si="104"/>
        <v>2056.3962971264132</v>
      </c>
      <c r="O213" s="122">
        <f t="shared" si="104"/>
        <v>1917.077199150167</v>
      </c>
      <c r="P213" s="122">
        <f t="shared" si="104"/>
        <v>1792.7197031113176</v>
      </c>
      <c r="Q213" s="122">
        <f t="shared" si="104"/>
        <v>1830.741071426557</v>
      </c>
      <c r="R213" s="122">
        <f t="shared" ref="R213:V213" si="105">SUM(R214:R215)</f>
        <v>1963.1467153624274</v>
      </c>
      <c r="S213" s="122">
        <f t="shared" si="105"/>
        <v>1648.5996648481409</v>
      </c>
      <c r="T213" s="122">
        <f t="shared" si="105"/>
        <v>1840.6446757858573</v>
      </c>
      <c r="U213" s="122">
        <f t="shared" si="105"/>
        <v>2040.9166715829538</v>
      </c>
      <c r="V213" s="122">
        <f t="shared" si="105"/>
        <v>1927.6749492988451</v>
      </c>
      <c r="W213" s="122">
        <f t="shared" ref="W213" si="106">SUM(W214:W215)</f>
        <v>2129.9210547563439</v>
      </c>
      <c r="DA213" s="130" t="s">
        <v>2600</v>
      </c>
    </row>
    <row r="214" spans="1:105" ht="12" customHeight="1" x14ac:dyDescent="0.25">
      <c r="A214" s="97" t="s">
        <v>74</v>
      </c>
      <c r="B214" s="98">
        <v>2573.8734423181422</v>
      </c>
      <c r="C214" s="98">
        <v>2124.2125754066215</v>
      </c>
      <c r="D214" s="98">
        <v>2017.7723526490931</v>
      </c>
      <c r="E214" s="98">
        <v>2140.0720554234395</v>
      </c>
      <c r="F214" s="98">
        <v>2280.9911011633712</v>
      </c>
      <c r="G214" s="98">
        <v>2005.301037428944</v>
      </c>
      <c r="H214" s="98">
        <v>1986.8281478215333</v>
      </c>
      <c r="I214" s="98">
        <v>1812.2048974374443</v>
      </c>
      <c r="J214" s="98">
        <v>2120.6131555898628</v>
      </c>
      <c r="K214" s="98">
        <v>2059.6810215051955</v>
      </c>
      <c r="L214" s="98">
        <v>2092.0903027879035</v>
      </c>
      <c r="M214" s="98">
        <v>1997.1639880179471</v>
      </c>
      <c r="N214" s="98">
        <v>2056.3962971264132</v>
      </c>
      <c r="O214" s="98">
        <v>1917.077199150167</v>
      </c>
      <c r="P214" s="98">
        <v>1792.7197031113176</v>
      </c>
      <c r="Q214" s="98">
        <v>1830.741071426557</v>
      </c>
      <c r="R214" s="98">
        <v>1963.1467153624274</v>
      </c>
      <c r="S214" s="98">
        <v>1648.5996648481409</v>
      </c>
      <c r="T214" s="98">
        <v>1840.6446757858573</v>
      </c>
      <c r="U214" s="98">
        <v>2040.9166715829538</v>
      </c>
      <c r="V214" s="98">
        <v>1927.6749492988451</v>
      </c>
      <c r="W214" s="98">
        <v>2129.9210547563439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193.64377351006897</v>
      </c>
      <c r="C218" s="122">
        <v>287.64896211411707</v>
      </c>
      <c r="D218" s="122">
        <v>322.49708587499055</v>
      </c>
      <c r="E218" s="122">
        <v>387.5553167819524</v>
      </c>
      <c r="F218" s="122">
        <v>267.94747429166733</v>
      </c>
      <c r="G218" s="122">
        <v>497.244269845509</v>
      </c>
      <c r="H218" s="122">
        <v>277.44840346627893</v>
      </c>
      <c r="I218" s="122">
        <v>407.6071551166786</v>
      </c>
      <c r="J218" s="122">
        <v>195.87063316791929</v>
      </c>
      <c r="K218" s="122">
        <v>250.18744514364525</v>
      </c>
      <c r="L218" s="122">
        <v>182.51516603446657</v>
      </c>
      <c r="M218" s="122">
        <v>178.14629044047217</v>
      </c>
      <c r="N218" s="122">
        <v>155.3336426001371</v>
      </c>
      <c r="O218" s="122">
        <v>169.04511226423489</v>
      </c>
      <c r="P218" s="122">
        <v>169.21006052240531</v>
      </c>
      <c r="Q218" s="122">
        <v>189.58628448093097</v>
      </c>
      <c r="R218" s="122">
        <v>193.11046265514028</v>
      </c>
      <c r="S218" s="122">
        <v>214.68634451102332</v>
      </c>
      <c r="T218" s="122">
        <v>230.62262954932913</v>
      </c>
      <c r="U218" s="122">
        <v>242.12011483356088</v>
      </c>
      <c r="V218" s="122">
        <v>230.42226486112236</v>
      </c>
      <c r="W218" s="122">
        <v>237.18996792218257</v>
      </c>
      <c r="DA218" s="130" t="s">
        <v>2605</v>
      </c>
    </row>
    <row r="219" spans="1:105" ht="12" customHeight="1" x14ac:dyDescent="0.25">
      <c r="A219" s="97" t="s">
        <v>141</v>
      </c>
      <c r="B219" s="98">
        <v>201.75890274676263</v>
      </c>
      <c r="C219" s="98">
        <v>295.77463900999606</v>
      </c>
      <c r="D219" s="98">
        <v>328.70748367725997</v>
      </c>
      <c r="E219" s="98">
        <v>393.82305775416728</v>
      </c>
      <c r="F219" s="98">
        <v>271.16284398316731</v>
      </c>
      <c r="G219" s="98">
        <v>501.19587993699645</v>
      </c>
      <c r="H219" s="98">
        <v>292.90513903543098</v>
      </c>
      <c r="I219" s="98">
        <v>463.82883168449632</v>
      </c>
      <c r="J219" s="98">
        <v>272.42190814914278</v>
      </c>
      <c r="K219" s="98">
        <v>402.84419133298809</v>
      </c>
      <c r="L219" s="98">
        <v>346.27564082228372</v>
      </c>
      <c r="M219" s="98">
        <v>359.61797830249981</v>
      </c>
      <c r="N219" s="98">
        <v>330.73848621040429</v>
      </c>
      <c r="O219" s="98">
        <v>350.0661725362902</v>
      </c>
      <c r="P219" s="98">
        <v>341.56195240729562</v>
      </c>
      <c r="Q219" s="98">
        <v>359.24170315745636</v>
      </c>
      <c r="R219" s="98">
        <v>339.91382457154799</v>
      </c>
      <c r="S219" s="98">
        <v>358.01046836056128</v>
      </c>
      <c r="T219" s="98">
        <v>344.03320836616956</v>
      </c>
      <c r="U219" s="98">
        <v>340.31327251606058</v>
      </c>
      <c r="V219" s="98">
        <v>303.7679435352261</v>
      </c>
      <c r="W219" s="98">
        <v>328.59119759920196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124.11454674045075</v>
      </c>
      <c r="C227" s="122">
        <v>133.1190102296643</v>
      </c>
      <c r="D227" s="122">
        <v>147.45327750762894</v>
      </c>
      <c r="E227" s="122">
        <v>172.92595696687368</v>
      </c>
      <c r="F227" s="122">
        <v>114.95053746258989</v>
      </c>
      <c r="G227" s="122">
        <v>253.11518787066476</v>
      </c>
      <c r="H227" s="122">
        <v>136.00883664253377</v>
      </c>
      <c r="I227" s="122">
        <v>202.78939866372417</v>
      </c>
      <c r="J227" s="122">
        <v>100.04112801468578</v>
      </c>
      <c r="K227" s="122">
        <v>144.7865595774939</v>
      </c>
      <c r="L227" s="122">
        <v>114.88756987806926</v>
      </c>
      <c r="M227" s="122">
        <v>116.72074558545073</v>
      </c>
      <c r="N227" s="122">
        <v>103.4407943382993</v>
      </c>
      <c r="O227" s="122">
        <v>110.27953030991237</v>
      </c>
      <c r="P227" s="122">
        <v>112.40578292455984</v>
      </c>
      <c r="Q227" s="122">
        <v>128.11619165778313</v>
      </c>
      <c r="R227" s="122">
        <v>130.06853010643314</v>
      </c>
      <c r="S227" s="122">
        <v>147.49483506606515</v>
      </c>
      <c r="T227" s="122">
        <v>151.51638624912582</v>
      </c>
      <c r="U227" s="122">
        <v>160.12043600830987</v>
      </c>
      <c r="V227" s="122">
        <v>143.35358976912516</v>
      </c>
      <c r="W227" s="122">
        <v>150.76552914708958</v>
      </c>
      <c r="DA227" s="130" t="s">
        <v>2614</v>
      </c>
    </row>
    <row r="228" spans="1:105" ht="12" customHeight="1" x14ac:dyDescent="0.25">
      <c r="A228" s="97" t="s">
        <v>50</v>
      </c>
      <c r="B228" s="98">
        <v>126.03744816882393</v>
      </c>
      <c r="C228" s="98">
        <v>136.11044866179159</v>
      </c>
      <c r="D228" s="98">
        <v>151.75399810160144</v>
      </c>
      <c r="E228" s="98">
        <v>179.34824147595978</v>
      </c>
      <c r="F228" s="98">
        <v>119.19051630342312</v>
      </c>
      <c r="G228" s="98">
        <v>263.14297536827303</v>
      </c>
      <c r="H228" s="98">
        <v>142.98848567966795</v>
      </c>
      <c r="I228" s="98">
        <v>212.00709860298437</v>
      </c>
      <c r="J228" s="98">
        <v>103.73621755831986</v>
      </c>
      <c r="K228" s="98">
        <v>148.69970983634508</v>
      </c>
      <c r="L228" s="98">
        <v>117.84537994268079</v>
      </c>
      <c r="M228" s="98">
        <v>119.08032939108654</v>
      </c>
      <c r="N228" s="98">
        <v>105.10472132497435</v>
      </c>
      <c r="O228" s="98">
        <v>111.30470522647198</v>
      </c>
      <c r="P228" s="98">
        <v>113.14920741480164</v>
      </c>
      <c r="Q228" s="98">
        <v>128.98891775899421</v>
      </c>
      <c r="R228" s="98">
        <v>131.01793543567717</v>
      </c>
      <c r="S228" s="98">
        <v>148.23975847548974</v>
      </c>
      <c r="T228" s="98">
        <v>151.79593677726072</v>
      </c>
      <c r="U228" s="98">
        <v>160.12043600830987</v>
      </c>
      <c r="V228" s="98">
        <v>143.35358976912516</v>
      </c>
      <c r="W228" s="98">
        <v>150.76552914708958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336.05154460252055</v>
      </c>
      <c r="C231" s="118">
        <f t="shared" si="108"/>
        <v>295.01225053136255</v>
      </c>
      <c r="D231" s="118">
        <f t="shared" si="108"/>
        <v>286.92102780212036</v>
      </c>
      <c r="E231" s="118">
        <f t="shared" si="108"/>
        <v>310.01991450241678</v>
      </c>
      <c r="F231" s="118">
        <f t="shared" si="108"/>
        <v>301.79789484266934</v>
      </c>
      <c r="G231" s="118">
        <f t="shared" si="108"/>
        <v>308.43206817766497</v>
      </c>
      <c r="H231" s="118">
        <f t="shared" si="108"/>
        <v>268.41334571451404</v>
      </c>
      <c r="I231" s="118">
        <f t="shared" si="108"/>
        <v>269.56564734086771</v>
      </c>
      <c r="J231" s="118">
        <f t="shared" si="108"/>
        <v>267.65675318461348</v>
      </c>
      <c r="K231" s="118">
        <f t="shared" si="108"/>
        <v>273.42386767035163</v>
      </c>
      <c r="L231" s="118">
        <f t="shared" si="108"/>
        <v>261.53577432968075</v>
      </c>
      <c r="M231" s="118">
        <f t="shared" si="108"/>
        <v>247.52387612756706</v>
      </c>
      <c r="N231" s="118">
        <f t="shared" si="108"/>
        <v>249.75711112855618</v>
      </c>
      <c r="O231" s="118">
        <f t="shared" si="108"/>
        <v>230.06809275398041</v>
      </c>
      <c r="P231" s="118">
        <f t="shared" si="108"/>
        <v>213.64354735590001</v>
      </c>
      <c r="Q231" s="118">
        <f t="shared" si="108"/>
        <v>215.33387194975197</v>
      </c>
      <c r="R231" s="118">
        <f t="shared" ref="R231:V231" si="109">R232+R235+R237+R246</f>
        <v>219.8823152147456</v>
      </c>
      <c r="S231" s="118">
        <f t="shared" si="109"/>
        <v>192.85753315670195</v>
      </c>
      <c r="T231" s="118">
        <f t="shared" si="109"/>
        <v>201.77337120069035</v>
      </c>
      <c r="U231" s="118">
        <f t="shared" si="109"/>
        <v>213.73482043785239</v>
      </c>
      <c r="V231" s="118">
        <f t="shared" si="109"/>
        <v>195.29330241907724</v>
      </c>
      <c r="W231" s="118">
        <f t="shared" ref="W231" si="110">W232+W235+W237+W246</f>
        <v>208.59348044805543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298.10227654255249</v>
      </c>
      <c r="C232" s="123">
        <f t="shared" si="111"/>
        <v>245.39918959267945</v>
      </c>
      <c r="D232" s="123">
        <f t="shared" si="111"/>
        <v>231.98707038036017</v>
      </c>
      <c r="E232" s="123">
        <f t="shared" si="111"/>
        <v>244.50288547080359</v>
      </c>
      <c r="F232" s="123">
        <f t="shared" si="111"/>
        <v>257.83934337879487</v>
      </c>
      <c r="G232" s="123">
        <f t="shared" si="111"/>
        <v>223.92766967613122</v>
      </c>
      <c r="H232" s="123">
        <f t="shared" si="111"/>
        <v>219.14843507353166</v>
      </c>
      <c r="I232" s="123">
        <f t="shared" si="111"/>
        <v>197.13202718065384</v>
      </c>
      <c r="J232" s="123">
        <f t="shared" si="111"/>
        <v>227.07834425188304</v>
      </c>
      <c r="K232" s="123">
        <f t="shared" si="111"/>
        <v>216.47527562917099</v>
      </c>
      <c r="L232" s="123">
        <f t="shared" si="111"/>
        <v>215.74061270467374</v>
      </c>
      <c r="M232" s="123">
        <f t="shared" si="111"/>
        <v>201.58439332085175</v>
      </c>
      <c r="N232" s="123">
        <f t="shared" si="111"/>
        <v>203.36025150271715</v>
      </c>
      <c r="O232" s="123">
        <f t="shared" si="111"/>
        <v>185.19206132176174</v>
      </c>
      <c r="P232" s="123">
        <f t="shared" si="111"/>
        <v>169.17099861730648</v>
      </c>
      <c r="Q232" s="123">
        <f t="shared" si="111"/>
        <v>168.77431442169976</v>
      </c>
      <c r="R232" s="123">
        <f t="shared" ref="R232:V232" si="112">SUM(R233:R234)</f>
        <v>176.84486557694879</v>
      </c>
      <c r="S232" s="123">
        <f t="shared" si="112"/>
        <v>145.03733075235345</v>
      </c>
      <c r="T232" s="123">
        <f t="shared" si="112"/>
        <v>157.85350850731106</v>
      </c>
      <c r="U232" s="123">
        <f t="shared" si="112"/>
        <v>170.85956484443741</v>
      </c>
      <c r="V232" s="123">
        <f t="shared" si="112"/>
        <v>156.96795765051448</v>
      </c>
      <c r="W232" s="123">
        <f t="shared" ref="W232" si="113">SUM(W233:W234)</f>
        <v>168.63760652988682</v>
      </c>
      <c r="DA232" s="130" t="s">
        <v>2768</v>
      </c>
    </row>
    <row r="233" spans="1:105" ht="12" customHeight="1" x14ac:dyDescent="0.25">
      <c r="A233" s="97" t="s">
        <v>74</v>
      </c>
      <c r="B233" s="99">
        <v>297.47128114912141</v>
      </c>
      <c r="C233" s="99">
        <v>244.87360822358843</v>
      </c>
      <c r="D233" s="99">
        <v>231.50388965262221</v>
      </c>
      <c r="E233" s="99">
        <v>243.99879876561093</v>
      </c>
      <c r="F233" s="99">
        <v>257.25991690253869</v>
      </c>
      <c r="G233" s="99">
        <v>223.44859607328564</v>
      </c>
      <c r="H233" s="99">
        <v>218.70413396761941</v>
      </c>
      <c r="I233" s="99">
        <v>196.76756626955344</v>
      </c>
      <c r="J233" s="99">
        <v>226.58436127348025</v>
      </c>
      <c r="K233" s="99">
        <v>215.99693155040148</v>
      </c>
      <c r="L233" s="99">
        <v>215.29873433255958</v>
      </c>
      <c r="M233" s="99">
        <v>201.13874011835091</v>
      </c>
      <c r="N233" s="99">
        <v>202.97385232573603</v>
      </c>
      <c r="O233" s="99">
        <v>184.76812989957361</v>
      </c>
      <c r="P233" s="99">
        <v>168.77192664748674</v>
      </c>
      <c r="Q233" s="99">
        <v>168.42044528081499</v>
      </c>
      <c r="R233" s="99">
        <v>176.47539244056716</v>
      </c>
      <c r="S233" s="99">
        <v>144.73013883163208</v>
      </c>
      <c r="T233" s="99">
        <v>157.52213826783287</v>
      </c>
      <c r="U233" s="99">
        <v>170.49831293534297</v>
      </c>
      <c r="V233" s="99">
        <v>156.6365757098643</v>
      </c>
      <c r="W233" s="99">
        <v>168.27898679711296</v>
      </c>
      <c r="DA233" s="63" t="s">
        <v>2769</v>
      </c>
    </row>
    <row r="234" spans="1:105" ht="12" customHeight="1" x14ac:dyDescent="0.25">
      <c r="A234" s="97" t="s">
        <v>53</v>
      </c>
      <c r="B234" s="99">
        <v>0.63099539343106004</v>
      </c>
      <c r="C234" s="99">
        <v>0.52558136909101383</v>
      </c>
      <c r="D234" s="99">
        <v>0.48318072773795884</v>
      </c>
      <c r="E234" s="99">
        <v>0.50408670519265031</v>
      </c>
      <c r="F234" s="99">
        <v>0.57942647625617294</v>
      </c>
      <c r="G234" s="99">
        <v>0.47907360284556844</v>
      </c>
      <c r="H234" s="99">
        <v>0.44430110591224947</v>
      </c>
      <c r="I234" s="99">
        <v>0.36446091110038797</v>
      </c>
      <c r="J234" s="99">
        <v>0.49398297840277372</v>
      </c>
      <c r="K234" s="99">
        <v>0.47834407876949997</v>
      </c>
      <c r="L234" s="99">
        <v>0.44187837211415404</v>
      </c>
      <c r="M234" s="99">
        <v>0.44565320250083917</v>
      </c>
      <c r="N234" s="99">
        <v>0.38639917698110149</v>
      </c>
      <c r="O234" s="99">
        <v>0.42393142218813268</v>
      </c>
      <c r="P234" s="99">
        <v>0.39907196981973908</v>
      </c>
      <c r="Q234" s="99">
        <v>0.35386914088478133</v>
      </c>
      <c r="R234" s="99">
        <v>0.36947313638163054</v>
      </c>
      <c r="S234" s="99">
        <v>0.30719192072137286</v>
      </c>
      <c r="T234" s="99">
        <v>0.33137023947819955</v>
      </c>
      <c r="U234" s="99">
        <v>0.36125190909444266</v>
      </c>
      <c r="V234" s="99">
        <v>0.33138194065016652</v>
      </c>
      <c r="W234" s="99">
        <v>0.35861973277384818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0.16999432195540096</v>
      </c>
      <c r="C235" s="123">
        <f t="shared" si="114"/>
        <v>0.21324815100250513</v>
      </c>
      <c r="D235" s="123">
        <f t="shared" si="114"/>
        <v>0.2524983934808423</v>
      </c>
      <c r="E235" s="123">
        <f t="shared" si="114"/>
        <v>0.31108281527761328</v>
      </c>
      <c r="F235" s="123">
        <f t="shared" si="114"/>
        <v>0.22950674928689585</v>
      </c>
      <c r="G235" s="123">
        <f t="shared" si="114"/>
        <v>0.25825882416663304</v>
      </c>
      <c r="H235" s="123">
        <f t="shared" si="114"/>
        <v>0.34588817803235944</v>
      </c>
      <c r="I235" s="123">
        <f t="shared" si="114"/>
        <v>0.73511046352889042</v>
      </c>
      <c r="J235" s="123">
        <f t="shared" si="114"/>
        <v>0.45438277258968929</v>
      </c>
      <c r="K235" s="123">
        <f t="shared" si="114"/>
        <v>0.39093316475236622</v>
      </c>
      <c r="L235" s="123">
        <f t="shared" si="114"/>
        <v>0.63455419825994541</v>
      </c>
      <c r="M235" s="123">
        <f t="shared" si="114"/>
        <v>0.42579237939440401</v>
      </c>
      <c r="N235" s="123">
        <f t="shared" si="114"/>
        <v>0.94877798763963939</v>
      </c>
      <c r="O235" s="123">
        <f t="shared" si="114"/>
        <v>0.47126080529812253</v>
      </c>
      <c r="P235" s="123">
        <f t="shared" si="114"/>
        <v>0.40574546353604407</v>
      </c>
      <c r="Q235" s="123">
        <f t="shared" si="114"/>
        <v>0.71913574102391276</v>
      </c>
      <c r="R235" s="123">
        <f t="shared" si="114"/>
        <v>0.69760892937862806</v>
      </c>
      <c r="S235" s="123">
        <f t="shared" si="114"/>
        <v>0.67298133458928322</v>
      </c>
      <c r="T235" s="123">
        <f t="shared" si="114"/>
        <v>0.60255637874751189</v>
      </c>
      <c r="U235" s="123">
        <f t="shared" si="114"/>
        <v>0.49658228849918545</v>
      </c>
      <c r="V235" s="123">
        <f t="shared" si="114"/>
        <v>0.43591938210695075</v>
      </c>
      <c r="W235" s="123">
        <f t="shared" si="114"/>
        <v>0.37906674038098509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0.16999432195540096</v>
      </c>
      <c r="C236" s="99">
        <f>RES_hhdet_fecs!C29</f>
        <v>0.21324815100250513</v>
      </c>
      <c r="D236" s="99">
        <f>RES_hhdet_fecs!D29</f>
        <v>0.2524983934808423</v>
      </c>
      <c r="E236" s="99">
        <f>RES_hhdet_fecs!E29</f>
        <v>0.31108281527761328</v>
      </c>
      <c r="F236" s="99">
        <f>RES_hhdet_fecs!F29</f>
        <v>0.22950674928689585</v>
      </c>
      <c r="G236" s="99">
        <f>RES_hhdet_fecs!G29</f>
        <v>0.25825882416663304</v>
      </c>
      <c r="H236" s="99">
        <f>RES_hhdet_fecs!H29</f>
        <v>0.34588817803235944</v>
      </c>
      <c r="I236" s="99">
        <f>RES_hhdet_fecs!I29</f>
        <v>0.73511046352889042</v>
      </c>
      <c r="J236" s="99">
        <f>RES_hhdet_fecs!J29</f>
        <v>0.45438277258968929</v>
      </c>
      <c r="K236" s="99">
        <f>RES_hhdet_fecs!K29</f>
        <v>0.39093316475236622</v>
      </c>
      <c r="L236" s="99">
        <f>RES_hhdet_fecs!L29</f>
        <v>0.63455419825994541</v>
      </c>
      <c r="M236" s="99">
        <f>RES_hhdet_fecs!M29</f>
        <v>0.42579237939440401</v>
      </c>
      <c r="N236" s="99">
        <f>RES_hhdet_fecs!N29</f>
        <v>0.94877798763963939</v>
      </c>
      <c r="O236" s="99">
        <f>RES_hhdet_fecs!O29</f>
        <v>0.47126080529812253</v>
      </c>
      <c r="P236" s="99">
        <f>RES_hhdet_fecs!P29</f>
        <v>0.40574546353604407</v>
      </c>
      <c r="Q236" s="99">
        <f>RES_hhdet_fecs!Q29</f>
        <v>0.71913574102391276</v>
      </c>
      <c r="R236" s="99">
        <f>RES_hhdet_fecs!R29</f>
        <v>0.69760892937862806</v>
      </c>
      <c r="S236" s="99">
        <f>RES_hhdet_fecs!S29</f>
        <v>0.67298133458928322</v>
      </c>
      <c r="T236" s="99">
        <f>RES_hhdet_fecs!T29</f>
        <v>0.60255637874751189</v>
      </c>
      <c r="U236" s="99">
        <f>RES_hhdet_fecs!U29</f>
        <v>0.49658228849918545</v>
      </c>
      <c r="V236" s="99">
        <f>RES_hhdet_fecs!V29</f>
        <v>0.43591938210695075</v>
      </c>
      <c r="W236" s="99">
        <f>RES_hhdet_fecs!W29</f>
        <v>0.37906674038098509</v>
      </c>
      <c r="DA236" s="63" t="s">
        <v>2772</v>
      </c>
    </row>
    <row r="237" spans="1:105" ht="12" customHeight="1" x14ac:dyDescent="0.25">
      <c r="A237" s="121" t="s">
        <v>55</v>
      </c>
      <c r="B237" s="123">
        <v>23.279075067684815</v>
      </c>
      <c r="C237" s="123">
        <v>33.764589504003347</v>
      </c>
      <c r="D237" s="123">
        <v>37.453594272297323</v>
      </c>
      <c r="E237" s="123">
        <v>44.786142366140076</v>
      </c>
      <c r="F237" s="123">
        <v>30.41787024645782</v>
      </c>
      <c r="G237" s="123">
        <v>55.627680736342256</v>
      </c>
      <c r="H237" s="123">
        <v>32.923919970968669</v>
      </c>
      <c r="I237" s="123">
        <v>49.077550747581803</v>
      </c>
      <c r="J237" s="123">
        <v>29.135894735921841</v>
      </c>
      <c r="K237" s="123">
        <v>41.147417286837573</v>
      </c>
      <c r="L237" s="123">
        <v>33.120029720742366</v>
      </c>
      <c r="M237" s="123">
        <v>33.572069928853431</v>
      </c>
      <c r="N237" s="123">
        <v>35.027496738323428</v>
      </c>
      <c r="O237" s="123">
        <v>33.76792440663349</v>
      </c>
      <c r="P237" s="123">
        <v>33.445137834208154</v>
      </c>
      <c r="Q237" s="123">
        <v>33.976185946988963</v>
      </c>
      <c r="R237" s="123">
        <v>30.578615857000646</v>
      </c>
      <c r="S237" s="123">
        <v>34.150578405163955</v>
      </c>
      <c r="T237" s="123">
        <v>30.333431024561747</v>
      </c>
      <c r="U237" s="123">
        <v>29.002201552781965</v>
      </c>
      <c r="V237" s="123">
        <v>26.24098049416742</v>
      </c>
      <c r="W237" s="123">
        <v>27.665252788413717</v>
      </c>
      <c r="DA237" s="130" t="s">
        <v>2773</v>
      </c>
    </row>
    <row r="238" spans="1:105" ht="12" customHeight="1" x14ac:dyDescent="0.25">
      <c r="A238" s="97" t="s">
        <v>141</v>
      </c>
      <c r="B238" s="99">
        <v>23.317960509070769</v>
      </c>
      <c r="C238" s="99">
        <v>34.096118210552845</v>
      </c>
      <c r="D238" s="99">
        <v>37.713402569573915</v>
      </c>
      <c r="E238" s="99">
        <v>44.901456833986629</v>
      </c>
      <c r="F238" s="99">
        <v>30.582903490761719</v>
      </c>
      <c r="G238" s="99">
        <v>55.847732404918382</v>
      </c>
      <c r="H238" s="99">
        <v>32.242126646759807</v>
      </c>
      <c r="I238" s="99">
        <v>50.362114408400714</v>
      </c>
      <c r="J238" s="99">
        <v>29.107875659531391</v>
      </c>
      <c r="K238" s="99">
        <v>42.245914931643114</v>
      </c>
      <c r="L238" s="99">
        <v>35.635511096191841</v>
      </c>
      <c r="M238" s="99">
        <v>36.217910754268651</v>
      </c>
      <c r="N238" s="99">
        <v>32.645100923550878</v>
      </c>
      <c r="O238" s="99">
        <v>33.739419606735041</v>
      </c>
      <c r="P238" s="99">
        <v>32.155650812120832</v>
      </c>
      <c r="Q238" s="99">
        <v>33.048719206409288</v>
      </c>
      <c r="R238" s="99">
        <v>30.556262106046209</v>
      </c>
      <c r="S238" s="99">
        <v>31.429646562359654</v>
      </c>
      <c r="T238" s="99">
        <v>29.442318406101087</v>
      </c>
      <c r="U238" s="99">
        <v>28.429793161761427</v>
      </c>
      <c r="V238" s="99">
        <v>24.683191791796624</v>
      </c>
      <c r="W238" s="99">
        <v>25.961053194419556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22.351187983578722</v>
      </c>
      <c r="C242" s="102">
        <v>22.028473292150938</v>
      </c>
      <c r="D242" s="102">
        <v>23.962120549434029</v>
      </c>
      <c r="E242" s="102">
        <v>37.655864437628118</v>
      </c>
      <c r="F242" s="102">
        <v>16.665099887799602</v>
      </c>
      <c r="G242" s="102">
        <v>27.937845773846931</v>
      </c>
      <c r="H242" s="102">
        <v>45.162110140517889</v>
      </c>
      <c r="I242" s="102">
        <v>39.764464206644732</v>
      </c>
      <c r="J242" s="102">
        <v>29.207586738892722</v>
      </c>
      <c r="K242" s="102">
        <v>39.347101702295149</v>
      </c>
      <c r="L242" s="102">
        <v>30.316462489445321</v>
      </c>
      <c r="M242" s="102">
        <v>30.97471309762123</v>
      </c>
      <c r="N242" s="102">
        <v>37.137280096679227</v>
      </c>
      <c r="O242" s="102">
        <v>33.794543392798218</v>
      </c>
      <c r="P242" s="102">
        <v>34.711118582455356</v>
      </c>
      <c r="Q242" s="102">
        <v>35.012610098353065</v>
      </c>
      <c r="R242" s="102">
        <v>30.608020791142057</v>
      </c>
      <c r="S242" s="102">
        <v>38.226283843339431</v>
      </c>
      <c r="T242" s="102">
        <v>32.14552595819125</v>
      </c>
      <c r="U242" s="102">
        <v>30.413619503243584</v>
      </c>
      <c r="V242" s="102">
        <v>31.134918452942941</v>
      </c>
      <c r="W242" s="102">
        <v>32.087721156299395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14.500198670327874</v>
      </c>
      <c r="C246" s="123">
        <v>15.635223283677233</v>
      </c>
      <c r="D246" s="123">
        <v>17.227864755982001</v>
      </c>
      <c r="E246" s="123">
        <v>20.419803850195454</v>
      </c>
      <c r="F246" s="123">
        <v>13.311174468129771</v>
      </c>
      <c r="G246" s="123">
        <v>28.618458941024876</v>
      </c>
      <c r="H246" s="123">
        <v>15.995102491981356</v>
      </c>
      <c r="I246" s="123">
        <v>22.620958949103194</v>
      </c>
      <c r="J246" s="123">
        <v>10.988131424218912</v>
      </c>
      <c r="K246" s="123">
        <v>15.410241589590649</v>
      </c>
      <c r="L246" s="123">
        <v>12.040577706004719</v>
      </c>
      <c r="M246" s="123">
        <v>11.941620498467483</v>
      </c>
      <c r="N246" s="123">
        <v>10.420584899875948</v>
      </c>
      <c r="O246" s="123">
        <v>10.636846220287044</v>
      </c>
      <c r="P246" s="123">
        <v>10.621665440849304</v>
      </c>
      <c r="Q246" s="123">
        <v>11.864235840039346</v>
      </c>
      <c r="R246" s="123">
        <v>11.761224851417557</v>
      </c>
      <c r="S246" s="123">
        <v>12.996642664595257</v>
      </c>
      <c r="T246" s="123">
        <v>12.983875290070005</v>
      </c>
      <c r="U246" s="123">
        <v>13.376471752133828</v>
      </c>
      <c r="V246" s="123">
        <v>11.648444892288383</v>
      </c>
      <c r="W246" s="123">
        <v>11.911554389373912</v>
      </c>
      <c r="DA246" s="130" t="s">
        <v>2782</v>
      </c>
    </row>
    <row r="247" spans="1:105" ht="12" customHeight="1" x14ac:dyDescent="0.25">
      <c r="A247" s="97" t="s">
        <v>50</v>
      </c>
      <c r="B247" s="99">
        <v>14.566575249239389</v>
      </c>
      <c r="C247" s="99">
        <v>15.690452578346273</v>
      </c>
      <c r="D247" s="99">
        <v>17.411102290470851</v>
      </c>
      <c r="E247" s="99">
        <v>20.448262650764015</v>
      </c>
      <c r="F247" s="99">
        <v>13.442815407806862</v>
      </c>
      <c r="G247" s="99">
        <v>29.321746368802383</v>
      </c>
      <c r="H247" s="99">
        <v>15.739747276180701</v>
      </c>
      <c r="I247" s="99">
        <v>23.019538730398168</v>
      </c>
      <c r="J247" s="99">
        <v>11.084060539009821</v>
      </c>
      <c r="K247" s="99">
        <v>15.594007378683113</v>
      </c>
      <c r="L247" s="99">
        <v>12.127565007489542</v>
      </c>
      <c r="M247" s="99">
        <v>11.992839631747925</v>
      </c>
      <c r="N247" s="99">
        <v>10.374221260155061</v>
      </c>
      <c r="O247" s="99">
        <v>10.727560811236588</v>
      </c>
      <c r="P247" s="99">
        <v>10.652200509030937</v>
      </c>
      <c r="Q247" s="99">
        <v>11.86643556771908</v>
      </c>
      <c r="R247" s="99">
        <v>11.777745082336063</v>
      </c>
      <c r="S247" s="99">
        <v>13.01393011413812</v>
      </c>
      <c r="T247" s="99">
        <v>12.990677047059101</v>
      </c>
      <c r="U247" s="99">
        <v>13.376471752133828</v>
      </c>
      <c r="V247" s="99">
        <v>11.648444892288383</v>
      </c>
      <c r="W247" s="99">
        <v>11.911554389373912</v>
      </c>
      <c r="DA247" s="63" t="s">
        <v>2783</v>
      </c>
    </row>
    <row r="248" spans="1:105" ht="12" customHeight="1" x14ac:dyDescent="0.25">
      <c r="A248" s="109" t="s">
        <v>120</v>
      </c>
      <c r="B248" s="110">
        <v>10.215892213311767</v>
      </c>
      <c r="C248" s="110">
        <v>13.177519670904966</v>
      </c>
      <c r="D248" s="110">
        <v>10.945435002078611</v>
      </c>
      <c r="E248" s="110">
        <v>19.653524294145566</v>
      </c>
      <c r="F248" s="110">
        <v>9.74224232577299</v>
      </c>
      <c r="G248" s="110">
        <v>10.866514212296249</v>
      </c>
      <c r="H248" s="110">
        <v>20.971078453934645</v>
      </c>
      <c r="I248" s="110">
        <v>13.8522037606139</v>
      </c>
      <c r="J248" s="110">
        <v>8.3909394645094739</v>
      </c>
      <c r="K248" s="110">
        <v>8.6109073931693274</v>
      </c>
      <c r="L248" s="110">
        <v>8.6618077851730213</v>
      </c>
      <c r="M248" s="110">
        <v>9.4079807055282263</v>
      </c>
      <c r="N248" s="110">
        <v>13.302857835857719</v>
      </c>
      <c r="O248" s="110">
        <v>0.87854807957178149</v>
      </c>
      <c r="P248" s="110">
        <v>6.0047631317863468</v>
      </c>
      <c r="Q248" s="110">
        <v>11.541315816654269</v>
      </c>
      <c r="R248" s="110">
        <v>9.4979532155823385</v>
      </c>
      <c r="S248" s="110">
        <v>9.5737276551081205</v>
      </c>
      <c r="T248" s="110">
        <v>9.2973230019772899</v>
      </c>
      <c r="U248" s="110">
        <v>0</v>
      </c>
      <c r="V248" s="110">
        <v>0</v>
      </c>
      <c r="W248" s="110">
        <v>0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164.66730725430503</v>
      </c>
      <c r="C250" s="118">
        <f t="shared" si="115"/>
        <v>146.4397723761769</v>
      </c>
      <c r="D250" s="118">
        <f t="shared" si="115"/>
        <v>144.31398909484656</v>
      </c>
      <c r="E250" s="118">
        <f t="shared" si="115"/>
        <v>158.06211670445632</v>
      </c>
      <c r="F250" s="118">
        <f t="shared" si="115"/>
        <v>155.11568440654372</v>
      </c>
      <c r="G250" s="118">
        <f t="shared" si="115"/>
        <v>161.37808258699391</v>
      </c>
      <c r="H250" s="118">
        <f t="shared" si="115"/>
        <v>142.2185227695584</v>
      </c>
      <c r="I250" s="118">
        <f t="shared" si="115"/>
        <v>145.60623903252338</v>
      </c>
      <c r="J250" s="118">
        <f t="shared" si="115"/>
        <v>146.06475664326516</v>
      </c>
      <c r="K250" s="118">
        <f t="shared" si="115"/>
        <v>151.57399149469595</v>
      </c>
      <c r="L250" s="118">
        <f t="shared" si="115"/>
        <v>147.90083008154758</v>
      </c>
      <c r="M250" s="118">
        <f t="shared" si="115"/>
        <v>142.46875933407074</v>
      </c>
      <c r="N250" s="118">
        <f t="shared" si="115"/>
        <v>148.21252053936939</v>
      </c>
      <c r="O250" s="118">
        <f t="shared" si="115"/>
        <v>139.04677734064887</v>
      </c>
      <c r="P250" s="118">
        <f t="shared" si="115"/>
        <v>130.5562692267554</v>
      </c>
      <c r="Q250" s="118">
        <f t="shared" si="115"/>
        <v>133.69987802933781</v>
      </c>
      <c r="R250" s="118">
        <f t="shared" ref="R250:V250" si="116">R251+R254+R256+R265</f>
        <v>137.75967453082947</v>
      </c>
      <c r="S250" s="118">
        <f t="shared" si="116"/>
        <v>122.20215756579476</v>
      </c>
      <c r="T250" s="118">
        <f t="shared" si="116"/>
        <v>129.16399916179219</v>
      </c>
      <c r="U250" s="118">
        <f t="shared" si="116"/>
        <v>138.90361673058422</v>
      </c>
      <c r="V250" s="118">
        <f t="shared" si="116"/>
        <v>129.37789523792335</v>
      </c>
      <c r="W250" s="118">
        <f t="shared" ref="W250" si="117">W251+W254+W256+W265</f>
        <v>140.55422394745085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144.60709546960581</v>
      </c>
      <c r="C251" s="123">
        <f t="shared" si="118"/>
        <v>120.34964942001659</v>
      </c>
      <c r="D251" s="123">
        <f t="shared" si="118"/>
        <v>115.23725217236021</v>
      </c>
      <c r="E251" s="123">
        <f t="shared" si="118"/>
        <v>123.08105063697924</v>
      </c>
      <c r="F251" s="123">
        <f t="shared" si="118"/>
        <v>131.50523279812009</v>
      </c>
      <c r="G251" s="123">
        <f t="shared" si="118"/>
        <v>115.77042604834149</v>
      </c>
      <c r="H251" s="123">
        <f t="shared" si="118"/>
        <v>114.84483999517197</v>
      </c>
      <c r="I251" s="123">
        <f t="shared" si="118"/>
        <v>104.87368175390336</v>
      </c>
      <c r="J251" s="123">
        <f t="shared" si="118"/>
        <v>122.8229156539018</v>
      </c>
      <c r="K251" s="123">
        <f t="shared" si="118"/>
        <v>119.14369226708007</v>
      </c>
      <c r="L251" s="123">
        <f t="shared" si="118"/>
        <v>120.94593142340031</v>
      </c>
      <c r="M251" s="123">
        <f t="shared" si="118"/>
        <v>115.52550289796021</v>
      </c>
      <c r="N251" s="123">
        <f t="shared" si="118"/>
        <v>119.4451525130836</v>
      </c>
      <c r="O251" s="123">
        <f t="shared" si="118"/>
        <v>111.64216134219504</v>
      </c>
      <c r="P251" s="123">
        <f t="shared" si="118"/>
        <v>103.02165357356559</v>
      </c>
      <c r="Q251" s="123">
        <f t="shared" si="118"/>
        <v>103.61244917790749</v>
      </c>
      <c r="R251" s="123">
        <f t="shared" ref="R251:V251" si="119">SUM(R252:R253)</f>
        <v>109.23491067740156</v>
      </c>
      <c r="S251" s="123">
        <f t="shared" si="119"/>
        <v>90.256938972296339</v>
      </c>
      <c r="T251" s="123">
        <f t="shared" si="119"/>
        <v>98.862836181518048</v>
      </c>
      <c r="U251" s="123">
        <f t="shared" si="119"/>
        <v>108.28835658713888</v>
      </c>
      <c r="V251" s="123">
        <f t="shared" si="119"/>
        <v>100.89463988007894</v>
      </c>
      <c r="W251" s="123">
        <f t="shared" ref="W251" si="120">SUM(W252:W253)</f>
        <v>110.26491666447494</v>
      </c>
      <c r="DA251" s="130" t="s">
        <v>2936</v>
      </c>
    </row>
    <row r="252" spans="1:105" ht="12" customHeight="1" x14ac:dyDescent="0.25">
      <c r="A252" s="97" t="s">
        <v>74</v>
      </c>
      <c r="B252" s="99">
        <v>143.97610007617476</v>
      </c>
      <c r="C252" s="99">
        <v>119.82406805092558</v>
      </c>
      <c r="D252" s="99">
        <v>114.75407144462226</v>
      </c>
      <c r="E252" s="99">
        <v>122.57696393178659</v>
      </c>
      <c r="F252" s="99">
        <v>130.92580632186392</v>
      </c>
      <c r="G252" s="99">
        <v>115.29135244549592</v>
      </c>
      <c r="H252" s="99">
        <v>114.40053888925972</v>
      </c>
      <c r="I252" s="99">
        <v>104.50922084280296</v>
      </c>
      <c r="J252" s="99">
        <v>122.32893267549903</v>
      </c>
      <c r="K252" s="99">
        <v>118.66534818831057</v>
      </c>
      <c r="L252" s="99">
        <v>120.50405305128615</v>
      </c>
      <c r="M252" s="99">
        <v>115.07984969545937</v>
      </c>
      <c r="N252" s="99">
        <v>119.0587533361025</v>
      </c>
      <c r="O252" s="99">
        <v>111.21822992000691</v>
      </c>
      <c r="P252" s="99">
        <v>102.62258160374584</v>
      </c>
      <c r="Q252" s="99">
        <v>103.25858003702271</v>
      </c>
      <c r="R252" s="99">
        <v>108.86543754101993</v>
      </c>
      <c r="S252" s="99">
        <v>89.94974705157496</v>
      </c>
      <c r="T252" s="99">
        <v>98.531465942039844</v>
      </c>
      <c r="U252" s="99">
        <v>107.92710467804443</v>
      </c>
      <c r="V252" s="99">
        <v>100.56325793942878</v>
      </c>
      <c r="W252" s="99">
        <v>109.90629693170109</v>
      </c>
      <c r="DA252" s="63" t="s">
        <v>2937</v>
      </c>
    </row>
    <row r="253" spans="1:105" ht="12" customHeight="1" x14ac:dyDescent="0.25">
      <c r="A253" s="97" t="s">
        <v>53</v>
      </c>
      <c r="B253" s="99">
        <v>0.63099539343106004</v>
      </c>
      <c r="C253" s="99">
        <v>0.52558136909101383</v>
      </c>
      <c r="D253" s="99">
        <v>0.48318072773795884</v>
      </c>
      <c r="E253" s="99">
        <v>0.50408670519265031</v>
      </c>
      <c r="F253" s="99">
        <v>0.57942647625617294</v>
      </c>
      <c r="G253" s="99">
        <v>0.47907360284556844</v>
      </c>
      <c r="H253" s="99">
        <v>0.44430110591224947</v>
      </c>
      <c r="I253" s="99">
        <v>0.36446091110038797</v>
      </c>
      <c r="J253" s="99">
        <v>0.49398297840277372</v>
      </c>
      <c r="K253" s="99">
        <v>0.47834407876949997</v>
      </c>
      <c r="L253" s="99">
        <v>0.44187837211415404</v>
      </c>
      <c r="M253" s="99">
        <v>0.44565320250083917</v>
      </c>
      <c r="N253" s="99">
        <v>0.38639917698110149</v>
      </c>
      <c r="O253" s="99">
        <v>0.42393142218813268</v>
      </c>
      <c r="P253" s="99">
        <v>0.39907196981973908</v>
      </c>
      <c r="Q253" s="99">
        <v>0.35386914088478133</v>
      </c>
      <c r="R253" s="99">
        <v>0.36947313638163054</v>
      </c>
      <c r="S253" s="99">
        <v>0.30719192072137286</v>
      </c>
      <c r="T253" s="99">
        <v>0.33137023947819955</v>
      </c>
      <c r="U253" s="99">
        <v>0.36125190909444266</v>
      </c>
      <c r="V253" s="99">
        <v>0.33138194065016652</v>
      </c>
      <c r="W253" s="99">
        <v>0.35861973277384818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0.2763760753097686</v>
      </c>
      <c r="C254" s="123">
        <f t="shared" si="121"/>
        <v>0.38026324163777309</v>
      </c>
      <c r="D254" s="123">
        <f t="shared" si="121"/>
        <v>0.48297786861045783</v>
      </c>
      <c r="E254" s="123">
        <f t="shared" si="121"/>
        <v>0.62929027062568488</v>
      </c>
      <c r="F254" s="123">
        <f t="shared" si="121"/>
        <v>0.47842238020944483</v>
      </c>
      <c r="G254" s="123">
        <f t="shared" si="121"/>
        <v>0.55661452761746122</v>
      </c>
      <c r="H254" s="123">
        <f t="shared" si="121"/>
        <v>0.77094230776547823</v>
      </c>
      <c r="I254" s="123">
        <f t="shared" si="121"/>
        <v>1.6836905644820779</v>
      </c>
      <c r="J254" s="123">
        <f t="shared" si="121"/>
        <v>1.0640951430623988</v>
      </c>
      <c r="K254" s="123">
        <f t="shared" si="121"/>
        <v>0.94462214829754254</v>
      </c>
      <c r="L254" s="123">
        <f t="shared" si="121"/>
        <v>1.5812914276500984</v>
      </c>
      <c r="M254" s="123">
        <f t="shared" si="121"/>
        <v>1.0895967426263211</v>
      </c>
      <c r="N254" s="123">
        <f t="shared" si="121"/>
        <v>2.4956491555155758</v>
      </c>
      <c r="O254" s="123">
        <f t="shared" si="121"/>
        <v>1.2752786271881724</v>
      </c>
      <c r="P254" s="123">
        <f t="shared" si="121"/>
        <v>1.1400156342202183</v>
      </c>
      <c r="Q254" s="123">
        <f t="shared" si="121"/>
        <v>2.0926921837363608</v>
      </c>
      <c r="R254" s="123">
        <f t="shared" si="121"/>
        <v>2.0822026425664952</v>
      </c>
      <c r="S254" s="123">
        <f t="shared" si="121"/>
        <v>2.0529972287373202</v>
      </c>
      <c r="T254" s="123">
        <f t="shared" si="121"/>
        <v>1.8637942464610437</v>
      </c>
      <c r="U254" s="123">
        <f t="shared" si="121"/>
        <v>1.5625963164996919</v>
      </c>
      <c r="V254" s="123">
        <f t="shared" si="121"/>
        <v>1.3990298625064557</v>
      </c>
      <c r="W254" s="123">
        <f t="shared" si="121"/>
        <v>1.2445450333748218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0.2763760753097686</v>
      </c>
      <c r="C255" s="99">
        <f>RES_hhdet_tess!C29</f>
        <v>0.38026324163777309</v>
      </c>
      <c r="D255" s="99">
        <f>RES_hhdet_tess!D29</f>
        <v>0.48297786861045783</v>
      </c>
      <c r="E255" s="99">
        <f>RES_hhdet_tess!E29</f>
        <v>0.62929027062568488</v>
      </c>
      <c r="F255" s="99">
        <f>RES_hhdet_tess!F29</f>
        <v>0.47842238020944483</v>
      </c>
      <c r="G255" s="99">
        <f>RES_hhdet_tess!G29</f>
        <v>0.55661452761746122</v>
      </c>
      <c r="H255" s="99">
        <f>RES_hhdet_tess!H29</f>
        <v>0.77094230776547823</v>
      </c>
      <c r="I255" s="99">
        <f>RES_hhdet_tess!I29</f>
        <v>1.6836905644820779</v>
      </c>
      <c r="J255" s="99">
        <f>RES_hhdet_tess!J29</f>
        <v>1.0640951430623988</v>
      </c>
      <c r="K255" s="99">
        <f>RES_hhdet_tess!K29</f>
        <v>0.94462214829754254</v>
      </c>
      <c r="L255" s="99">
        <f>RES_hhdet_tess!L29</f>
        <v>1.5812914276500984</v>
      </c>
      <c r="M255" s="99">
        <f>RES_hhdet_tess!M29</f>
        <v>1.0895967426263211</v>
      </c>
      <c r="N255" s="99">
        <f>RES_hhdet_tess!N29</f>
        <v>2.4956491555155758</v>
      </c>
      <c r="O255" s="99">
        <f>RES_hhdet_tess!O29</f>
        <v>1.2752786271881724</v>
      </c>
      <c r="P255" s="99">
        <f>RES_hhdet_tess!P29</f>
        <v>1.1400156342202183</v>
      </c>
      <c r="Q255" s="99">
        <f>RES_hhdet_tess!Q29</f>
        <v>2.0926921837363608</v>
      </c>
      <c r="R255" s="99">
        <f>RES_hhdet_tess!R29</f>
        <v>2.0822026425664952</v>
      </c>
      <c r="S255" s="99">
        <f>RES_hhdet_tess!S29</f>
        <v>2.0529972287373202</v>
      </c>
      <c r="T255" s="99">
        <f>RES_hhdet_tess!T29</f>
        <v>1.8637942464610437</v>
      </c>
      <c r="U255" s="99">
        <f>RES_hhdet_tess!U29</f>
        <v>1.5625963164996919</v>
      </c>
      <c r="V255" s="99">
        <f>RES_hhdet_tess!V29</f>
        <v>1.3990298625064557</v>
      </c>
      <c r="W255" s="99">
        <f>RES_hhdet_tess!W29</f>
        <v>1.2445450333748218</v>
      </c>
      <c r="DA255" s="63" t="s">
        <v>2940</v>
      </c>
    </row>
    <row r="256" spans="1:105" ht="12" customHeight="1" x14ac:dyDescent="0.25">
      <c r="A256" s="121" t="s">
        <v>55</v>
      </c>
      <c r="B256" s="123">
        <v>11.494061486460172</v>
      </c>
      <c r="C256" s="123">
        <v>16.734603694044992</v>
      </c>
      <c r="D256" s="123">
        <v>18.685240100189695</v>
      </c>
      <c r="E256" s="123">
        <v>22.525193894260376</v>
      </c>
      <c r="F256" s="123">
        <v>15.423619637193058</v>
      </c>
      <c r="G256" s="123">
        <v>28.492508544990876</v>
      </c>
      <c r="H256" s="123">
        <v>17.189479723869969</v>
      </c>
      <c r="I256" s="123">
        <v>25.858814842631393</v>
      </c>
      <c r="J256" s="123">
        <v>15.764403457729294</v>
      </c>
      <c r="K256" s="123">
        <v>22.51333539849831</v>
      </c>
      <c r="L256" s="123">
        <v>18.348279446938104</v>
      </c>
      <c r="M256" s="123">
        <v>18.883188186480883</v>
      </c>
      <c r="N256" s="123">
        <v>20.175160985267969</v>
      </c>
      <c r="O256" s="123">
        <v>19.937493194660149</v>
      </c>
      <c r="P256" s="123">
        <v>20.203943939901471</v>
      </c>
      <c r="Q256" s="123">
        <v>21.072088313311184</v>
      </c>
      <c r="R256" s="123">
        <v>19.578054596678648</v>
      </c>
      <c r="S256" s="123">
        <v>22.305911562135805</v>
      </c>
      <c r="T256" s="123">
        <v>20.849973623357783</v>
      </c>
      <c r="U256" s="123">
        <v>21.20821501375201</v>
      </c>
      <c r="V256" s="123">
        <v>20.220273470878261</v>
      </c>
      <c r="W256" s="123">
        <v>21.987824690304642</v>
      </c>
      <c r="DA256" s="130" t="s">
        <v>2941</v>
      </c>
    </row>
    <row r="257" spans="1:105" ht="12" customHeight="1" x14ac:dyDescent="0.25">
      <c r="A257" s="97" t="s">
        <v>141</v>
      </c>
      <c r="B257" s="99">
        <v>11.46000700204543</v>
      </c>
      <c r="C257" s="99">
        <v>16.864705954440637</v>
      </c>
      <c r="D257" s="99">
        <v>18.790992690024041</v>
      </c>
      <c r="E257" s="99">
        <v>22.554170065510252</v>
      </c>
      <c r="F257" s="99">
        <v>15.498592460005918</v>
      </c>
      <c r="G257" s="99">
        <v>28.596692353224661</v>
      </c>
      <c r="H257" s="99">
        <v>16.693094787468603</v>
      </c>
      <c r="I257" s="99">
        <v>26.241048860192191</v>
      </c>
      <c r="J257" s="99">
        <v>15.277888393464073</v>
      </c>
      <c r="K257" s="99">
        <v>22.241900365781806</v>
      </c>
      <c r="L257" s="99">
        <v>18.903149915043397</v>
      </c>
      <c r="M257" s="99">
        <v>19.632787882180114</v>
      </c>
      <c r="N257" s="99">
        <v>18.2779385115964</v>
      </c>
      <c r="O257" s="99">
        <v>19.868171876498597</v>
      </c>
      <c r="P257" s="99">
        <v>19.669805907987893</v>
      </c>
      <c r="Q257" s="99">
        <v>21.007024353316311</v>
      </c>
      <c r="R257" s="99">
        <v>20.191923103001013</v>
      </c>
      <c r="S257" s="99">
        <v>21.304574230683187</v>
      </c>
      <c r="T257" s="99">
        <v>21.130272102641072</v>
      </c>
      <c r="U257" s="99">
        <v>21.944265580345011</v>
      </c>
      <c r="V257" s="99">
        <v>20.179915763751588</v>
      </c>
      <c r="W257" s="99">
        <v>22.088588226873565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12.306671942149904</v>
      </c>
      <c r="C261" s="102">
        <v>12.128983676039315</v>
      </c>
      <c r="D261" s="102">
        <v>13.193659185220499</v>
      </c>
      <c r="E261" s="102">
        <v>20.733500638642962</v>
      </c>
      <c r="F261" s="102">
        <v>9.1758844027882827</v>
      </c>
      <c r="G261" s="102">
        <v>15.382712675573091</v>
      </c>
      <c r="H261" s="102">
        <v>26.09958933227448</v>
      </c>
      <c r="I261" s="102">
        <v>23.087618215315661</v>
      </c>
      <c r="J261" s="102">
        <v>17.009242471929042</v>
      </c>
      <c r="K261" s="102">
        <v>22.958187257672584</v>
      </c>
      <c r="L261" s="102">
        <v>17.729862360977172</v>
      </c>
      <c r="M261" s="102">
        <v>18.147324610859908</v>
      </c>
      <c r="N261" s="102">
        <v>21.855288350011946</v>
      </c>
      <c r="O261" s="102">
        <v>20.002228369635443</v>
      </c>
      <c r="P261" s="102">
        <v>20.728345080608296</v>
      </c>
      <c r="Q261" s="102">
        <v>21.144795890382824</v>
      </c>
      <c r="R261" s="102">
        <v>18.770549715878747</v>
      </c>
      <c r="S261" s="102">
        <v>23.80582271134098</v>
      </c>
      <c r="T261" s="102">
        <v>20.279981185038697</v>
      </c>
      <c r="U261" s="102">
        <v>19.393295808454212</v>
      </c>
      <c r="V261" s="102">
        <v>20.347060957869136</v>
      </c>
      <c r="W261" s="102">
        <v>21.726339149125799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8.2897742229292835</v>
      </c>
      <c r="C265" s="123">
        <v>8.9752560204775573</v>
      </c>
      <c r="D265" s="123">
        <v>9.9085189536861762</v>
      </c>
      <c r="E265" s="123">
        <v>11.826581902591021</v>
      </c>
      <c r="F265" s="123">
        <v>7.7084095910211179</v>
      </c>
      <c r="G265" s="123">
        <v>16.558533466044093</v>
      </c>
      <c r="H265" s="123">
        <v>9.4132607427510049</v>
      </c>
      <c r="I265" s="123">
        <v>13.19005187150654</v>
      </c>
      <c r="J265" s="123">
        <v>6.4133423885716514</v>
      </c>
      <c r="K265" s="123">
        <v>8.972341680820012</v>
      </c>
      <c r="L265" s="123">
        <v>7.0253277835590744</v>
      </c>
      <c r="M265" s="123">
        <v>6.9704715070033147</v>
      </c>
      <c r="N265" s="123">
        <v>6.0965578855022589</v>
      </c>
      <c r="O265" s="123">
        <v>6.191844176605521</v>
      </c>
      <c r="P265" s="123">
        <v>6.1906560790681286</v>
      </c>
      <c r="Q265" s="123">
        <v>6.9226483543827655</v>
      </c>
      <c r="R265" s="123">
        <v>6.8645066141827744</v>
      </c>
      <c r="S265" s="123">
        <v>7.5863098026252977</v>
      </c>
      <c r="T265" s="123">
        <v>7.587395110455307</v>
      </c>
      <c r="U265" s="123">
        <v>7.8444488131936279</v>
      </c>
      <c r="V265" s="123">
        <v>6.8639520244597199</v>
      </c>
      <c r="W265" s="123">
        <v>7.0569375592964434</v>
      </c>
      <c r="DA265" s="130" t="s">
        <v>2950</v>
      </c>
    </row>
    <row r="266" spans="1:105" ht="12" customHeight="1" x14ac:dyDescent="0.25">
      <c r="A266" s="97" t="s">
        <v>50</v>
      </c>
      <c r="B266" s="99">
        <v>8.3028594752885958</v>
      </c>
      <c r="C266" s="99">
        <v>8.9593431972875255</v>
      </c>
      <c r="D266" s="99">
        <v>9.9619918484312446</v>
      </c>
      <c r="E266" s="99">
        <v>11.725140813365355</v>
      </c>
      <c r="F266" s="99">
        <v>7.726069667930247</v>
      </c>
      <c r="G266" s="99">
        <v>16.894291259087709</v>
      </c>
      <c r="H266" s="99">
        <v>9.0933239211849131</v>
      </c>
      <c r="I266" s="99">
        <v>13.319467051342809</v>
      </c>
      <c r="J266" s="99">
        <v>6.4186749049458252</v>
      </c>
      <c r="K266" s="99">
        <v>9.0408398975474515</v>
      </c>
      <c r="L266" s="99">
        <v>7.0388880043864397</v>
      </c>
      <c r="M266" s="99">
        <v>6.9683500252687285</v>
      </c>
      <c r="N266" s="99">
        <v>6.0332964128317208</v>
      </c>
      <c r="O266" s="99">
        <v>6.2432298633738208</v>
      </c>
      <c r="P266" s="99">
        <v>6.2014761828554503</v>
      </c>
      <c r="Q266" s="99">
        <v>6.9101720369531128</v>
      </c>
      <c r="R266" s="99">
        <v>6.8620266157448961</v>
      </c>
      <c r="S266" s="99">
        <v>7.5878935529938891</v>
      </c>
      <c r="T266" s="99">
        <v>7.5883088912114278</v>
      </c>
      <c r="U266" s="99">
        <v>7.8444488131936279</v>
      </c>
      <c r="V266" s="99">
        <v>6.8639520244597199</v>
      </c>
      <c r="W266" s="99">
        <v>7.0569375592964434</v>
      </c>
      <c r="DA266" s="63" t="s">
        <v>2951</v>
      </c>
    </row>
    <row r="267" spans="1:105" ht="12" customHeight="1" x14ac:dyDescent="0.25">
      <c r="A267" s="109" t="s">
        <v>120</v>
      </c>
      <c r="B267" s="110">
        <v>7.4451806615554217</v>
      </c>
      <c r="C267" s="110">
        <v>9.6833766524339726</v>
      </c>
      <c r="D267" s="110">
        <v>8.0751625624266783</v>
      </c>
      <c r="E267" s="110">
        <v>14.557977156926597</v>
      </c>
      <c r="F267" s="110">
        <v>7.2296252837069686</v>
      </c>
      <c r="G267" s="110">
        <v>8.0835436554259079</v>
      </c>
      <c r="H267" s="110">
        <v>15.647705292728068</v>
      </c>
      <c r="I267" s="110">
        <v>10.342917915108602</v>
      </c>
      <c r="J267" s="110">
        <v>6.2689694452560891</v>
      </c>
      <c r="K267" s="110">
        <v>6.4379076619047515</v>
      </c>
      <c r="L267" s="110">
        <v>6.4986202587909343</v>
      </c>
      <c r="M267" s="110">
        <v>7.0754141368074235</v>
      </c>
      <c r="N267" s="110">
        <v>10.029312769854018</v>
      </c>
      <c r="O267" s="110">
        <v>0.66421244281546687</v>
      </c>
      <c r="P267" s="110">
        <v>4.5546563864252043</v>
      </c>
      <c r="Q267" s="110">
        <v>8.754171753055747</v>
      </c>
      <c r="R267" s="110">
        <v>7.2042664001719912</v>
      </c>
      <c r="S267" s="110">
        <v>7.2727272296443495</v>
      </c>
      <c r="T267" s="110">
        <v>7.0921259406365111</v>
      </c>
      <c r="U267" s="110">
        <v>0</v>
      </c>
      <c r="V267" s="110">
        <v>0</v>
      </c>
      <c r="W267" s="110">
        <v>0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75.915892410387343</v>
      </c>
      <c r="C269" s="118">
        <f t="shared" si="122"/>
        <v>66.643888990331988</v>
      </c>
      <c r="D269" s="118">
        <f t="shared" si="122"/>
        <v>64.836558867659065</v>
      </c>
      <c r="E269" s="118">
        <f t="shared" si="122"/>
        <v>69.94294426318703</v>
      </c>
      <c r="F269" s="118">
        <f t="shared" si="122"/>
        <v>68.249038441215021</v>
      </c>
      <c r="G269" s="118">
        <f t="shared" si="122"/>
        <v>69.751832559502759</v>
      </c>
      <c r="H269" s="118">
        <f t="shared" si="122"/>
        <v>60.019369573211634</v>
      </c>
      <c r="I269" s="118">
        <f t="shared" si="122"/>
        <v>59.753045777740674</v>
      </c>
      <c r="J269" s="118">
        <f t="shared" si="122"/>
        <v>58.653187397858403</v>
      </c>
      <c r="K269" s="118">
        <f t="shared" si="122"/>
        <v>58.474960880037159</v>
      </c>
      <c r="L269" s="118">
        <f t="shared" si="122"/>
        <v>55.859710419471092</v>
      </c>
      <c r="M269" s="118">
        <f t="shared" si="122"/>
        <v>52.436579069296862</v>
      </c>
      <c r="N269" s="118">
        <f t="shared" si="122"/>
        <v>51.909657714458511</v>
      </c>
      <c r="O269" s="118">
        <f t="shared" si="122"/>
        <v>48.087380546261912</v>
      </c>
      <c r="P269" s="118">
        <f t="shared" si="122"/>
        <v>44.360730191851331</v>
      </c>
      <c r="Q269" s="118">
        <f t="shared" si="122"/>
        <v>44.897658589553117</v>
      </c>
      <c r="R269" s="118">
        <f t="shared" ref="R269:V269" si="123">R270+R273+R275+R284</f>
        <v>46.68757946338269</v>
      </c>
      <c r="S269" s="118">
        <f t="shared" si="123"/>
        <v>40.099630498367105</v>
      </c>
      <c r="T269" s="118">
        <f t="shared" si="123"/>
        <v>43.21163522211554</v>
      </c>
      <c r="U269" s="118">
        <f t="shared" si="123"/>
        <v>46.363700147443723</v>
      </c>
      <c r="V269" s="118">
        <f t="shared" si="123"/>
        <v>42.480824031770702</v>
      </c>
      <c r="W269" s="118">
        <f t="shared" ref="W269" si="124">W270+W273+W275+W284</f>
        <v>45.188994216162193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67.573576225834415</v>
      </c>
      <c r="C270" s="123">
        <f t="shared" si="125"/>
        <v>55.625488844070354</v>
      </c>
      <c r="D270" s="123">
        <f t="shared" si="125"/>
        <v>52.588423573489671</v>
      </c>
      <c r="E270" s="123">
        <f t="shared" si="125"/>
        <v>55.426767127596179</v>
      </c>
      <c r="F270" s="123">
        <f t="shared" si="125"/>
        <v>58.439162723580687</v>
      </c>
      <c r="G270" s="123">
        <f t="shared" si="125"/>
        <v>50.758583084007569</v>
      </c>
      <c r="H270" s="123">
        <f t="shared" si="125"/>
        <v>49.68083107208443</v>
      </c>
      <c r="I270" s="123">
        <f t="shared" si="125"/>
        <v>44.697720353791773</v>
      </c>
      <c r="J270" s="123">
        <f t="shared" si="125"/>
        <v>51.470903506883793</v>
      </c>
      <c r="K270" s="123">
        <f t="shared" si="125"/>
        <v>49.065862970989215</v>
      </c>
      <c r="L270" s="123">
        <f t="shared" si="125"/>
        <v>48.90726049098425</v>
      </c>
      <c r="M270" s="123">
        <f t="shared" si="125"/>
        <v>45.690676205284596</v>
      </c>
      <c r="N270" s="123">
        <f t="shared" si="125"/>
        <v>46.107540294314198</v>
      </c>
      <c r="O270" s="123">
        <f t="shared" si="125"/>
        <v>41.971928387987155</v>
      </c>
      <c r="P270" s="123">
        <f t="shared" si="125"/>
        <v>38.338230857243097</v>
      </c>
      <c r="Q270" s="123">
        <f t="shared" si="125"/>
        <v>38.258388349989943</v>
      </c>
      <c r="R270" s="123">
        <f t="shared" ref="R270:V270" si="126">SUM(R271:R272)</f>
        <v>40.088150146799244</v>
      </c>
      <c r="S270" s="123">
        <f t="shared" si="126"/>
        <v>32.876898336993548</v>
      </c>
      <c r="T270" s="123">
        <f t="shared" si="126"/>
        <v>35.782728928920918</v>
      </c>
      <c r="U270" s="123">
        <f t="shared" si="126"/>
        <v>38.730396766392516</v>
      </c>
      <c r="V270" s="123">
        <f t="shared" si="126"/>
        <v>35.581564538252778</v>
      </c>
      <c r="W270" s="123">
        <f t="shared" ref="W270" si="127">SUM(W271:W272)</f>
        <v>38.226254640832188</v>
      </c>
      <c r="DA270" s="130" t="s">
        <v>3104</v>
      </c>
    </row>
    <row r="271" spans="1:105" ht="12" customHeight="1" x14ac:dyDescent="0.25">
      <c r="A271" s="97" t="s">
        <v>74</v>
      </c>
      <c r="B271" s="99">
        <v>67.573576225834415</v>
      </c>
      <c r="C271" s="99">
        <v>55.625488844070354</v>
      </c>
      <c r="D271" s="99">
        <v>52.588423573489671</v>
      </c>
      <c r="E271" s="99">
        <v>55.426767127596179</v>
      </c>
      <c r="F271" s="99">
        <v>58.439162723580687</v>
      </c>
      <c r="G271" s="99">
        <v>50.758583084007569</v>
      </c>
      <c r="H271" s="99">
        <v>49.68083107208443</v>
      </c>
      <c r="I271" s="99">
        <v>44.697720353791773</v>
      </c>
      <c r="J271" s="99">
        <v>51.470903506883793</v>
      </c>
      <c r="K271" s="99">
        <v>49.065862970989215</v>
      </c>
      <c r="L271" s="99">
        <v>48.90726049098425</v>
      </c>
      <c r="M271" s="99">
        <v>45.690676205284596</v>
      </c>
      <c r="N271" s="99">
        <v>46.107540294314198</v>
      </c>
      <c r="O271" s="99">
        <v>41.971928387987155</v>
      </c>
      <c r="P271" s="99">
        <v>38.338230857243097</v>
      </c>
      <c r="Q271" s="99">
        <v>38.258388349989943</v>
      </c>
      <c r="R271" s="99">
        <v>40.088150146799244</v>
      </c>
      <c r="S271" s="99">
        <v>32.876898336993548</v>
      </c>
      <c r="T271" s="99">
        <v>35.782728928920918</v>
      </c>
      <c r="U271" s="99">
        <v>38.730396766392516</v>
      </c>
      <c r="V271" s="99">
        <v>35.581564538252778</v>
      </c>
      <c r="W271" s="99">
        <v>38.226254640832188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5.0838561348050435</v>
      </c>
      <c r="C275" s="123">
        <v>7.5324919541182744</v>
      </c>
      <c r="D275" s="123">
        <v>8.4051173220527762</v>
      </c>
      <c r="E275" s="123">
        <v>10.037483662242755</v>
      </c>
      <c r="F275" s="123">
        <v>6.8648343448235503</v>
      </c>
      <c r="G275" s="123">
        <v>12.586346943878386</v>
      </c>
      <c r="H275" s="123">
        <v>6.9376243128733162</v>
      </c>
      <c r="I275" s="123">
        <v>10.053559980647185</v>
      </c>
      <c r="J275" s="123">
        <v>4.7541148337420038</v>
      </c>
      <c r="K275" s="123">
        <v>5.9599825275415892</v>
      </c>
      <c r="L275" s="123">
        <v>4.2666976453682501</v>
      </c>
      <c r="M275" s="123">
        <v>4.0755914499370869</v>
      </c>
      <c r="N275" s="123">
        <v>3.4828170986577822</v>
      </c>
      <c r="O275" s="123">
        <v>3.7010243246536807</v>
      </c>
      <c r="P275" s="123">
        <v>3.6186439812187596</v>
      </c>
      <c r="Q275" s="123">
        <v>3.9619287569985042</v>
      </c>
      <c r="R275" s="123">
        <v>3.9433839362372574</v>
      </c>
      <c r="S275" s="123">
        <v>4.2813432959661846</v>
      </c>
      <c r="T275" s="123">
        <v>4.4833786480355293</v>
      </c>
      <c r="U275" s="123">
        <v>4.5947040578364851</v>
      </c>
      <c r="V275" s="123">
        <v>4.2531987517856944</v>
      </c>
      <c r="W275" s="123">
        <v>4.2569108802398272</v>
      </c>
      <c r="DA275" s="130" t="s">
        <v>3109</v>
      </c>
    </row>
    <row r="276" spans="1:105" ht="12" customHeight="1" x14ac:dyDescent="0.25">
      <c r="A276" s="97" t="s">
        <v>141</v>
      </c>
      <c r="B276" s="99">
        <v>5.2969079092405149</v>
      </c>
      <c r="C276" s="99">
        <v>7.7452742127091856</v>
      </c>
      <c r="D276" s="99">
        <v>8.5669765277044121</v>
      </c>
      <c r="E276" s="99">
        <v>10.199814934408405</v>
      </c>
      <c r="F276" s="99">
        <v>6.9472123569614324</v>
      </c>
      <c r="G276" s="99">
        <v>12.686370893101261</v>
      </c>
      <c r="H276" s="99">
        <v>7.3241214890779585</v>
      </c>
      <c r="I276" s="99">
        <v>11.440257909012312</v>
      </c>
      <c r="J276" s="99">
        <v>6.6121450348191528</v>
      </c>
      <c r="K276" s="99">
        <v>9.5965820358720499</v>
      </c>
      <c r="L276" s="99">
        <v>8.0949627006109424</v>
      </c>
      <c r="M276" s="99">
        <v>8.2272606069396659</v>
      </c>
      <c r="N276" s="99">
        <v>7.4156611257938181</v>
      </c>
      <c r="O276" s="99">
        <v>7.6642465578659316</v>
      </c>
      <c r="P276" s="99">
        <v>7.3044776384813694</v>
      </c>
      <c r="Q276" s="99">
        <v>7.5073470549279344</v>
      </c>
      <c r="R276" s="99">
        <v>6.9411605000094596</v>
      </c>
      <c r="S276" s="99">
        <v>7.1395585131056212</v>
      </c>
      <c r="T276" s="99">
        <v>6.6881170491299242</v>
      </c>
      <c r="U276" s="99">
        <v>6.4581118146257266</v>
      </c>
      <c r="V276" s="99">
        <v>5.6070338474245212</v>
      </c>
      <c r="W276" s="99">
        <v>5.8973128436443467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3.2584600497478866</v>
      </c>
      <c r="C284" s="123">
        <v>3.4859081921433566</v>
      </c>
      <c r="D284" s="123">
        <v>3.8430179721166242</v>
      </c>
      <c r="E284" s="123">
        <v>4.4786934733481063</v>
      </c>
      <c r="F284" s="123">
        <v>2.9450413728107807</v>
      </c>
      <c r="G284" s="123">
        <v>6.4069025316168124</v>
      </c>
      <c r="H284" s="123">
        <v>3.4009141882538887</v>
      </c>
      <c r="I284" s="123">
        <v>5.0017654433017151</v>
      </c>
      <c r="J284" s="123">
        <v>2.4281690572326067</v>
      </c>
      <c r="K284" s="123">
        <v>3.4491153815063504</v>
      </c>
      <c r="L284" s="123">
        <v>2.6857522831185969</v>
      </c>
      <c r="M284" s="123">
        <v>2.6703114140751802</v>
      </c>
      <c r="N284" s="123">
        <v>2.3193003214865313</v>
      </c>
      <c r="O284" s="123">
        <v>2.4144278336210778</v>
      </c>
      <c r="P284" s="123">
        <v>2.4038553533894742</v>
      </c>
      <c r="Q284" s="123">
        <v>2.6773414825646693</v>
      </c>
      <c r="R284" s="123">
        <v>2.656045380346189</v>
      </c>
      <c r="S284" s="123">
        <v>2.9413888654073768</v>
      </c>
      <c r="T284" s="123">
        <v>2.9455276451590993</v>
      </c>
      <c r="U284" s="123">
        <v>3.0385993232147208</v>
      </c>
      <c r="V284" s="123">
        <v>2.6460607417322293</v>
      </c>
      <c r="W284" s="123">
        <v>2.7058286950901782</v>
      </c>
      <c r="DA284" s="130" t="s">
        <v>3118</v>
      </c>
    </row>
    <row r="285" spans="1:105" ht="12" customHeight="1" x14ac:dyDescent="0.25">
      <c r="A285" s="97" t="s">
        <v>50</v>
      </c>
      <c r="B285" s="99">
        <v>3.30894323361722</v>
      </c>
      <c r="C285" s="99">
        <v>3.5642432076971398</v>
      </c>
      <c r="D285" s="99">
        <v>3.955105996303359</v>
      </c>
      <c r="E285" s="99">
        <v>4.6450273437475547</v>
      </c>
      <c r="F285" s="99">
        <v>3.0536699480374074</v>
      </c>
      <c r="G285" s="99">
        <v>6.6607279051371497</v>
      </c>
      <c r="H285" s="99">
        <v>3.5754409912572087</v>
      </c>
      <c r="I285" s="99">
        <v>5.2291184179972481</v>
      </c>
      <c r="J285" s="99">
        <v>2.517855192041472</v>
      </c>
      <c r="K285" s="99">
        <v>3.542334716141657</v>
      </c>
      <c r="L285" s="99">
        <v>2.754897667101325</v>
      </c>
      <c r="M285" s="99">
        <v>2.7242934507478593</v>
      </c>
      <c r="N285" s="99">
        <v>2.3566081014568239</v>
      </c>
      <c r="O285" s="99">
        <v>2.4368727138805037</v>
      </c>
      <c r="P285" s="99">
        <v>2.419753867631468</v>
      </c>
      <c r="Q285" s="99">
        <v>2.6955795035630667</v>
      </c>
      <c r="R285" s="99">
        <v>2.67543257290346</v>
      </c>
      <c r="S285" s="99">
        <v>2.9562443647276164</v>
      </c>
      <c r="T285" s="99">
        <v>2.9509621980099463</v>
      </c>
      <c r="U285" s="99">
        <v>3.0385993232147208</v>
      </c>
      <c r="V285" s="99">
        <v>2.6460607417322293</v>
      </c>
      <c r="W285" s="99">
        <v>2.7058286950901782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1.7509221639237384E-2</v>
      </c>
      <c r="D290" s="117">
        <f t="shared" si="129"/>
        <v>1.7745772631947807E-2</v>
      </c>
      <c r="E290" s="117">
        <f t="shared" si="129"/>
        <v>2.2440149780859973E-2</v>
      </c>
      <c r="F290" s="117">
        <f t="shared" si="129"/>
        <v>2.1962979066365611E-2</v>
      </c>
      <c r="G290" s="117">
        <f t="shared" si="129"/>
        <v>2.8183783362194164E-2</v>
      </c>
      <c r="H290" s="117">
        <f t="shared" si="129"/>
        <v>2.2053461847729789E-2</v>
      </c>
      <c r="I290" s="117">
        <f t="shared" si="129"/>
        <v>2.0990238560928191E-2</v>
      </c>
      <c r="J290" s="117">
        <f t="shared" si="129"/>
        <v>1.9118125849296952E-2</v>
      </c>
      <c r="K290" s="117">
        <f t="shared" si="129"/>
        <v>1.9686874607693156E-2</v>
      </c>
      <c r="L290" s="117">
        <f t="shared" si="129"/>
        <v>1.9461356906392845E-2</v>
      </c>
      <c r="M290" s="117">
        <f t="shared" si="129"/>
        <v>2.1853879678707864E-2</v>
      </c>
      <c r="N290" s="117">
        <f t="shared" si="129"/>
        <v>1.9771367263044109E-2</v>
      </c>
      <c r="O290" s="117">
        <f t="shared" si="129"/>
        <v>2.0812339924355779E-2</v>
      </c>
      <c r="P290" s="117">
        <f t="shared" si="129"/>
        <v>1.7234800078879339E-2</v>
      </c>
      <c r="Q290" s="117">
        <f t="shared" si="129"/>
        <v>7.7308369240108839E-3</v>
      </c>
      <c r="R290" s="117">
        <f t="shared" ref="R290:V290" si="130">R291+R294+R296+R305</f>
        <v>8.5268782316102077E-4</v>
      </c>
      <c r="S290" s="117">
        <f t="shared" si="130"/>
        <v>0</v>
      </c>
      <c r="T290" s="117">
        <f t="shared" si="130"/>
        <v>0</v>
      </c>
      <c r="U290" s="117">
        <f t="shared" si="130"/>
        <v>3.2068985137689268E-3</v>
      </c>
      <c r="V290" s="117">
        <f t="shared" si="130"/>
        <v>4.3109640667993191E-3</v>
      </c>
      <c r="W290" s="117">
        <f t="shared" ref="W290" si="131">W291+W294+W296+W305</f>
        <v>6.8397275344917255E-3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1.4419644320184589E-2</v>
      </c>
      <c r="D291" s="122">
        <f t="shared" si="132"/>
        <v>1.4313250980842566E-2</v>
      </c>
      <c r="E291" s="122">
        <f t="shared" si="132"/>
        <v>1.7663008510710544E-2</v>
      </c>
      <c r="F291" s="122">
        <f t="shared" si="132"/>
        <v>1.8911934536057565E-2</v>
      </c>
      <c r="G291" s="122">
        <f t="shared" si="132"/>
        <v>2.0851893619743309E-2</v>
      </c>
      <c r="H291" s="122">
        <f t="shared" si="132"/>
        <v>1.8127978074406061E-2</v>
      </c>
      <c r="I291" s="122">
        <f t="shared" si="132"/>
        <v>1.5983423312563753E-2</v>
      </c>
      <c r="J291" s="122">
        <f t="shared" si="132"/>
        <v>1.6571037525463937E-2</v>
      </c>
      <c r="K291" s="122">
        <f t="shared" si="132"/>
        <v>1.6149132355258364E-2</v>
      </c>
      <c r="L291" s="122">
        <f t="shared" si="132"/>
        <v>1.6572956960545133E-2</v>
      </c>
      <c r="M291" s="122">
        <f t="shared" si="132"/>
        <v>1.8361330126370517E-2</v>
      </c>
      <c r="N291" s="122">
        <f t="shared" si="132"/>
        <v>1.6587279595857464E-2</v>
      </c>
      <c r="O291" s="122">
        <f t="shared" si="132"/>
        <v>1.7292579233510585E-2</v>
      </c>
      <c r="P291" s="122">
        <f t="shared" si="132"/>
        <v>1.3986073740689156E-2</v>
      </c>
      <c r="Q291" s="122">
        <f t="shared" si="132"/>
        <v>6.1741915719823902E-3</v>
      </c>
      <c r="R291" s="122">
        <f t="shared" ref="R291:V291" si="133">SUM(R292:R293)</f>
        <v>7.0243770055092303E-4</v>
      </c>
      <c r="S291" s="122">
        <f t="shared" si="133"/>
        <v>0</v>
      </c>
      <c r="T291" s="122">
        <f t="shared" si="133"/>
        <v>0</v>
      </c>
      <c r="U291" s="122">
        <f t="shared" si="133"/>
        <v>2.5342701014072159E-3</v>
      </c>
      <c r="V291" s="122">
        <f t="shared" si="133"/>
        <v>3.3897815850568239E-3</v>
      </c>
      <c r="W291" s="122">
        <f t="shared" ref="W291" si="134">SUM(W292:W293)</f>
        <v>5.2462057168859233E-3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1.4384796042236183E-2</v>
      </c>
      <c r="D292" s="98">
        <v>1.4279678440183663E-2</v>
      </c>
      <c r="E292" s="98">
        <v>1.7622088962208404E-2</v>
      </c>
      <c r="F292" s="98">
        <v>1.8864273276102354E-2</v>
      </c>
      <c r="G292" s="98">
        <v>2.080199131144847E-2</v>
      </c>
      <c r="H292" s="98">
        <v>1.8086963469180418E-2</v>
      </c>
      <c r="I292" s="98">
        <v>1.5950568736956158E-2</v>
      </c>
      <c r="J292" s="98">
        <v>1.6531131611933036E-2</v>
      </c>
      <c r="K292" s="98">
        <v>1.6109811395274194E-2</v>
      </c>
      <c r="L292" s="98">
        <v>1.6535739084408238E-2</v>
      </c>
      <c r="M292" s="98">
        <v>1.8316851251977816E-2</v>
      </c>
      <c r="N292" s="98">
        <v>1.6552546919988025E-2</v>
      </c>
      <c r="O292" s="98">
        <v>1.72483329312112E-2</v>
      </c>
      <c r="P292" s="98">
        <v>1.3947926918466335E-2</v>
      </c>
      <c r="Q292" s="98">
        <v>6.1588181351217739E-3</v>
      </c>
      <c r="R292" s="98">
        <v>7.0067649699383369E-4</v>
      </c>
      <c r="S292" s="98">
        <v>0</v>
      </c>
      <c r="T292" s="98">
        <v>0</v>
      </c>
      <c r="U292" s="98">
        <v>2.5278335981167447E-3</v>
      </c>
      <c r="V292" s="98">
        <v>3.3812569865487268E-3</v>
      </c>
      <c r="W292" s="98">
        <v>5.2330923383476832E-3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3.4848277948405376E-5</v>
      </c>
      <c r="D293" s="98">
        <v>3.3572540658904538E-5</v>
      </c>
      <c r="E293" s="98">
        <v>4.091954850213996E-5</v>
      </c>
      <c r="F293" s="98">
        <v>4.7661259955210329E-5</v>
      </c>
      <c r="G293" s="98">
        <v>4.9902308294840284E-5</v>
      </c>
      <c r="H293" s="98">
        <v>4.1014605225644446E-5</v>
      </c>
      <c r="I293" s="98">
        <v>3.2854575607595924E-5</v>
      </c>
      <c r="J293" s="98">
        <v>3.9905913530899674E-5</v>
      </c>
      <c r="K293" s="98">
        <v>3.9320959984172047E-5</v>
      </c>
      <c r="L293" s="98">
        <v>3.7217876136894046E-5</v>
      </c>
      <c r="M293" s="98">
        <v>4.4478874392699939E-5</v>
      </c>
      <c r="N293" s="98">
        <v>3.4732675869441135E-5</v>
      </c>
      <c r="O293" s="98">
        <v>4.4246302299385282E-5</v>
      </c>
      <c r="P293" s="98">
        <v>3.8146822222820527E-5</v>
      </c>
      <c r="Q293" s="98">
        <v>1.5373436860616235E-5</v>
      </c>
      <c r="R293" s="98">
        <v>1.7612035570893853E-6</v>
      </c>
      <c r="S293" s="98">
        <v>0</v>
      </c>
      <c r="T293" s="98">
        <v>0</v>
      </c>
      <c r="U293" s="98">
        <v>6.4365032904711748E-6</v>
      </c>
      <c r="V293" s="98">
        <v>8.524598508096858E-6</v>
      </c>
      <c r="W293" s="98">
        <v>1.3113378538239799E-5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6.9315372791351387E-5</v>
      </c>
      <c r="D294" s="122">
        <f t="shared" si="135"/>
        <v>8.6047109135346686E-5</v>
      </c>
      <c r="E294" s="122">
        <f t="shared" si="135"/>
        <v>1.3137618558400788E-4</v>
      </c>
      <c r="F294" s="122">
        <f t="shared" si="135"/>
        <v>3.0767474045061945E-5</v>
      </c>
      <c r="G294" s="122">
        <f t="shared" si="135"/>
        <v>6.235809001739923E-5</v>
      </c>
      <c r="H294" s="122">
        <f t="shared" si="135"/>
        <v>7.7271156927913317E-5</v>
      </c>
      <c r="I294" s="122">
        <f t="shared" si="135"/>
        <v>1.4763127450347893E-4</v>
      </c>
      <c r="J294" s="122">
        <f t="shared" si="135"/>
        <v>4.3507046144760819E-5</v>
      </c>
      <c r="K294" s="122">
        <f t="shared" si="135"/>
        <v>3.6217266407978145E-5</v>
      </c>
      <c r="L294" s="122">
        <f t="shared" si="135"/>
        <v>1.074289582424522E-4</v>
      </c>
      <c r="M294" s="122">
        <f t="shared" si="135"/>
        <v>3.5030636470405786E-5</v>
      </c>
      <c r="N294" s="122">
        <f t="shared" si="135"/>
        <v>1.1015895134863606E-4</v>
      </c>
      <c r="O294" s="122">
        <f t="shared" si="135"/>
        <v>1.7385345504371746E-5</v>
      </c>
      <c r="P294" s="122">
        <f t="shared" si="135"/>
        <v>6.8944921826380416E-5</v>
      </c>
      <c r="Q294" s="122">
        <f t="shared" si="135"/>
        <v>6.8267457205283875E-5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1.843838276560912E-5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6.9315372791351387E-5</v>
      </c>
      <c r="D295" s="98">
        <v>8.6047109135346686E-5</v>
      </c>
      <c r="E295" s="98">
        <v>1.3137618558400788E-4</v>
      </c>
      <c r="F295" s="98">
        <v>3.0767474045061945E-5</v>
      </c>
      <c r="G295" s="98">
        <v>6.235809001739923E-5</v>
      </c>
      <c r="H295" s="98">
        <v>7.7271156927913317E-5</v>
      </c>
      <c r="I295" s="98">
        <v>1.4763127450347893E-4</v>
      </c>
      <c r="J295" s="98">
        <v>4.3507046144760819E-5</v>
      </c>
      <c r="K295" s="98">
        <v>3.6217266407978145E-5</v>
      </c>
      <c r="L295" s="98">
        <v>1.074289582424522E-4</v>
      </c>
      <c r="M295" s="98">
        <v>3.5030636470405786E-5</v>
      </c>
      <c r="N295" s="98">
        <v>1.1015895134863606E-4</v>
      </c>
      <c r="O295" s="98">
        <v>1.7385345504371746E-5</v>
      </c>
      <c r="P295" s="98">
        <v>6.8944921826380416E-5</v>
      </c>
      <c r="Q295" s="98">
        <v>6.8267457205283875E-5</v>
      </c>
      <c r="R295" s="98">
        <v>0</v>
      </c>
      <c r="S295" s="98">
        <v>0</v>
      </c>
      <c r="T295" s="98">
        <v>0</v>
      </c>
      <c r="U295" s="98">
        <v>1.843838276560912E-5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2.0588153975167498E-3</v>
      </c>
      <c r="D296" s="122">
        <v>2.2855855906313304E-3</v>
      </c>
      <c r="E296" s="122">
        <v>3.1661152513995394E-3</v>
      </c>
      <c r="F296" s="122">
        <v>2.078928513187962E-3</v>
      </c>
      <c r="G296" s="122">
        <v>4.7553775827146073E-3</v>
      </c>
      <c r="H296" s="122">
        <v>2.6260320182936907E-3</v>
      </c>
      <c r="I296" s="122">
        <v>3.1791620950658989E-3</v>
      </c>
      <c r="J296" s="122">
        <v>1.7991532238714159E-3</v>
      </c>
      <c r="K296" s="122">
        <v>2.4916411248812674E-3</v>
      </c>
      <c r="L296" s="122">
        <v>1.9934250494206339E-3</v>
      </c>
      <c r="M296" s="122">
        <v>2.5133626639977672E-3</v>
      </c>
      <c r="N296" s="122">
        <v>2.3192682449376628E-3</v>
      </c>
      <c r="O296" s="122">
        <v>2.5763536435750066E-3</v>
      </c>
      <c r="P296" s="122">
        <v>2.3237023462365685E-3</v>
      </c>
      <c r="Q296" s="122">
        <v>1.0490992379635264E-3</v>
      </c>
      <c r="R296" s="122">
        <v>1.0081451833790428E-4</v>
      </c>
      <c r="S296" s="122">
        <v>0</v>
      </c>
      <c r="T296" s="122">
        <v>0</v>
      </c>
      <c r="U296" s="122">
        <v>4.1536049768189416E-4</v>
      </c>
      <c r="V296" s="122">
        <v>6.0084644392375804E-4</v>
      </c>
      <c r="W296" s="122">
        <v>1.0882564766373473E-3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2.0588153975167498E-3</v>
      </c>
      <c r="D297" s="98">
        <v>2.2855855906313304E-3</v>
      </c>
      <c r="E297" s="98">
        <v>3.1661152513995394E-3</v>
      </c>
      <c r="F297" s="98">
        <v>2.078928513187962E-3</v>
      </c>
      <c r="G297" s="98">
        <v>4.7553775827146073E-3</v>
      </c>
      <c r="H297" s="98">
        <v>1.7088885838983806E-3</v>
      </c>
      <c r="I297" s="98">
        <v>1.6799787765917899E-3</v>
      </c>
      <c r="J297" s="98">
        <v>6.8535879154787028E-4</v>
      </c>
      <c r="K297" s="98">
        <v>1.4268285133568593E-4</v>
      </c>
      <c r="L297" s="98">
        <v>4.8444782366985426E-4</v>
      </c>
      <c r="M297" s="98">
        <v>1.7346620632924252E-3</v>
      </c>
      <c r="N297" s="98">
        <v>1.1117707748352983E-3</v>
      </c>
      <c r="O297" s="98">
        <v>1.7186103862871633E-3</v>
      </c>
      <c r="P297" s="98">
        <v>1.0639986950803659E-3</v>
      </c>
      <c r="Q297" s="98">
        <v>5.3919984093071533E-4</v>
      </c>
      <c r="R297" s="98">
        <v>1.0081451833790428E-4</v>
      </c>
      <c r="S297" s="98">
        <v>0</v>
      </c>
      <c r="T297" s="98">
        <v>0</v>
      </c>
      <c r="U297" s="98">
        <v>4.1536049768189416E-4</v>
      </c>
      <c r="V297" s="98">
        <v>4.7735083257828374E-4</v>
      </c>
      <c r="W297" s="98">
        <v>4.2182113107623576E-4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9.1714343439531002E-4</v>
      </c>
      <c r="I301" s="101">
        <v>1.4991833184741091E-3</v>
      </c>
      <c r="J301" s="101">
        <v>1.1137944323235457E-3</v>
      </c>
      <c r="K301" s="101">
        <v>2.3489582735455815E-3</v>
      </c>
      <c r="L301" s="101">
        <v>1.5089772257507797E-3</v>
      </c>
      <c r="M301" s="101">
        <v>7.7870060070534192E-4</v>
      </c>
      <c r="N301" s="101">
        <v>1.2074974701023645E-3</v>
      </c>
      <c r="O301" s="101">
        <v>8.5774325728784349E-4</v>
      </c>
      <c r="P301" s="101">
        <v>1.2597036511562026E-3</v>
      </c>
      <c r="Q301" s="101">
        <v>5.0989939703281111E-4</v>
      </c>
      <c r="R301" s="101">
        <v>0</v>
      </c>
      <c r="S301" s="101">
        <v>0</v>
      </c>
      <c r="T301" s="101">
        <v>0</v>
      </c>
      <c r="U301" s="101">
        <v>0</v>
      </c>
      <c r="V301" s="101">
        <v>1.2349561134547432E-4</v>
      </c>
      <c r="W301" s="101">
        <v>6.6643534556111157E-4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9.6144654874469381E-4</v>
      </c>
      <c r="D305" s="122">
        <v>1.0608889513385646E-3</v>
      </c>
      <c r="E305" s="122">
        <v>1.4796498331658789E-3</v>
      </c>
      <c r="F305" s="122">
        <v>9.4134854307502283E-4</v>
      </c>
      <c r="G305" s="122">
        <v>2.5141540697188503E-3</v>
      </c>
      <c r="H305" s="122">
        <v>1.2221805981021271E-3</v>
      </c>
      <c r="I305" s="122">
        <v>1.6800218787950615E-3</v>
      </c>
      <c r="J305" s="122">
        <v>7.0442805381684128E-4</v>
      </c>
      <c r="K305" s="122">
        <v>1.009883861145546E-3</v>
      </c>
      <c r="L305" s="122">
        <v>7.8754593818462304E-4</v>
      </c>
      <c r="M305" s="122">
        <v>9.441562518691742E-4</v>
      </c>
      <c r="N305" s="122">
        <v>7.5466047090034713E-4</v>
      </c>
      <c r="O305" s="122">
        <v>9.2602170176581556E-4</v>
      </c>
      <c r="P305" s="122">
        <v>8.5607907012723295E-4</v>
      </c>
      <c r="Q305" s="122">
        <v>4.3927865685968376E-4</v>
      </c>
      <c r="R305" s="122">
        <v>4.9435604272193539E-5</v>
      </c>
      <c r="S305" s="122">
        <v>0</v>
      </c>
      <c r="T305" s="122">
        <v>0</v>
      </c>
      <c r="U305" s="122">
        <v>2.3882953191420769E-4</v>
      </c>
      <c r="V305" s="122">
        <v>3.2033603781873697E-4</v>
      </c>
      <c r="W305" s="122">
        <v>5.0526534096845439E-4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9.1863974328507255E-4</v>
      </c>
      <c r="D306" s="98">
        <v>1.0250873935699985E-3</v>
      </c>
      <c r="E306" s="98">
        <v>1.4148225997368223E-3</v>
      </c>
      <c r="F306" s="98">
        <v>9.4134854307502283E-4</v>
      </c>
      <c r="G306" s="98">
        <v>2.4774641056489678E-3</v>
      </c>
      <c r="H306" s="98">
        <v>1.0786790960120359E-3</v>
      </c>
      <c r="I306" s="98">
        <v>1.6800218787950615E-3</v>
      </c>
      <c r="J306" s="98">
        <v>7.0442805381684128E-4</v>
      </c>
      <c r="K306" s="98">
        <v>1.009883861145546E-3</v>
      </c>
      <c r="L306" s="98">
        <v>7.5596160742164855E-4</v>
      </c>
      <c r="M306" s="98">
        <v>9.441562518691742E-4</v>
      </c>
      <c r="N306" s="98">
        <v>7.5466047090034713E-4</v>
      </c>
      <c r="O306" s="98">
        <v>9.2602170176581556E-4</v>
      </c>
      <c r="P306" s="98">
        <v>8.5607907012723295E-4</v>
      </c>
      <c r="Q306" s="98">
        <v>4.3927865685968376E-4</v>
      </c>
      <c r="R306" s="98">
        <v>4.9435604272193539E-5</v>
      </c>
      <c r="S306" s="98">
        <v>0</v>
      </c>
      <c r="T306" s="98">
        <v>0</v>
      </c>
      <c r="U306" s="98">
        <v>2.3882953191420769E-4</v>
      </c>
      <c r="V306" s="98">
        <v>3.2033603781873697E-4</v>
      </c>
      <c r="W306" s="98">
        <v>5.0526534096845439E-4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4.2806805459621245E-5</v>
      </c>
      <c r="D307" s="33">
        <v>3.5801557768566168E-5</v>
      </c>
      <c r="E307" s="33">
        <v>6.4827233429056664E-5</v>
      </c>
      <c r="F307" s="33">
        <v>0</v>
      </c>
      <c r="G307" s="33">
        <v>3.6689964069882282E-5</v>
      </c>
      <c r="H307" s="33">
        <v>1.4350150209009105E-4</v>
      </c>
      <c r="I307" s="33">
        <v>0</v>
      </c>
      <c r="J307" s="33">
        <v>0</v>
      </c>
      <c r="K307" s="33">
        <v>0</v>
      </c>
      <c r="L307" s="33">
        <v>3.1584330762974526E-5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9.7351270814560239E-3</v>
      </c>
      <c r="D309" s="117">
        <f t="shared" si="136"/>
        <v>9.9825005336951923E-3</v>
      </c>
      <c r="E309" s="117">
        <f t="shared" si="136"/>
        <v>1.2783512760978931E-2</v>
      </c>
      <c r="F309" s="117">
        <f t="shared" si="136"/>
        <v>1.2514171155241902E-2</v>
      </c>
      <c r="G309" s="117">
        <f t="shared" si="136"/>
        <v>1.6164030853874262E-2</v>
      </c>
      <c r="H309" s="117">
        <f t="shared" si="136"/>
        <v>1.2956855868425083E-2</v>
      </c>
      <c r="I309" s="117">
        <f t="shared" si="136"/>
        <v>1.2563514800905645E-2</v>
      </c>
      <c r="J309" s="117">
        <f t="shared" si="136"/>
        <v>1.1462709802731504E-2</v>
      </c>
      <c r="K309" s="117">
        <f t="shared" si="136"/>
        <v>1.193081189768283E-2</v>
      </c>
      <c r="L309" s="117">
        <f t="shared" si="136"/>
        <v>1.2097012773981166E-2</v>
      </c>
      <c r="M309" s="117">
        <f t="shared" si="136"/>
        <v>1.3640183421963275E-2</v>
      </c>
      <c r="N309" s="117">
        <f t="shared" si="136"/>
        <v>1.2895244750472382E-2</v>
      </c>
      <c r="O309" s="117">
        <f t="shared" si="136"/>
        <v>1.3896953486430299E-2</v>
      </c>
      <c r="P309" s="117">
        <f t="shared" si="136"/>
        <v>1.211427336474446E-2</v>
      </c>
      <c r="Q309" s="117">
        <f t="shared" si="136"/>
        <v>5.7192070421261589E-3</v>
      </c>
      <c r="R309" s="117">
        <f t="shared" ref="R309:V309" si="137">R310+R313+R315+R324</f>
        <v>6.2997787580218727E-4</v>
      </c>
      <c r="S309" s="117">
        <f t="shared" si="137"/>
        <v>0</v>
      </c>
      <c r="T309" s="117">
        <f t="shared" si="137"/>
        <v>0</v>
      </c>
      <c r="U309" s="117">
        <f t="shared" si="137"/>
        <v>2.5030455469415664E-3</v>
      </c>
      <c r="V309" s="117">
        <f t="shared" si="137"/>
        <v>3.3059036590933916E-3</v>
      </c>
      <c r="W309" s="117">
        <f t="shared" ref="W309" si="138">W310+W313+W315+W324</f>
        <v>5.1951765314084348E-3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7.9796931181851313E-3</v>
      </c>
      <c r="D310" s="122">
        <f t="shared" si="139"/>
        <v>8.0069570491543909E-3</v>
      </c>
      <c r="E310" s="122">
        <f t="shared" si="139"/>
        <v>9.9911800278672559E-3</v>
      </c>
      <c r="F310" s="122">
        <f t="shared" si="139"/>
        <v>1.0817084380332336E-2</v>
      </c>
      <c r="G310" s="122">
        <f t="shared" si="139"/>
        <v>1.2059131327157795E-2</v>
      </c>
      <c r="H310" s="122">
        <f t="shared" si="139"/>
        <v>1.0601629642431235E-2</v>
      </c>
      <c r="I310" s="122">
        <f t="shared" si="139"/>
        <v>9.4539090516664766E-3</v>
      </c>
      <c r="J310" s="122">
        <f t="shared" si="139"/>
        <v>9.9221245791615443E-3</v>
      </c>
      <c r="K310" s="122">
        <f t="shared" si="139"/>
        <v>9.7938796860446847E-3</v>
      </c>
      <c r="L310" s="122">
        <f t="shared" si="139"/>
        <v>1.0186854526146673E-2</v>
      </c>
      <c r="M310" s="122">
        <f t="shared" si="139"/>
        <v>1.1530141158454226E-2</v>
      </c>
      <c r="N310" s="122">
        <f t="shared" si="139"/>
        <v>1.073669410692301E-2</v>
      </c>
      <c r="O310" s="122">
        <f t="shared" si="139"/>
        <v>1.1652245060313881E-2</v>
      </c>
      <c r="P310" s="122">
        <f t="shared" si="139"/>
        <v>9.8477192115170899E-3</v>
      </c>
      <c r="Q310" s="122">
        <f t="shared" si="139"/>
        <v>4.5013234028479622E-3</v>
      </c>
      <c r="R310" s="122">
        <f t="shared" ref="R310:V310" si="140">SUM(R311:R312)</f>
        <v>5.2070067969614304E-4</v>
      </c>
      <c r="S310" s="122">
        <f t="shared" si="140"/>
        <v>0</v>
      </c>
      <c r="T310" s="122">
        <f t="shared" si="140"/>
        <v>0</v>
      </c>
      <c r="U310" s="122">
        <f t="shared" si="140"/>
        <v>1.9293970383160485E-3</v>
      </c>
      <c r="V310" s="122">
        <f t="shared" si="140"/>
        <v>2.5954531345589167E-3</v>
      </c>
      <c r="W310" s="122">
        <f t="shared" ref="W310" si="141">SUM(W311:W312)</f>
        <v>4.0319744274098955E-3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7.9448448402367252E-3</v>
      </c>
      <c r="D311" s="98">
        <v>7.9733845084954871E-3</v>
      </c>
      <c r="E311" s="98">
        <v>9.950260479365116E-3</v>
      </c>
      <c r="F311" s="98">
        <v>1.0769423120377125E-2</v>
      </c>
      <c r="G311" s="98">
        <v>1.2009229018862954E-2</v>
      </c>
      <c r="H311" s="98">
        <v>1.056061503720559E-2</v>
      </c>
      <c r="I311" s="98">
        <v>9.4210544760588814E-3</v>
      </c>
      <c r="J311" s="98">
        <v>9.8822186656306443E-3</v>
      </c>
      <c r="K311" s="98">
        <v>9.754558726060512E-3</v>
      </c>
      <c r="L311" s="98">
        <v>1.0149636650009779E-2</v>
      </c>
      <c r="M311" s="98">
        <v>1.1485662284061527E-2</v>
      </c>
      <c r="N311" s="98">
        <v>1.0701961431053569E-2</v>
      </c>
      <c r="O311" s="98">
        <v>1.1607998758014496E-2</v>
      </c>
      <c r="P311" s="98">
        <v>9.8095723892942695E-3</v>
      </c>
      <c r="Q311" s="98">
        <v>4.485949965987346E-3</v>
      </c>
      <c r="R311" s="98">
        <v>5.1893947613905369E-4</v>
      </c>
      <c r="S311" s="98">
        <v>0</v>
      </c>
      <c r="T311" s="98">
        <v>0</v>
      </c>
      <c r="U311" s="98">
        <v>1.9229605350255773E-3</v>
      </c>
      <c r="V311" s="98">
        <v>2.5869285360508197E-3</v>
      </c>
      <c r="W311" s="98">
        <v>4.0188610488716553E-3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3.4848277948405376E-5</v>
      </c>
      <c r="D312" s="98">
        <v>3.3572540658904538E-5</v>
      </c>
      <c r="E312" s="98">
        <v>4.091954850213996E-5</v>
      </c>
      <c r="F312" s="98">
        <v>4.7661259955210329E-5</v>
      </c>
      <c r="G312" s="98">
        <v>4.9902308294840284E-5</v>
      </c>
      <c r="H312" s="98">
        <v>4.1014605225644446E-5</v>
      </c>
      <c r="I312" s="98">
        <v>3.2854575607595924E-5</v>
      </c>
      <c r="J312" s="98">
        <v>3.9905913530899674E-5</v>
      </c>
      <c r="K312" s="98">
        <v>3.9320959984172047E-5</v>
      </c>
      <c r="L312" s="98">
        <v>3.7217876136894046E-5</v>
      </c>
      <c r="M312" s="98">
        <v>4.4478874392699939E-5</v>
      </c>
      <c r="N312" s="98">
        <v>3.4732675869441135E-5</v>
      </c>
      <c r="O312" s="98">
        <v>4.4246302299385282E-5</v>
      </c>
      <c r="P312" s="98">
        <v>3.8146822222820527E-5</v>
      </c>
      <c r="Q312" s="98">
        <v>1.5373436860616235E-5</v>
      </c>
      <c r="R312" s="98">
        <v>1.7612035570893853E-6</v>
      </c>
      <c r="S312" s="98">
        <v>0</v>
      </c>
      <c r="T312" s="98">
        <v>0</v>
      </c>
      <c r="U312" s="98">
        <v>6.4365032904711748E-6</v>
      </c>
      <c r="V312" s="98">
        <v>8.524598508096858E-6</v>
      </c>
      <c r="W312" s="98">
        <v>1.3113378538239799E-5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1.4400500117833922E-4</v>
      </c>
      <c r="D313" s="122">
        <f t="shared" si="142"/>
        <v>1.8420196343662924E-4</v>
      </c>
      <c r="E313" s="122">
        <f t="shared" si="142"/>
        <v>2.8962602552246708E-4</v>
      </c>
      <c r="F313" s="122">
        <f t="shared" si="142"/>
        <v>6.9795026972682177E-5</v>
      </c>
      <c r="G313" s="122">
        <f t="shared" si="142"/>
        <v>1.4548068341209351E-4</v>
      </c>
      <c r="H313" s="122">
        <f t="shared" si="142"/>
        <v>1.8529980787662006E-4</v>
      </c>
      <c r="I313" s="122">
        <f t="shared" si="142"/>
        <v>3.6372970808507324E-4</v>
      </c>
      <c r="J313" s="122">
        <f t="shared" si="142"/>
        <v>1.1010330575814387E-4</v>
      </c>
      <c r="K313" s="122">
        <f t="shared" si="142"/>
        <v>9.4139009837649183E-5</v>
      </c>
      <c r="L313" s="122">
        <f t="shared" si="142"/>
        <v>2.8679636446470372E-4</v>
      </c>
      <c r="M313" s="122">
        <f t="shared" si="142"/>
        <v>9.646268288579297E-5</v>
      </c>
      <c r="N313" s="122">
        <f t="shared" si="142"/>
        <v>3.1453350120755428E-4</v>
      </c>
      <c r="O313" s="122">
        <f t="shared" si="142"/>
        <v>5.1749253445497284E-5</v>
      </c>
      <c r="P313" s="122">
        <f t="shared" si="142"/>
        <v>2.1429352507972094E-4</v>
      </c>
      <c r="Q313" s="122">
        <f t="shared" si="142"/>
        <v>2.1990750543418147E-4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6.3405943277327159E-5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1.4400500117833922E-4</v>
      </c>
      <c r="D314" s="98">
        <v>1.8420196343662924E-4</v>
      </c>
      <c r="E314" s="98">
        <v>2.8962602552246708E-4</v>
      </c>
      <c r="F314" s="98">
        <v>6.9795026972682177E-5</v>
      </c>
      <c r="G314" s="98">
        <v>1.4548068341209351E-4</v>
      </c>
      <c r="H314" s="98">
        <v>1.8529980787662006E-4</v>
      </c>
      <c r="I314" s="98">
        <v>3.6372970808507324E-4</v>
      </c>
      <c r="J314" s="98">
        <v>1.1010330575814387E-4</v>
      </c>
      <c r="K314" s="98">
        <v>9.4139009837649183E-5</v>
      </c>
      <c r="L314" s="98">
        <v>2.8679636446470372E-4</v>
      </c>
      <c r="M314" s="98">
        <v>9.646268288579297E-5</v>
      </c>
      <c r="N314" s="98">
        <v>3.1453350120755428E-4</v>
      </c>
      <c r="O314" s="98">
        <v>5.1749253445497284E-5</v>
      </c>
      <c r="P314" s="98">
        <v>2.1429352507972094E-4</v>
      </c>
      <c r="Q314" s="98">
        <v>2.1990750543418147E-4</v>
      </c>
      <c r="R314" s="98">
        <v>0</v>
      </c>
      <c r="S314" s="98">
        <v>0</v>
      </c>
      <c r="T314" s="98">
        <v>0</v>
      </c>
      <c r="U314" s="98">
        <v>6.3405943277327159E-5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1.0500999699659666E-3</v>
      </c>
      <c r="D315" s="122">
        <v>1.1731101119815267E-3</v>
      </c>
      <c r="E315" s="122">
        <v>1.6369152496053614E-3</v>
      </c>
      <c r="F315" s="122">
        <v>1.0827667702344318E-3</v>
      </c>
      <c r="G315" s="122">
        <v>2.4972287784977352E-3</v>
      </c>
      <c r="H315" s="122">
        <v>1.4369309367096917E-3</v>
      </c>
      <c r="I315" s="122">
        <v>1.770777843871738E-3</v>
      </c>
      <c r="J315" s="122">
        <v>1.0211856073109105E-3</v>
      </c>
      <c r="K315" s="122">
        <v>1.4554092260010711E-3</v>
      </c>
      <c r="L315" s="122">
        <v>1.159329725342227E-3</v>
      </c>
      <c r="M315" s="122">
        <v>1.4635884595245157E-3</v>
      </c>
      <c r="N315" s="122">
        <v>1.404411348684587E-3</v>
      </c>
      <c r="O315" s="122">
        <v>1.6535318131553098E-3</v>
      </c>
      <c r="P315" s="122">
        <v>1.5535763408844805E-3</v>
      </c>
      <c r="Q315" s="122">
        <v>7.4208696244605524E-4</v>
      </c>
      <c r="R315" s="122">
        <v>8.0383079250160504E-5</v>
      </c>
      <c r="S315" s="122">
        <v>0</v>
      </c>
      <c r="T315" s="122">
        <v>0</v>
      </c>
      <c r="U315" s="122">
        <v>3.6806992226114354E-4</v>
      </c>
      <c r="V315" s="122">
        <v>5.1860373392047308E-4</v>
      </c>
      <c r="W315" s="122">
        <v>8.5891690523012159E-4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1.0500999699659666E-3</v>
      </c>
      <c r="D316" s="98">
        <v>1.1731101119815267E-3</v>
      </c>
      <c r="E316" s="98">
        <v>1.6369152496053614E-3</v>
      </c>
      <c r="F316" s="98">
        <v>1.0827667702344318E-3</v>
      </c>
      <c r="G316" s="98">
        <v>2.4972287784977352E-3</v>
      </c>
      <c r="H316" s="98">
        <v>9.0551505415611489E-4</v>
      </c>
      <c r="I316" s="98">
        <v>8.9908204077140225E-4</v>
      </c>
      <c r="J316" s="98">
        <v>3.7107178945563796E-4</v>
      </c>
      <c r="K316" s="98">
        <v>7.8333009435594203E-5</v>
      </c>
      <c r="L316" s="98">
        <v>2.7031798617594874E-4</v>
      </c>
      <c r="M316" s="98">
        <v>1.0007305365534376E-3</v>
      </c>
      <c r="N316" s="98">
        <v>6.7643519553227318E-4</v>
      </c>
      <c r="O316" s="98">
        <v>1.125396033098285E-3</v>
      </c>
      <c r="P316" s="98">
        <v>7.5689002525849037E-4</v>
      </c>
      <c r="Q316" s="98">
        <v>4.1124469401059027E-4</v>
      </c>
      <c r="R316" s="98">
        <v>8.0383079250160504E-5</v>
      </c>
      <c r="S316" s="98">
        <v>0</v>
      </c>
      <c r="T316" s="98">
        <v>0</v>
      </c>
      <c r="U316" s="98">
        <v>3.6806992226114354E-4</v>
      </c>
      <c r="V316" s="98">
        <v>4.3172156537107649E-4</v>
      </c>
      <c r="W316" s="98">
        <v>3.851241516911053E-4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5.314158825535768E-4</v>
      </c>
      <c r="I320" s="101">
        <v>8.7169580310033582E-4</v>
      </c>
      <c r="J320" s="101">
        <v>6.5011381785527256E-4</v>
      </c>
      <c r="K320" s="101">
        <v>1.377076216565477E-3</v>
      </c>
      <c r="L320" s="101">
        <v>8.890117391662782E-4</v>
      </c>
      <c r="M320" s="101">
        <v>4.628579229710781E-4</v>
      </c>
      <c r="N320" s="101">
        <v>7.2797615315231383E-4</v>
      </c>
      <c r="O320" s="101">
        <v>5.2813578005702483E-4</v>
      </c>
      <c r="P320" s="101">
        <v>7.966863156259902E-4</v>
      </c>
      <c r="Q320" s="101">
        <v>3.3084226843546491E-4</v>
      </c>
      <c r="R320" s="101">
        <v>0</v>
      </c>
      <c r="S320" s="101">
        <v>0</v>
      </c>
      <c r="T320" s="101">
        <v>0</v>
      </c>
      <c r="U320" s="101">
        <v>0</v>
      </c>
      <c r="V320" s="101">
        <v>8.6882168549396634E-5</v>
      </c>
      <c r="W320" s="101">
        <v>4.7379275353901629E-4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5.6132899212658655E-4</v>
      </c>
      <c r="D324" s="122">
        <v>6.1823140912264528E-4</v>
      </c>
      <c r="E324" s="122">
        <v>8.6579145798384657E-4</v>
      </c>
      <c r="F324" s="122">
        <v>5.4452497770245177E-4</v>
      </c>
      <c r="G324" s="122">
        <v>1.4621900648066368E-3</v>
      </c>
      <c r="H324" s="122">
        <v>7.329954814075376E-4</v>
      </c>
      <c r="I324" s="122">
        <v>9.7509819728235731E-4</v>
      </c>
      <c r="J324" s="122">
        <v>4.0929631050090609E-4</v>
      </c>
      <c r="K324" s="122">
        <v>5.873839757994236E-4</v>
      </c>
      <c r="L324" s="122">
        <v>4.6403215802756057E-4</v>
      </c>
      <c r="M324" s="122">
        <v>5.4999112109874063E-4</v>
      </c>
      <c r="N324" s="122">
        <v>4.3960579365723165E-4</v>
      </c>
      <c r="O324" s="122">
        <v>5.3942735951561073E-4</v>
      </c>
      <c r="P324" s="122">
        <v>4.9868428726316909E-4</v>
      </c>
      <c r="Q324" s="122">
        <v>2.5588917139795982E-4</v>
      </c>
      <c r="R324" s="122">
        <v>2.8894116855883695E-5</v>
      </c>
      <c r="S324" s="122">
        <v>0</v>
      </c>
      <c r="T324" s="122">
        <v>0</v>
      </c>
      <c r="U324" s="122">
        <v>1.4217264308704714E-4</v>
      </c>
      <c r="V324" s="122">
        <v>1.9184679061400199E-4</v>
      </c>
      <c r="W324" s="122">
        <v>3.0428519876841775E-4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5.2953308315100073E-4</v>
      </c>
      <c r="D325" s="98">
        <v>5.9159022193637761E-4</v>
      </c>
      <c r="E325" s="98">
        <v>8.1745996991935803E-4</v>
      </c>
      <c r="F325" s="98">
        <v>5.4452497770245177E-4</v>
      </c>
      <c r="G325" s="98">
        <v>1.4347305941169017E-3</v>
      </c>
      <c r="H325" s="98">
        <v>6.2538058526187708E-4</v>
      </c>
      <c r="I325" s="98">
        <v>9.7509819728235731E-4</v>
      </c>
      <c r="J325" s="98">
        <v>4.0929631050090609E-4</v>
      </c>
      <c r="K325" s="98">
        <v>5.873839757994236E-4</v>
      </c>
      <c r="L325" s="98">
        <v>4.401293713811469E-4</v>
      </c>
      <c r="M325" s="98">
        <v>5.4999112109874063E-4</v>
      </c>
      <c r="N325" s="98">
        <v>4.3960579365723165E-4</v>
      </c>
      <c r="O325" s="98">
        <v>5.3942735951561073E-4</v>
      </c>
      <c r="P325" s="98">
        <v>4.9868428726316909E-4</v>
      </c>
      <c r="Q325" s="98">
        <v>2.5588917139795982E-4</v>
      </c>
      <c r="R325" s="98">
        <v>2.8894116855883695E-5</v>
      </c>
      <c r="S325" s="98">
        <v>0</v>
      </c>
      <c r="T325" s="98">
        <v>0</v>
      </c>
      <c r="U325" s="98">
        <v>1.4217264308704714E-4</v>
      </c>
      <c r="V325" s="98">
        <v>1.9184679061400199E-4</v>
      </c>
      <c r="W325" s="98">
        <v>3.0428519876841775E-4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3.1795908975585769E-5</v>
      </c>
      <c r="D326" s="33">
        <v>2.6641187186267647E-5</v>
      </c>
      <c r="E326" s="33">
        <v>4.8331488064488552E-5</v>
      </c>
      <c r="F326" s="33">
        <v>0</v>
      </c>
      <c r="G326" s="33">
        <v>2.7459470689734993E-5</v>
      </c>
      <c r="H326" s="33">
        <v>1.076148961456605E-4</v>
      </c>
      <c r="I326" s="33">
        <v>0</v>
      </c>
      <c r="J326" s="33">
        <v>0</v>
      </c>
      <c r="K326" s="33">
        <v>0</v>
      </c>
      <c r="L326" s="33">
        <v>2.3902786646413644E-5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0.55599999143537249</v>
      </c>
      <c r="D328" s="119">
        <f t="shared" si="143"/>
        <v>0.56252836890988023</v>
      </c>
      <c r="E328" s="119">
        <f t="shared" si="143"/>
        <v>0.56967145432703203</v>
      </c>
      <c r="F328" s="119">
        <f t="shared" si="143"/>
        <v>0.56978477816819784</v>
      </c>
      <c r="G328" s="119">
        <f t="shared" si="143"/>
        <v>0.57352239215536815</v>
      </c>
      <c r="H328" s="119">
        <f t="shared" si="143"/>
        <v>0.58752027041772026</v>
      </c>
      <c r="I328" s="119">
        <f t="shared" si="143"/>
        <v>0.59854082955930377</v>
      </c>
      <c r="J328" s="119">
        <f t="shared" si="143"/>
        <v>0.59957288141572895</v>
      </c>
      <c r="K328" s="119">
        <f t="shared" si="143"/>
        <v>0.60602874429954245</v>
      </c>
      <c r="L328" s="119">
        <f t="shared" si="143"/>
        <v>0.62159143538482808</v>
      </c>
      <c r="M328" s="119">
        <f t="shared" si="143"/>
        <v>0.62415386295243691</v>
      </c>
      <c r="N328" s="119">
        <f t="shared" si="143"/>
        <v>0.65221815865894539</v>
      </c>
      <c r="O328" s="119">
        <f t="shared" si="143"/>
        <v>0.6677266245381327</v>
      </c>
      <c r="P328" s="119">
        <f t="shared" si="143"/>
        <v>0.70289607708244262</v>
      </c>
      <c r="Q328" s="119">
        <f t="shared" si="143"/>
        <v>0.73979144798192709</v>
      </c>
      <c r="R328" s="119">
        <f t="shared" ref="R328:V328" si="144">IF(R309=0,"",R309/R290)</f>
        <v>0.73881420455469882</v>
      </c>
      <c r="S328" s="119" t="str">
        <f t="shared" si="144"/>
        <v/>
      </c>
      <c r="T328" s="119" t="str">
        <f t="shared" si="144"/>
        <v/>
      </c>
      <c r="U328" s="119">
        <f t="shared" si="144"/>
        <v>0.78051910161629878</v>
      </c>
      <c r="V328" s="119">
        <f t="shared" si="144"/>
        <v>0.7668594791948391</v>
      </c>
      <c r="W328" s="119">
        <f t="shared" ref="W328" si="145">IF(W309=0,"",W309/W290)</f>
        <v>0.75955898904012398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0.55339042635158298</v>
      </c>
      <c r="D329" s="124">
        <f t="shared" si="146"/>
        <v>0.55940869477320188</v>
      </c>
      <c r="E329" s="124">
        <f t="shared" si="146"/>
        <v>0.56565561986842594</v>
      </c>
      <c r="F329" s="124">
        <f t="shared" si="146"/>
        <v>0.57197133163233216</v>
      </c>
      <c r="G329" s="124">
        <f t="shared" si="146"/>
        <v>0.57832307928809801</v>
      </c>
      <c r="H329" s="124">
        <f t="shared" si="146"/>
        <v>0.58482140693887519</v>
      </c>
      <c r="I329" s="124">
        <f t="shared" si="146"/>
        <v>0.59148211661485817</v>
      </c>
      <c r="J329" s="124">
        <f t="shared" si="146"/>
        <v>0.59876302638954748</v>
      </c>
      <c r="K329" s="124">
        <f t="shared" si="146"/>
        <v>0.60646476049567277</v>
      </c>
      <c r="L329" s="124">
        <f t="shared" si="146"/>
        <v>0.61466728902985079</v>
      </c>
      <c r="M329" s="124">
        <f t="shared" si="146"/>
        <v>0.62795783742783717</v>
      </c>
      <c r="N329" s="124">
        <f t="shared" si="146"/>
        <v>0.64728480911387121</v>
      </c>
      <c r="O329" s="124">
        <f t="shared" si="146"/>
        <v>0.67382921326932366</v>
      </c>
      <c r="P329" s="124">
        <f t="shared" si="146"/>
        <v>0.7041089153468062</v>
      </c>
      <c r="Q329" s="124">
        <f t="shared" si="146"/>
        <v>0.72905470301153796</v>
      </c>
      <c r="R329" s="124">
        <f t="shared" ref="R329:V329" si="147">IF(R310=0,"",R310/R291)</f>
        <v>0.74127667021254218</v>
      </c>
      <c r="S329" s="124" t="str">
        <f t="shared" si="147"/>
        <v/>
      </c>
      <c r="T329" s="124" t="str">
        <f t="shared" si="147"/>
        <v/>
      </c>
      <c r="U329" s="124">
        <f t="shared" si="147"/>
        <v>0.76132257459246477</v>
      </c>
      <c r="V329" s="124">
        <f t="shared" si="147"/>
        <v>0.76566972515292853</v>
      </c>
      <c r="W329" s="124">
        <f t="shared" ref="W329" si="148">IF(W310=0,"",W310/W291)</f>
        <v>0.76855057635887392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0.70329966930834009</v>
      </c>
      <c r="Q330" s="111">
        <f t="shared" si="149"/>
        <v>0.72837837837837838</v>
      </c>
      <c r="R330" s="111">
        <f t="shared" ref="R330:V330" si="150">IF(R311=0,"",R311/R292)</f>
        <v>0.74062634948581785</v>
      </c>
      <c r="S330" s="111" t="str">
        <f t="shared" si="150"/>
        <v/>
      </c>
      <c r="T330" s="111" t="str">
        <f t="shared" si="150"/>
        <v/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2.1407106559139732</v>
      </c>
      <c r="E332" s="124">
        <f t="shared" si="155"/>
        <v>2.2045549901984871</v>
      </c>
      <c r="F332" s="124">
        <f t="shared" si="155"/>
        <v>2.2684678914642329</v>
      </c>
      <c r="G332" s="124">
        <f t="shared" si="155"/>
        <v>2.3329881234576191</v>
      </c>
      <c r="H332" s="124">
        <f t="shared" si="155"/>
        <v>2.3980462470555119</v>
      </c>
      <c r="I332" s="124">
        <f t="shared" si="155"/>
        <v>2.4637713743811238</v>
      </c>
      <c r="J332" s="124">
        <f t="shared" si="155"/>
        <v>2.5307005534643192</v>
      </c>
      <c r="K332" s="124">
        <f t="shared" si="155"/>
        <v>2.5992853457573957</v>
      </c>
      <c r="L332" s="124">
        <f t="shared" si="155"/>
        <v>2.6696373971852565</v>
      </c>
      <c r="M332" s="124">
        <f t="shared" si="155"/>
        <v>2.753666293425344</v>
      </c>
      <c r="N332" s="124">
        <f t="shared" si="155"/>
        <v>2.8552695659938188</v>
      </c>
      <c r="O332" s="124">
        <f t="shared" si="155"/>
        <v>2.9766019566585165</v>
      </c>
      <c r="P332" s="124">
        <f t="shared" si="155"/>
        <v>3.1081843216729235</v>
      </c>
      <c r="Q332" s="124">
        <f t="shared" si="155"/>
        <v>3.2212640463948716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>
        <f t="shared" si="156"/>
        <v>3.438801769295655</v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2.1407106559139732</v>
      </c>
      <c r="E333" s="111">
        <f t="shared" si="158"/>
        <v>2.2045549901984871</v>
      </c>
      <c r="F333" s="111">
        <f t="shared" si="158"/>
        <v>2.2684678914642329</v>
      </c>
      <c r="G333" s="111">
        <f t="shared" si="158"/>
        <v>2.3329881234576191</v>
      </c>
      <c r="H333" s="111">
        <f t="shared" si="158"/>
        <v>2.3980462470555119</v>
      </c>
      <c r="I333" s="111">
        <f t="shared" si="158"/>
        <v>2.4637713743811238</v>
      </c>
      <c r="J333" s="111">
        <f t="shared" si="158"/>
        <v>2.5307005534643192</v>
      </c>
      <c r="K333" s="111">
        <f t="shared" si="158"/>
        <v>2.5992853457573957</v>
      </c>
      <c r="L333" s="111">
        <f t="shared" si="158"/>
        <v>2.6696373971852565</v>
      </c>
      <c r="M333" s="111">
        <f t="shared" si="158"/>
        <v>2.753666293425344</v>
      </c>
      <c r="N333" s="111">
        <f t="shared" si="158"/>
        <v>2.8552695659938188</v>
      </c>
      <c r="O333" s="111">
        <f t="shared" si="158"/>
        <v>2.9766019566585165</v>
      </c>
      <c r="P333" s="111">
        <f t="shared" si="158"/>
        <v>3.1081843216729235</v>
      </c>
      <c r="Q333" s="111">
        <f t="shared" si="158"/>
        <v>3.2212640463948716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>
        <f t="shared" si="159"/>
        <v>3.438801769295655</v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0.51005057142692334</v>
      </c>
      <c r="D334" s="124">
        <f t="shared" si="161"/>
        <v>0.51326457289113692</v>
      </c>
      <c r="E334" s="124">
        <f t="shared" si="161"/>
        <v>0.51701063278785719</v>
      </c>
      <c r="F334" s="124">
        <f t="shared" si="161"/>
        <v>0.52082924610719195</v>
      </c>
      <c r="G334" s="124">
        <f t="shared" si="161"/>
        <v>0.52513785394769685</v>
      </c>
      <c r="H334" s="124">
        <f t="shared" si="161"/>
        <v>0.5471871350766554</v>
      </c>
      <c r="I334" s="124">
        <f t="shared" si="161"/>
        <v>0.55699514240560688</v>
      </c>
      <c r="J334" s="124">
        <f t="shared" si="161"/>
        <v>0.56759235053561718</v>
      </c>
      <c r="K334" s="124">
        <f t="shared" si="161"/>
        <v>0.58411671386681929</v>
      </c>
      <c r="L334" s="124">
        <f t="shared" si="161"/>
        <v>0.58157678197089624</v>
      </c>
      <c r="M334" s="124">
        <f t="shared" si="161"/>
        <v>0.58232283008315422</v>
      </c>
      <c r="N334" s="124">
        <f t="shared" si="161"/>
        <v>0.60554071386526254</v>
      </c>
      <c r="O334" s="124">
        <f t="shared" si="161"/>
        <v>0.64181088542675047</v>
      </c>
      <c r="P334" s="124">
        <f t="shared" si="161"/>
        <v>0.66857803169180774</v>
      </c>
      <c r="Q334" s="124">
        <f t="shared" si="161"/>
        <v>0.70735630681284989</v>
      </c>
      <c r="R334" s="124">
        <f t="shared" ref="R334:V334" si="162">IF(R315=0,"",R315/R296)</f>
        <v>0.79733634178300727</v>
      </c>
      <c r="S334" s="124" t="str">
        <f t="shared" si="162"/>
        <v/>
      </c>
      <c r="T334" s="124" t="str">
        <f t="shared" si="162"/>
        <v/>
      </c>
      <c r="U334" s="124">
        <f t="shared" si="162"/>
        <v>0.88614570792196923</v>
      </c>
      <c r="V334" s="124">
        <f t="shared" si="162"/>
        <v>0.86312191603197574</v>
      </c>
      <c r="W334" s="124">
        <f t="shared" ref="W334" si="163">IF(W315=0,"",W315/W296)</f>
        <v>0.78925963104224073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0.51005057142692334</v>
      </c>
      <c r="D335" s="111">
        <f t="shared" si="164"/>
        <v>0.51326457289113692</v>
      </c>
      <c r="E335" s="111">
        <f t="shared" si="164"/>
        <v>0.51701063278785719</v>
      </c>
      <c r="F335" s="111">
        <f t="shared" si="164"/>
        <v>0.52082924610719195</v>
      </c>
      <c r="G335" s="111">
        <f t="shared" si="164"/>
        <v>0.52513785394769685</v>
      </c>
      <c r="H335" s="111">
        <f t="shared" si="164"/>
        <v>0.52988536683323151</v>
      </c>
      <c r="I335" s="111">
        <f t="shared" si="164"/>
        <v>0.53517464226267775</v>
      </c>
      <c r="J335" s="111">
        <f t="shared" si="164"/>
        <v>0.54142705110352363</v>
      </c>
      <c r="K335" s="111">
        <f t="shared" si="164"/>
        <v>0.54900086942685444</v>
      </c>
      <c r="L335" s="111">
        <f t="shared" si="164"/>
        <v>0.55799195077025965</v>
      </c>
      <c r="M335" s="111">
        <f t="shared" si="164"/>
        <v>0.57690230145117138</v>
      </c>
      <c r="N335" s="111">
        <f t="shared" si="164"/>
        <v>0.60843045243070248</v>
      </c>
      <c r="O335" s="111">
        <f t="shared" si="164"/>
        <v>0.65482906543440511</v>
      </c>
      <c r="P335" s="111">
        <f t="shared" si="164"/>
        <v>0.71136367813056478</v>
      </c>
      <c r="Q335" s="111">
        <f t="shared" si="164"/>
        <v>0.76269439045222809</v>
      </c>
      <c r="R335" s="111">
        <f t="shared" ref="R335:V335" si="165">IF(R316=0,"",R316/R297)</f>
        <v>0.79733634178300727</v>
      </c>
      <c r="S335" s="111" t="str">
        <f t="shared" si="165"/>
        <v/>
      </c>
      <c r="T335" s="111" t="str">
        <f t="shared" si="165"/>
        <v/>
      </c>
      <c r="U335" s="111">
        <f t="shared" si="165"/>
        <v>0.88614570792196923</v>
      </c>
      <c r="V335" s="111">
        <f t="shared" si="165"/>
        <v>0.90441146407820661</v>
      </c>
      <c r="W335" s="111">
        <f t="shared" ref="W335" si="166">IF(W316=0,"",W316/W297)</f>
        <v>0.91300345885588596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0.57942505242263365</v>
      </c>
      <c r="I339" s="112">
        <f t="shared" si="176"/>
        <v>0.58144710680716527</v>
      </c>
      <c r="J339" s="112">
        <f t="shared" si="176"/>
        <v>0.58369282426653513</v>
      </c>
      <c r="K339" s="112">
        <f t="shared" si="176"/>
        <v>0.58624975678553914</v>
      </c>
      <c r="L339" s="112">
        <f t="shared" si="176"/>
        <v>0.58914854644274528</v>
      </c>
      <c r="M339" s="112">
        <f t="shared" si="176"/>
        <v>0.59439779878405696</v>
      </c>
      <c r="N339" s="112">
        <f t="shared" si="176"/>
        <v>0.60288006490862489</v>
      </c>
      <c r="O339" s="112">
        <f t="shared" si="176"/>
        <v>0.61572711364350807</v>
      </c>
      <c r="P339" s="112">
        <f t="shared" si="176"/>
        <v>0.63243947486757068</v>
      </c>
      <c r="Q339" s="112">
        <f t="shared" si="176"/>
        <v>0.64883832057988455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0.70352434068565428</v>
      </c>
      <c r="W339" s="112">
        <f t="shared" ref="W339" si="178">IF(W320=0,"",W320/W301)</f>
        <v>0.71093581199553868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0.58383796047682734</v>
      </c>
      <c r="D343" s="124">
        <f t="shared" si="188"/>
        <v>0.58274846612607167</v>
      </c>
      <c r="E343" s="124">
        <f t="shared" si="188"/>
        <v>0.58513267029631422</v>
      </c>
      <c r="F343" s="124">
        <f t="shared" si="188"/>
        <v>0.57845203214921714</v>
      </c>
      <c r="G343" s="124">
        <f t="shared" si="188"/>
        <v>0.58158331759284299</v>
      </c>
      <c r="H343" s="124">
        <f t="shared" si="188"/>
        <v>0.59974400063769262</v>
      </c>
      <c r="I343" s="124">
        <f t="shared" si="188"/>
        <v>0.58040803491304127</v>
      </c>
      <c r="J343" s="124">
        <f t="shared" si="188"/>
        <v>0.58103351830352779</v>
      </c>
      <c r="K343" s="124">
        <f t="shared" si="188"/>
        <v>0.5816351744973266</v>
      </c>
      <c r="L343" s="124">
        <f t="shared" si="188"/>
        <v>0.58921281353720634</v>
      </c>
      <c r="M343" s="124">
        <f t="shared" si="188"/>
        <v>0.58252129349343063</v>
      </c>
      <c r="N343" s="124">
        <f t="shared" si="188"/>
        <v>0.58252129349343063</v>
      </c>
      <c r="O343" s="124">
        <f t="shared" si="188"/>
        <v>0.58252129349343063</v>
      </c>
      <c r="P343" s="124">
        <f t="shared" si="188"/>
        <v>0.58252129349343063</v>
      </c>
      <c r="Q343" s="124">
        <f t="shared" si="188"/>
        <v>0.58252129349343063</v>
      </c>
      <c r="R343" s="124">
        <f t="shared" ref="R343:V343" si="189">IF(R324=0,"",R324/R305)</f>
        <v>0.58447989624627716</v>
      </c>
      <c r="S343" s="124" t="str">
        <f t="shared" si="189"/>
        <v/>
      </c>
      <c r="T343" s="124" t="str">
        <f t="shared" si="189"/>
        <v/>
      </c>
      <c r="U343" s="124">
        <f t="shared" si="189"/>
        <v>0.59528920878226388</v>
      </c>
      <c r="V343" s="124">
        <f t="shared" si="189"/>
        <v>0.59889231296092582</v>
      </c>
      <c r="W343" s="124">
        <f t="shared" ref="W343" si="190">IF(W324=0,"",W324/W305)</f>
        <v>0.6022285205337593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0.57643171550294647</v>
      </c>
      <c r="D344" s="111">
        <f t="shared" si="191"/>
        <v>0.57711198639960704</v>
      </c>
      <c r="E344" s="111">
        <f t="shared" si="191"/>
        <v>0.57778266340346662</v>
      </c>
      <c r="F344" s="111">
        <f t="shared" si="191"/>
        <v>0.57845203214921714</v>
      </c>
      <c r="G344" s="111">
        <f t="shared" si="191"/>
        <v>0.5791125654840017</v>
      </c>
      <c r="H344" s="111">
        <f t="shared" si="191"/>
        <v>0.57976518463550453</v>
      </c>
      <c r="I344" s="111">
        <f t="shared" si="191"/>
        <v>0.58040803491304127</v>
      </c>
      <c r="J344" s="111">
        <f t="shared" si="191"/>
        <v>0.58103351830352779</v>
      </c>
      <c r="K344" s="111">
        <f t="shared" si="191"/>
        <v>0.5816351744973266</v>
      </c>
      <c r="L344" s="111">
        <f t="shared" si="191"/>
        <v>0.58221127509675019</v>
      </c>
      <c r="M344" s="111">
        <f t="shared" si="191"/>
        <v>0.58252129349343063</v>
      </c>
      <c r="N344" s="111">
        <f t="shared" si="191"/>
        <v>0.58252129349343063</v>
      </c>
      <c r="O344" s="111">
        <f t="shared" si="191"/>
        <v>0.58252129349343063</v>
      </c>
      <c r="P344" s="111">
        <f t="shared" si="191"/>
        <v>0.58252129349343063</v>
      </c>
      <c r="Q344" s="111">
        <f t="shared" si="191"/>
        <v>0.58252129349343063</v>
      </c>
      <c r="R344" s="111">
        <f t="shared" ref="R344:V344" si="192">IF(R325=0,"",R325/R306)</f>
        <v>0.58447989624627716</v>
      </c>
      <c r="S344" s="111" t="str">
        <f t="shared" si="192"/>
        <v/>
      </c>
      <c r="T344" s="111" t="str">
        <f t="shared" si="192"/>
        <v/>
      </c>
      <c r="U344" s="111">
        <f t="shared" si="192"/>
        <v>0.59528920878226388</v>
      </c>
      <c r="V344" s="111">
        <f t="shared" si="192"/>
        <v>0.59889231296092582</v>
      </c>
      <c r="W344" s="111">
        <f t="shared" ref="W344" si="193">IF(W325=0,"",W325/W306)</f>
        <v>0.6022285205337593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0.74277696348021527</v>
      </c>
      <c r="D345" s="45">
        <f t="shared" si="194"/>
        <v>0.74413486023389341</v>
      </c>
      <c r="E345" s="45">
        <f t="shared" si="194"/>
        <v>0.74554296871822945</v>
      </c>
      <c r="F345" s="45" t="str">
        <f t="shared" si="194"/>
        <v/>
      </c>
      <c r="G345" s="45">
        <f t="shared" si="194"/>
        <v>0.74841912184579296</v>
      </c>
      <c r="H345" s="45">
        <f t="shared" si="194"/>
        <v>0.74992174003934298</v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0.7567925635592142</v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4.5868824422733573E-2</v>
      </c>
      <c r="D347" s="117">
        <f t="shared" si="197"/>
        <v>4.6471435789821124E-2</v>
      </c>
      <c r="E347" s="117">
        <f t="shared" si="197"/>
        <v>5.86575282097926E-2</v>
      </c>
      <c r="F347" s="117">
        <f t="shared" si="197"/>
        <v>5.7816154494206282E-2</v>
      </c>
      <c r="G347" s="117">
        <f t="shared" si="197"/>
        <v>7.4064406685079867E-2</v>
      </c>
      <c r="H347" s="117">
        <f t="shared" si="197"/>
        <v>5.5147814306473524E-2</v>
      </c>
      <c r="I347" s="117">
        <f t="shared" si="197"/>
        <v>5.1016029409004758E-2</v>
      </c>
      <c r="J347" s="117">
        <f t="shared" si="197"/>
        <v>4.734475118151598E-2</v>
      </c>
      <c r="K347" s="117">
        <f t="shared" si="197"/>
        <v>4.5604972661438321E-2</v>
      </c>
      <c r="L347" s="117">
        <f t="shared" si="197"/>
        <v>4.6962287699562115E-2</v>
      </c>
      <c r="M347" s="117">
        <f t="shared" si="197"/>
        <v>5.5467846355874262E-2</v>
      </c>
      <c r="N347" s="117">
        <f t="shared" si="197"/>
        <v>4.8660560581862938E-2</v>
      </c>
      <c r="O347" s="117">
        <f t="shared" si="197"/>
        <v>5.2554643409815485E-2</v>
      </c>
      <c r="P347" s="117">
        <f t="shared" si="197"/>
        <v>4.1921218228061406E-2</v>
      </c>
      <c r="Q347" s="117">
        <f t="shared" si="197"/>
        <v>1.885581556542899E-2</v>
      </c>
      <c r="R347" s="117">
        <f t="shared" ref="R347:V347" si="198">R348+R351+R353+R362</f>
        <v>2.2480381892743349E-3</v>
      </c>
      <c r="S347" s="117">
        <f t="shared" si="198"/>
        <v>0</v>
      </c>
      <c r="T347" s="117">
        <f t="shared" si="198"/>
        <v>0</v>
      </c>
      <c r="U347" s="117">
        <f t="shared" si="198"/>
        <v>8.4064953069646411E-3</v>
      </c>
      <c r="V347" s="117">
        <f t="shared" si="198"/>
        <v>1.104022975050435E-2</v>
      </c>
      <c r="W347" s="117">
        <f t="shared" ref="W347" si="199">W348+W351+W353+W362</f>
        <v>1.6274396521954348E-2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3.8002772627939344E-2</v>
      </c>
      <c r="D348" s="122">
        <f t="shared" si="200"/>
        <v>3.7725065504510769E-2</v>
      </c>
      <c r="E348" s="122">
        <f t="shared" si="200"/>
        <v>4.6555282264260693E-2</v>
      </c>
      <c r="F348" s="122">
        <f t="shared" si="200"/>
        <v>4.983697273135515E-2</v>
      </c>
      <c r="G348" s="122">
        <f t="shared" si="200"/>
        <v>5.4956173427569428E-2</v>
      </c>
      <c r="H348" s="122">
        <f t="shared" si="200"/>
        <v>4.7783420649894451E-2</v>
      </c>
      <c r="I348" s="122">
        <f t="shared" si="200"/>
        <v>4.2139341789557368E-2</v>
      </c>
      <c r="J348" s="122">
        <f t="shared" si="200"/>
        <v>4.3673113896522835E-2</v>
      </c>
      <c r="K348" s="122">
        <f t="shared" si="200"/>
        <v>4.2560040318682157E-2</v>
      </c>
      <c r="L348" s="122">
        <f t="shared" si="200"/>
        <v>4.3685286243516863E-2</v>
      </c>
      <c r="M348" s="122">
        <f t="shared" si="200"/>
        <v>4.839075447054364E-2</v>
      </c>
      <c r="N348" s="122">
        <f t="shared" si="200"/>
        <v>4.3729690373546307E-2</v>
      </c>
      <c r="O348" s="122">
        <f t="shared" si="200"/>
        <v>4.5567867119645285E-2</v>
      </c>
      <c r="P348" s="122">
        <f t="shared" si="200"/>
        <v>3.6848620846430195E-2</v>
      </c>
      <c r="Q348" s="122">
        <f t="shared" si="200"/>
        <v>1.6270801793688672E-2</v>
      </c>
      <c r="R348" s="122">
        <f t="shared" ref="R348:V348" si="201">SUM(R349:R350)</f>
        <v>1.8510967776542973E-3</v>
      </c>
      <c r="S348" s="122">
        <f t="shared" si="201"/>
        <v>0</v>
      </c>
      <c r="T348" s="122">
        <f t="shared" si="201"/>
        <v>0</v>
      </c>
      <c r="U348" s="122">
        <f t="shared" si="201"/>
        <v>6.6782097701235639E-3</v>
      </c>
      <c r="V348" s="122">
        <f t="shared" si="201"/>
        <v>8.9328441000590762E-3</v>
      </c>
      <c r="W348" s="122">
        <f t="shared" ref="W348" si="202">SUM(W349:W350)</f>
        <v>1.3825153842384466E-2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3.8002772627939344E-2</v>
      </c>
      <c r="D349" s="98">
        <v>3.7725065504510769E-2</v>
      </c>
      <c r="E349" s="98">
        <v>4.6555282264260693E-2</v>
      </c>
      <c r="F349" s="98">
        <v>4.983697273135515E-2</v>
      </c>
      <c r="G349" s="98">
        <v>5.4956173427569428E-2</v>
      </c>
      <c r="H349" s="98">
        <v>4.7783420649894451E-2</v>
      </c>
      <c r="I349" s="98">
        <v>4.2139341789557368E-2</v>
      </c>
      <c r="J349" s="98">
        <v>4.3673113896522835E-2</v>
      </c>
      <c r="K349" s="98">
        <v>4.2560040318682157E-2</v>
      </c>
      <c r="L349" s="98">
        <v>4.3685286243516863E-2</v>
      </c>
      <c r="M349" s="98">
        <v>4.839075447054364E-2</v>
      </c>
      <c r="N349" s="98">
        <v>4.3729690373546307E-2</v>
      </c>
      <c r="O349" s="98">
        <v>4.5567867119645285E-2</v>
      </c>
      <c r="P349" s="98">
        <v>3.6848620846430195E-2</v>
      </c>
      <c r="Q349" s="98">
        <v>1.6270801793688672E-2</v>
      </c>
      <c r="R349" s="98">
        <v>1.8510967776542973E-3</v>
      </c>
      <c r="S349" s="98">
        <v>0</v>
      </c>
      <c r="T349" s="98">
        <v>0</v>
      </c>
      <c r="U349" s="98">
        <v>6.6782097701235639E-3</v>
      </c>
      <c r="V349" s="98">
        <v>8.9328441000590762E-3</v>
      </c>
      <c r="W349" s="98">
        <v>1.3825153842384466E-2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5.4391242812898951E-3</v>
      </c>
      <c r="D353" s="122">
        <v>6.0382218327896661E-3</v>
      </c>
      <c r="E353" s="122">
        <v>8.364467432107104E-3</v>
      </c>
      <c r="F353" s="122">
        <v>5.492260534278693E-3</v>
      </c>
      <c r="G353" s="122">
        <v>1.2563093178748307E-2</v>
      </c>
      <c r="H353" s="122">
        <v>4.5146628502544823E-3</v>
      </c>
      <c r="I353" s="122">
        <v>4.4382868744975747E-3</v>
      </c>
      <c r="J353" s="122">
        <v>1.8106293789136058E-3</v>
      </c>
      <c r="K353" s="122">
        <v>3.7694965860448975E-4</v>
      </c>
      <c r="L353" s="122">
        <v>1.2798485594769371E-3</v>
      </c>
      <c r="M353" s="122">
        <v>4.5827530528800104E-3</v>
      </c>
      <c r="N353" s="122">
        <v>2.9371547463307498E-3</v>
      </c>
      <c r="O353" s="122">
        <v>4.5403465961087776E-3</v>
      </c>
      <c r="P353" s="122">
        <v>2.8109470837709228E-3</v>
      </c>
      <c r="Q353" s="122">
        <v>1.4244963151195018E-3</v>
      </c>
      <c r="R353" s="122">
        <v>2.6633893221297388E-4</v>
      </c>
      <c r="S353" s="122">
        <v>0</v>
      </c>
      <c r="T353" s="122">
        <v>0</v>
      </c>
      <c r="U353" s="122">
        <v>1.0973287702992641E-3</v>
      </c>
      <c r="V353" s="122">
        <v>1.2610992259442567E-3</v>
      </c>
      <c r="W353" s="122">
        <v>1.1143969290132801E-3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5.4391242812898951E-3</v>
      </c>
      <c r="D354" s="98">
        <v>6.0382218327896661E-3</v>
      </c>
      <c r="E354" s="98">
        <v>8.364467432107104E-3</v>
      </c>
      <c r="F354" s="98">
        <v>5.492260534278693E-3</v>
      </c>
      <c r="G354" s="98">
        <v>1.2563093178748307E-2</v>
      </c>
      <c r="H354" s="98">
        <v>4.5146628502544823E-3</v>
      </c>
      <c r="I354" s="98">
        <v>4.4382868744975747E-3</v>
      </c>
      <c r="J354" s="98">
        <v>1.8106293789136058E-3</v>
      </c>
      <c r="K354" s="98">
        <v>3.7694965860448975E-4</v>
      </c>
      <c r="L354" s="98">
        <v>1.2798485594769371E-3</v>
      </c>
      <c r="M354" s="98">
        <v>4.5827530528800104E-3</v>
      </c>
      <c r="N354" s="98">
        <v>2.9371547463307498E-3</v>
      </c>
      <c r="O354" s="98">
        <v>4.5403465961087776E-3</v>
      </c>
      <c r="P354" s="98">
        <v>2.8109470837709228E-3</v>
      </c>
      <c r="Q354" s="98">
        <v>1.4244963151195018E-3</v>
      </c>
      <c r="R354" s="98">
        <v>2.6633893221297388E-4</v>
      </c>
      <c r="S354" s="98">
        <v>0</v>
      </c>
      <c r="T354" s="98">
        <v>0</v>
      </c>
      <c r="U354" s="98">
        <v>1.0973287702992641E-3</v>
      </c>
      <c r="V354" s="98">
        <v>1.2610992259442567E-3</v>
      </c>
      <c r="W354" s="98">
        <v>1.1143969290132801E-3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2.4269275135043295E-3</v>
      </c>
      <c r="D362" s="122">
        <v>2.7081484525206872E-3</v>
      </c>
      <c r="E362" s="122">
        <v>3.737778513424799E-3</v>
      </c>
      <c r="F362" s="122">
        <v>2.4869212285724453E-3</v>
      </c>
      <c r="G362" s="122">
        <v>6.5451400787621241E-3</v>
      </c>
      <c r="H362" s="122">
        <v>2.8497308063245947E-3</v>
      </c>
      <c r="I362" s="122">
        <v>4.438400744949814E-3</v>
      </c>
      <c r="J362" s="122">
        <v>1.8610079060795422E-3</v>
      </c>
      <c r="K362" s="122">
        <v>2.667982684151673E-3</v>
      </c>
      <c r="L362" s="122">
        <v>1.9971528965683169E-3</v>
      </c>
      <c r="M362" s="122">
        <v>2.4943388324506171E-3</v>
      </c>
      <c r="N362" s="122">
        <v>1.9937154619858771E-3</v>
      </c>
      <c r="O362" s="122">
        <v>2.4464296940614168E-3</v>
      </c>
      <c r="P362" s="122">
        <v>2.2616502978602894E-3</v>
      </c>
      <c r="Q362" s="122">
        <v>1.1605174566208184E-3</v>
      </c>
      <c r="R362" s="122">
        <v>1.3060247940706337E-4</v>
      </c>
      <c r="S362" s="122">
        <v>0</v>
      </c>
      <c r="T362" s="122">
        <v>0</v>
      </c>
      <c r="U362" s="122">
        <v>6.3095676654181354E-4</v>
      </c>
      <c r="V362" s="122">
        <v>8.4628642450101704E-4</v>
      </c>
      <c r="W362" s="122">
        <v>1.3348457505566035E-3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2.4269275135043295E-3</v>
      </c>
      <c r="D363" s="98">
        <v>2.7081484525206872E-3</v>
      </c>
      <c r="E363" s="98">
        <v>3.737778513424799E-3</v>
      </c>
      <c r="F363" s="98">
        <v>2.4869212285724453E-3</v>
      </c>
      <c r="G363" s="98">
        <v>6.5451400787621241E-3</v>
      </c>
      <c r="H363" s="98">
        <v>2.8497308063245947E-3</v>
      </c>
      <c r="I363" s="98">
        <v>4.438400744949814E-3</v>
      </c>
      <c r="J363" s="98">
        <v>1.8610079060795422E-3</v>
      </c>
      <c r="K363" s="98">
        <v>2.667982684151673E-3</v>
      </c>
      <c r="L363" s="98">
        <v>1.9971528965683169E-3</v>
      </c>
      <c r="M363" s="98">
        <v>2.4943388324506171E-3</v>
      </c>
      <c r="N363" s="98">
        <v>1.9937154619858771E-3</v>
      </c>
      <c r="O363" s="98">
        <v>2.4464296940614168E-3</v>
      </c>
      <c r="P363" s="98">
        <v>2.2616502978602894E-3</v>
      </c>
      <c r="Q363" s="98">
        <v>1.1605174566208184E-3</v>
      </c>
      <c r="R363" s="98">
        <v>1.3060247940706337E-4</v>
      </c>
      <c r="S363" s="98">
        <v>0</v>
      </c>
      <c r="T363" s="98">
        <v>0</v>
      </c>
      <c r="U363" s="98">
        <v>6.3095676654181354E-4</v>
      </c>
      <c r="V363" s="98">
        <v>8.4628642450101704E-4</v>
      </c>
      <c r="W363" s="98">
        <v>1.3348457505566035E-3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10717.486719175304</v>
      </c>
      <c r="D366" s="117">
        <f t="shared" si="204"/>
        <v>10862.28082681858</v>
      </c>
      <c r="E366" s="117">
        <f t="shared" si="204"/>
        <v>11862.679179609155</v>
      </c>
      <c r="F366" s="117">
        <f t="shared" si="204"/>
        <v>12163.306978182478</v>
      </c>
      <c r="G366" s="117">
        <f t="shared" si="204"/>
        <v>12606.823096243006</v>
      </c>
      <c r="H366" s="117">
        <f t="shared" si="204"/>
        <v>11658.261876777158</v>
      </c>
      <c r="I366" s="117">
        <f t="shared" si="204"/>
        <v>11624.594022075946</v>
      </c>
      <c r="J366" s="117">
        <f t="shared" si="204"/>
        <v>12352.43353485131</v>
      </c>
      <c r="K366" s="117">
        <f t="shared" si="204"/>
        <v>12719.908427081746</v>
      </c>
      <c r="L366" s="117">
        <f t="shared" si="204"/>
        <v>12574.198934519374</v>
      </c>
      <c r="M366" s="117">
        <f t="shared" si="204"/>
        <v>12102.886698255828</v>
      </c>
      <c r="N366" s="117">
        <f t="shared" si="204"/>
        <v>12102.157961536999</v>
      </c>
      <c r="O366" s="117">
        <f t="shared" si="204"/>
        <v>11002.159696375351</v>
      </c>
      <c r="P366" s="117">
        <f t="shared" si="204"/>
        <v>10022.036245868336</v>
      </c>
      <c r="Q366" s="117">
        <f t="shared" si="204"/>
        <v>9989.9592695829542</v>
      </c>
      <c r="R366" s="117">
        <f t="shared" ref="R366:V366" si="205">R367+R370+R372+R381</f>
        <v>9916.7593833626725</v>
      </c>
      <c r="S366" s="117">
        <f t="shared" si="205"/>
        <v>0</v>
      </c>
      <c r="T366" s="117">
        <f t="shared" si="205"/>
        <v>0</v>
      </c>
      <c r="U366" s="117">
        <f t="shared" si="205"/>
        <v>9324.057428783155</v>
      </c>
      <c r="V366" s="117">
        <f t="shared" si="205"/>
        <v>8356.0853494793464</v>
      </c>
      <c r="W366" s="117">
        <f t="shared" ref="W366" si="206">W367+W370+W372+W381</f>
        <v>8838.4479140154181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8826.3401812498305</v>
      </c>
      <c r="D367" s="122">
        <f t="shared" si="207"/>
        <v>8761.2162582736346</v>
      </c>
      <c r="E367" s="122">
        <f t="shared" si="207"/>
        <v>9337.3085899801645</v>
      </c>
      <c r="F367" s="122">
        <f t="shared" si="207"/>
        <v>10473.609459730927</v>
      </c>
      <c r="G367" s="122">
        <f t="shared" si="207"/>
        <v>9327.2124152928736</v>
      </c>
      <c r="H367" s="122">
        <f t="shared" si="207"/>
        <v>9583.1084093337504</v>
      </c>
      <c r="I367" s="122">
        <f t="shared" si="207"/>
        <v>8851.7720535769731</v>
      </c>
      <c r="J367" s="122">
        <f t="shared" si="207"/>
        <v>10706.73146784142</v>
      </c>
      <c r="K367" s="122">
        <f t="shared" si="207"/>
        <v>10434.133849536378</v>
      </c>
      <c r="L367" s="122">
        <f t="shared" si="207"/>
        <v>10707.971636174439</v>
      </c>
      <c r="M367" s="122">
        <f t="shared" si="207"/>
        <v>10168.679493794718</v>
      </c>
      <c r="N367" s="122">
        <f t="shared" si="207"/>
        <v>10153.161142095911</v>
      </c>
      <c r="O367" s="122">
        <f t="shared" si="207"/>
        <v>9141.4862038967331</v>
      </c>
      <c r="P367" s="122">
        <f t="shared" si="207"/>
        <v>8132.9018802107448</v>
      </c>
      <c r="Q367" s="122">
        <f t="shared" si="207"/>
        <v>7978.4275535727993</v>
      </c>
      <c r="R367" s="122">
        <f t="shared" ref="R367:V367" si="208">SUM(R368:R369)</f>
        <v>8169.3504574072358</v>
      </c>
      <c r="S367" s="122">
        <f t="shared" si="208"/>
        <v>0</v>
      </c>
      <c r="T367" s="122">
        <f t="shared" si="208"/>
        <v>0</v>
      </c>
      <c r="U367" s="122">
        <f t="shared" si="208"/>
        <v>7368.39031984148</v>
      </c>
      <c r="V367" s="122">
        <f t="shared" si="208"/>
        <v>6570.5266390351435</v>
      </c>
      <c r="W367" s="122">
        <f t="shared" ref="W367" si="209">SUM(W368:W369)</f>
        <v>6779.2636097092545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8805.0093669056223</v>
      </c>
      <c r="D368" s="98">
        <v>8740.6663294387363</v>
      </c>
      <c r="E368" s="98">
        <v>9315.6770286583505</v>
      </c>
      <c r="F368" s="98">
        <v>10447.21420005097</v>
      </c>
      <c r="G368" s="98">
        <v>9304.8907289286817</v>
      </c>
      <c r="H368" s="98">
        <v>9561.4265975712842</v>
      </c>
      <c r="I368" s="98">
        <v>8833.5768767047666</v>
      </c>
      <c r="J368" s="98">
        <v>10680.947813710067</v>
      </c>
      <c r="K368" s="98">
        <v>10408.728140391049</v>
      </c>
      <c r="L368" s="98">
        <v>10683.924752870435</v>
      </c>
      <c r="M368" s="98">
        <v>10144.046669547713</v>
      </c>
      <c r="N368" s="98">
        <v>10131.901088392669</v>
      </c>
      <c r="O368" s="98">
        <v>9118.0959995448302</v>
      </c>
      <c r="P368" s="98">
        <v>8110.7195030881749</v>
      </c>
      <c r="Q368" s="98">
        <v>7958.5616568295809</v>
      </c>
      <c r="R368" s="98">
        <v>8148.867660038286</v>
      </c>
      <c r="S368" s="98">
        <v>0</v>
      </c>
      <c r="T368" s="98">
        <v>0</v>
      </c>
      <c r="U368" s="98">
        <v>7349.6761865244353</v>
      </c>
      <c r="V368" s="98">
        <v>6554.0031255936156</v>
      </c>
      <c r="W368" s="98">
        <v>6762.3182105537289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21.330814344208132</v>
      </c>
      <c r="D369" s="98">
        <v>20.549928834897884</v>
      </c>
      <c r="E369" s="98">
        <v>21.631561321813077</v>
      </c>
      <c r="F369" s="98">
        <v>26.395259679956958</v>
      </c>
      <c r="G369" s="98">
        <v>22.321686364192018</v>
      </c>
      <c r="H369" s="98">
        <v>21.681811762465678</v>
      </c>
      <c r="I369" s="98">
        <v>18.195176872206694</v>
      </c>
      <c r="J369" s="98">
        <v>25.783654131353511</v>
      </c>
      <c r="K369" s="98">
        <v>25.405709145328942</v>
      </c>
      <c r="L369" s="98">
        <v>24.046883304004318</v>
      </c>
      <c r="M369" s="98">
        <v>24.632824247004773</v>
      </c>
      <c r="N369" s="98">
        <v>21.260053703242125</v>
      </c>
      <c r="O369" s="98">
        <v>23.390204351902309</v>
      </c>
      <c r="P369" s="98">
        <v>22.182377122570138</v>
      </c>
      <c r="Q369" s="98">
        <v>19.865896743218535</v>
      </c>
      <c r="R369" s="98">
        <v>20.482797368949551</v>
      </c>
      <c r="S369" s="98">
        <v>0</v>
      </c>
      <c r="T369" s="98">
        <v>0</v>
      </c>
      <c r="U369" s="98">
        <v>18.71413331704494</v>
      </c>
      <c r="V369" s="98">
        <v>16.523513441527744</v>
      </c>
      <c r="W369" s="98">
        <v>16.945399155525429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42.428304503337721</v>
      </c>
      <c r="D370" s="122">
        <f t="shared" si="210"/>
        <v>52.669888381267477</v>
      </c>
      <c r="E370" s="122">
        <f t="shared" si="210"/>
        <v>69.450229015545972</v>
      </c>
      <c r="F370" s="122">
        <f t="shared" si="210"/>
        <v>17.039320149717639</v>
      </c>
      <c r="G370" s="122">
        <f t="shared" si="210"/>
        <v>27.893253342398193</v>
      </c>
      <c r="H370" s="122">
        <f t="shared" si="210"/>
        <v>40.848343412346907</v>
      </c>
      <c r="I370" s="122">
        <f t="shared" si="210"/>
        <v>81.759605832164766</v>
      </c>
      <c r="J370" s="122">
        <f t="shared" si="210"/>
        <v>28.110385925753796</v>
      </c>
      <c r="K370" s="122">
        <f t="shared" si="210"/>
        <v>23.40037824026588</v>
      </c>
      <c r="L370" s="122">
        <f t="shared" si="210"/>
        <v>69.411043575539949</v>
      </c>
      <c r="M370" s="122">
        <f t="shared" si="210"/>
        <v>19.400300102419969</v>
      </c>
      <c r="N370" s="122">
        <f t="shared" si="210"/>
        <v>67.428873904454605</v>
      </c>
      <c r="O370" s="122">
        <f t="shared" si="210"/>
        <v>9.1905258279928823</v>
      </c>
      <c r="P370" s="122">
        <f t="shared" si="210"/>
        <v>40.091472042040209</v>
      </c>
      <c r="Q370" s="122">
        <f t="shared" si="210"/>
        <v>88.21672525527238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53.609597891008519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42.428304503337721</v>
      </c>
      <c r="D371" s="98">
        <f>RES_hhdet_in_fech!D29</f>
        <v>52.669888381267477</v>
      </c>
      <c r="E371" s="98">
        <f>RES_hhdet_in_fech!E29</f>
        <v>69.450229015545972</v>
      </c>
      <c r="F371" s="98">
        <f>RES_hhdet_in_fech!F29</f>
        <v>17.039320149717639</v>
      </c>
      <c r="G371" s="98">
        <f>RES_hhdet_in_fech!G29</f>
        <v>27.893253342398193</v>
      </c>
      <c r="H371" s="98">
        <f>RES_hhdet_in_fech!H29</f>
        <v>40.848343412346907</v>
      </c>
      <c r="I371" s="98">
        <f>RES_hhdet_in_fech!I29</f>
        <v>81.759605832164766</v>
      </c>
      <c r="J371" s="98">
        <f>RES_hhdet_in_fech!J29</f>
        <v>28.110385925753796</v>
      </c>
      <c r="K371" s="98">
        <f>RES_hhdet_in_fech!K29</f>
        <v>23.40037824026588</v>
      </c>
      <c r="L371" s="98">
        <f>RES_hhdet_in_fech!L29</f>
        <v>69.411043575539949</v>
      </c>
      <c r="M371" s="98">
        <f>RES_hhdet_in_fech!M29</f>
        <v>19.400300102419969</v>
      </c>
      <c r="N371" s="98">
        <f>RES_hhdet_in_fech!N29</f>
        <v>67.428873904454605</v>
      </c>
      <c r="O371" s="98">
        <f>RES_hhdet_in_fech!O29</f>
        <v>9.1905258279928823</v>
      </c>
      <c r="P371" s="98">
        <f>RES_hhdet_in_fech!P29</f>
        <v>40.091472042040209</v>
      </c>
      <c r="Q371" s="98">
        <f>RES_hhdet_in_fech!Q29</f>
        <v>88.21672525527238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53.609597891008519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1260.2117406905159</v>
      </c>
      <c r="D372" s="122">
        <v>1399.0189694232827</v>
      </c>
      <c r="E372" s="122">
        <v>1673.7236533534838</v>
      </c>
      <c r="F372" s="122">
        <v>1151.3304099226666</v>
      </c>
      <c r="G372" s="122">
        <v>2127.1169725758032</v>
      </c>
      <c r="H372" s="122">
        <v>1388.2160169434374</v>
      </c>
      <c r="I372" s="122">
        <v>1760.6502459817336</v>
      </c>
      <c r="J372" s="122">
        <v>1162.4528885346981</v>
      </c>
      <c r="K372" s="122">
        <v>1609.8770156871747</v>
      </c>
      <c r="L372" s="122">
        <v>1287.9740735978874</v>
      </c>
      <c r="M372" s="122">
        <v>1391.9241801092398</v>
      </c>
      <c r="N372" s="122">
        <v>1419.6362994013168</v>
      </c>
      <c r="O372" s="122">
        <v>1361.9542215807876</v>
      </c>
      <c r="P372" s="122">
        <v>1351.2329143365646</v>
      </c>
      <c r="Q372" s="122">
        <v>1355.6693486128681</v>
      </c>
      <c r="R372" s="122">
        <v>1172.4728482698267</v>
      </c>
      <c r="S372" s="122">
        <v>0</v>
      </c>
      <c r="T372" s="122">
        <v>0</v>
      </c>
      <c r="U372" s="122">
        <v>1207.6606470101071</v>
      </c>
      <c r="V372" s="122">
        <v>1164.6406904722178</v>
      </c>
      <c r="W372" s="122">
        <v>1406.2692025880388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1260.2117406905159</v>
      </c>
      <c r="D373" s="98">
        <v>1399.0189694232827</v>
      </c>
      <c r="E373" s="98">
        <v>1673.7236533534838</v>
      </c>
      <c r="F373" s="98">
        <v>1151.3304099226666</v>
      </c>
      <c r="G373" s="98">
        <v>2127.1169725758032</v>
      </c>
      <c r="H373" s="98">
        <v>1242.1483894211353</v>
      </c>
      <c r="I373" s="98">
        <v>1953.8153171762515</v>
      </c>
      <c r="J373" s="98">
        <v>1138.6746779573903</v>
      </c>
      <c r="K373" s="98">
        <v>1659.4015610340273</v>
      </c>
      <c r="L373" s="98">
        <v>1408.5320473201014</v>
      </c>
      <c r="M373" s="98">
        <v>1441.0085568636362</v>
      </c>
      <c r="N373" s="98">
        <v>1292.989411133452</v>
      </c>
      <c r="O373" s="98">
        <v>1332.4959195013139</v>
      </c>
      <c r="P373" s="98">
        <v>1237.4304823784655</v>
      </c>
      <c r="Q373" s="98">
        <v>1254.1788300048438</v>
      </c>
      <c r="R373" s="98">
        <v>1172.4728482698267</v>
      </c>
      <c r="S373" s="98">
        <v>0</v>
      </c>
      <c r="T373" s="98">
        <v>0</v>
      </c>
      <c r="U373" s="98">
        <v>1207.6606470101071</v>
      </c>
      <c r="V373" s="98">
        <v>1110.3180365770882</v>
      </c>
      <c r="W373" s="98">
        <v>1226.4449386041554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1777.7296903362424</v>
      </c>
      <c r="I377" s="101">
        <v>1585.0456358048991</v>
      </c>
      <c r="J377" s="101">
        <v>1177.5844770838942</v>
      </c>
      <c r="K377" s="101">
        <v>1606.9638071373597</v>
      </c>
      <c r="L377" s="101">
        <v>1253.5289382486833</v>
      </c>
      <c r="M377" s="101">
        <v>1293.7554266004468</v>
      </c>
      <c r="N377" s="101">
        <v>1560.3550641433887</v>
      </c>
      <c r="O377" s="101">
        <v>1425.0791546082314</v>
      </c>
      <c r="P377" s="101">
        <v>1465.0353462946637</v>
      </c>
      <c r="Q377" s="101">
        <v>1482.5324968728983</v>
      </c>
      <c r="R377" s="101">
        <v>0</v>
      </c>
      <c r="S377" s="101">
        <v>0</v>
      </c>
      <c r="T377" s="101">
        <v>0</v>
      </c>
      <c r="U377" s="101">
        <v>0</v>
      </c>
      <c r="V377" s="101">
        <v>1436.2539599478664</v>
      </c>
      <c r="W377" s="101">
        <v>1550.1286137751454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588.50649273162048</v>
      </c>
      <c r="D381" s="122">
        <v>649.37571074039511</v>
      </c>
      <c r="E381" s="122">
        <v>782.1967072599623</v>
      </c>
      <c r="F381" s="122">
        <v>521.32778837916749</v>
      </c>
      <c r="G381" s="122">
        <v>1124.6004550319319</v>
      </c>
      <c r="H381" s="122">
        <v>646.08910708762437</v>
      </c>
      <c r="I381" s="122">
        <v>930.41211668507458</v>
      </c>
      <c r="J381" s="122">
        <v>455.13879254943691</v>
      </c>
      <c r="K381" s="122">
        <v>652.49718361792782</v>
      </c>
      <c r="L381" s="122">
        <v>508.84218117150925</v>
      </c>
      <c r="M381" s="122">
        <v>522.88272424945228</v>
      </c>
      <c r="N381" s="122">
        <v>461.93164613531775</v>
      </c>
      <c r="O381" s="122">
        <v>489.52874506983795</v>
      </c>
      <c r="P381" s="122">
        <v>497.80997927898596</v>
      </c>
      <c r="Q381" s="122">
        <v>567.64564214201357</v>
      </c>
      <c r="R381" s="122">
        <v>574.93607768561083</v>
      </c>
      <c r="S381" s="122">
        <v>0</v>
      </c>
      <c r="T381" s="122">
        <v>0</v>
      </c>
      <c r="U381" s="122">
        <v>694.39686404055885</v>
      </c>
      <c r="V381" s="122">
        <v>620.91801997198525</v>
      </c>
      <c r="W381" s="122">
        <v>652.9151017181249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593.54334524474405</v>
      </c>
      <c r="D382" s="98">
        <v>662.32035484550454</v>
      </c>
      <c r="E382" s="98">
        <v>783.54223023520206</v>
      </c>
      <c r="F382" s="98">
        <v>521.32778837916749</v>
      </c>
      <c r="G382" s="98">
        <v>1152.5163019478998</v>
      </c>
      <c r="H382" s="98">
        <v>627.25189433099899</v>
      </c>
      <c r="I382" s="98">
        <v>930.41211668507458</v>
      </c>
      <c r="J382" s="98">
        <v>455.13879254943691</v>
      </c>
      <c r="K382" s="98">
        <v>652.49718361792782</v>
      </c>
      <c r="L382" s="98">
        <v>517.16667613610423</v>
      </c>
      <c r="M382" s="98">
        <v>522.88272424945228</v>
      </c>
      <c r="N382" s="98">
        <v>461.93164613531775</v>
      </c>
      <c r="O382" s="98">
        <v>489.52874506983795</v>
      </c>
      <c r="P382" s="98">
        <v>497.80997927898596</v>
      </c>
      <c r="Q382" s="98">
        <v>567.64564214201357</v>
      </c>
      <c r="R382" s="98">
        <v>574.93607768561083</v>
      </c>
      <c r="S382" s="98">
        <v>0</v>
      </c>
      <c r="T382" s="98">
        <v>0</v>
      </c>
      <c r="U382" s="98">
        <v>694.39686404055885</v>
      </c>
      <c r="V382" s="98">
        <v>620.91801997198525</v>
      </c>
      <c r="W382" s="98">
        <v>652.9151017181249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497.8431474953951</v>
      </c>
      <c r="D383" s="33">
        <v>416.37211684842453</v>
      </c>
      <c r="E383" s="33">
        <v>753.94072477992904</v>
      </c>
      <c r="F383" s="33">
        <v>0</v>
      </c>
      <c r="G383" s="33">
        <v>426.70428213273095</v>
      </c>
      <c r="H383" s="33">
        <v>834.4612346538795</v>
      </c>
      <c r="I383" s="33">
        <v>0</v>
      </c>
      <c r="J383" s="33">
        <v>0</v>
      </c>
      <c r="K383" s="33">
        <v>0</v>
      </c>
      <c r="L383" s="33">
        <v>367.32576677339375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5958.9225240701871</v>
      </c>
      <c r="D385" s="117">
        <f t="shared" si="211"/>
        <v>6110.3411161513222</v>
      </c>
      <c r="E385" s="117">
        <f t="shared" si="211"/>
        <v>6757.8297004629521</v>
      </c>
      <c r="F385" s="117">
        <f t="shared" si="211"/>
        <v>6930.4671683553961</v>
      </c>
      <c r="G385" s="117">
        <f t="shared" si="211"/>
        <v>7230.2953396368321</v>
      </c>
      <c r="H385" s="117">
        <f t="shared" si="211"/>
        <v>6849.4651704447142</v>
      </c>
      <c r="I385" s="117">
        <f t="shared" si="211"/>
        <v>6957.79414926346</v>
      </c>
      <c r="J385" s="117">
        <f t="shared" si="211"/>
        <v>7406.1841669870782</v>
      </c>
      <c r="K385" s="117">
        <f t="shared" si="211"/>
        <v>7708.6301316695153</v>
      </c>
      <c r="L385" s="117">
        <f t="shared" si="211"/>
        <v>7816.0143645222752</v>
      </c>
      <c r="M385" s="117">
        <f t="shared" si="211"/>
        <v>7554.0634855920425</v>
      </c>
      <c r="N385" s="117">
        <f t="shared" si="211"/>
        <v>7893.247181473359</v>
      </c>
      <c r="O385" s="117">
        <f t="shared" si="211"/>
        <v>7346.4349566901983</v>
      </c>
      <c r="P385" s="117">
        <f t="shared" si="211"/>
        <v>7044.4499615989043</v>
      </c>
      <c r="Q385" s="117">
        <f t="shared" si="211"/>
        <v>7390.4864333252481</v>
      </c>
      <c r="R385" s="117">
        <f t="shared" ref="R385:V385" si="212">R386+R389+R391+R400</f>
        <v>7326.6426955794395</v>
      </c>
      <c r="S385" s="117">
        <f t="shared" si="212"/>
        <v>0</v>
      </c>
      <c r="T385" s="117">
        <f t="shared" si="212"/>
        <v>0</v>
      </c>
      <c r="U385" s="117">
        <f t="shared" si="212"/>
        <v>7277.6049277326038</v>
      </c>
      <c r="V385" s="117">
        <f t="shared" si="212"/>
        <v>6407.9432592093572</v>
      </c>
      <c r="W385" s="117">
        <f t="shared" ref="W385" si="213">W386+W389+W391+W400</f>
        <v>6713.3225622533446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4884.4121560259509</v>
      </c>
      <c r="D386" s="122">
        <f t="shared" si="214"/>
        <v>4901.10055166661</v>
      </c>
      <c r="E386" s="122">
        <f t="shared" si="214"/>
        <v>5281.701078368008</v>
      </c>
      <c r="F386" s="122">
        <f t="shared" si="214"/>
        <v>5990.604349679289</v>
      </c>
      <c r="G386" s="122">
        <f t="shared" si="214"/>
        <v>5394.1422051863519</v>
      </c>
      <c r="H386" s="122">
        <f t="shared" si="214"/>
        <v>5604.4069427943296</v>
      </c>
      <c r="I386" s="122">
        <f t="shared" si="214"/>
        <v>5235.6648700419582</v>
      </c>
      <c r="J386" s="122">
        <f t="shared" si="214"/>
        <v>6410.7949364249307</v>
      </c>
      <c r="K386" s="122">
        <f t="shared" si="214"/>
        <v>6327.9344860388701</v>
      </c>
      <c r="L386" s="122">
        <f t="shared" si="214"/>
        <v>6581.8398966158784</v>
      </c>
      <c r="M386" s="122">
        <f t="shared" si="214"/>
        <v>6385.5019844201261</v>
      </c>
      <c r="N386" s="122">
        <f t="shared" si="214"/>
        <v>6571.9869717639267</v>
      </c>
      <c r="O386" s="122">
        <f t="shared" si="214"/>
        <v>6159.8004568841106</v>
      </c>
      <c r="P386" s="122">
        <f t="shared" si="214"/>
        <v>5726.4487214971878</v>
      </c>
      <c r="Q386" s="122">
        <f t="shared" si="214"/>
        <v>5816.7101305690894</v>
      </c>
      <c r="R386" s="122">
        <f t="shared" ref="R386:V386" si="215">SUM(R387:R388)</f>
        <v>6055.7489048661446</v>
      </c>
      <c r="S386" s="122">
        <f t="shared" si="215"/>
        <v>0</v>
      </c>
      <c r="T386" s="122">
        <f t="shared" si="215"/>
        <v>0</v>
      </c>
      <c r="U386" s="122">
        <f t="shared" si="215"/>
        <v>5609.7218889039104</v>
      </c>
      <c r="V386" s="122">
        <f t="shared" si="215"/>
        <v>5030.8533258200332</v>
      </c>
      <c r="W386" s="122">
        <f t="shared" ref="W386" si="216">SUM(W387:W388)</f>
        <v>5210.2069545307868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4863.0813416817427</v>
      </c>
      <c r="D387" s="98">
        <v>4880.5506228317117</v>
      </c>
      <c r="E387" s="98">
        <v>5260.069517046195</v>
      </c>
      <c r="F387" s="98">
        <v>5964.2090899993318</v>
      </c>
      <c r="G387" s="98">
        <v>5371.82051882216</v>
      </c>
      <c r="H387" s="98">
        <v>5582.7251310318643</v>
      </c>
      <c r="I387" s="98">
        <v>5217.4696931697517</v>
      </c>
      <c r="J387" s="98">
        <v>6385.0112822935771</v>
      </c>
      <c r="K387" s="98">
        <v>6302.5287768935414</v>
      </c>
      <c r="L387" s="98">
        <v>6557.7930133118743</v>
      </c>
      <c r="M387" s="98">
        <v>6360.8691601731216</v>
      </c>
      <c r="N387" s="98">
        <v>6550.7269180606845</v>
      </c>
      <c r="O387" s="98">
        <v>6136.4102525322087</v>
      </c>
      <c r="P387" s="98">
        <v>5704.2663443746178</v>
      </c>
      <c r="Q387" s="98">
        <v>5796.844233825871</v>
      </c>
      <c r="R387" s="98">
        <v>6035.2661074971948</v>
      </c>
      <c r="S387" s="98">
        <v>0</v>
      </c>
      <c r="T387" s="98">
        <v>0</v>
      </c>
      <c r="U387" s="98">
        <v>5591.0077555868656</v>
      </c>
      <c r="V387" s="98">
        <v>5014.3298123785053</v>
      </c>
      <c r="W387" s="98">
        <v>5193.2615553752612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21.330814344208132</v>
      </c>
      <c r="D388" s="98">
        <v>20.549928834897884</v>
      </c>
      <c r="E388" s="98">
        <v>21.631561321813077</v>
      </c>
      <c r="F388" s="98">
        <v>26.395259679956958</v>
      </c>
      <c r="G388" s="98">
        <v>22.321686364192018</v>
      </c>
      <c r="H388" s="98">
        <v>21.681811762465678</v>
      </c>
      <c r="I388" s="98">
        <v>18.195176872206694</v>
      </c>
      <c r="J388" s="98">
        <v>25.783654131353511</v>
      </c>
      <c r="K388" s="98">
        <v>25.405709145328942</v>
      </c>
      <c r="L388" s="98">
        <v>24.046883304004318</v>
      </c>
      <c r="M388" s="98">
        <v>24.632824247004773</v>
      </c>
      <c r="N388" s="98">
        <v>21.260053703242125</v>
      </c>
      <c r="O388" s="98">
        <v>23.390204351902309</v>
      </c>
      <c r="P388" s="98">
        <v>22.182377122570138</v>
      </c>
      <c r="Q388" s="98">
        <v>19.865896743218535</v>
      </c>
      <c r="R388" s="98">
        <v>20.482797368949551</v>
      </c>
      <c r="S388" s="98">
        <v>0</v>
      </c>
      <c r="T388" s="98">
        <v>0</v>
      </c>
      <c r="U388" s="98">
        <v>18.71413331704494</v>
      </c>
      <c r="V388" s="98">
        <v>16.523513441527744</v>
      </c>
      <c r="W388" s="98">
        <v>16.945399155525429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88.146219142320277</v>
      </c>
      <c r="D389" s="122">
        <f t="shared" si="217"/>
        <v>112.75099130357886</v>
      </c>
      <c r="E389" s="122">
        <f t="shared" si="217"/>
        <v>153.10684894664965</v>
      </c>
      <c r="F389" s="122">
        <f t="shared" si="217"/>
        <v>38.653150652013991</v>
      </c>
      <c r="G389" s="122">
        <f t="shared" si="217"/>
        <v>65.074628772409525</v>
      </c>
      <c r="H389" s="122">
        <f t="shared" si="217"/>
        <v>97.956216618413237</v>
      </c>
      <c r="I389" s="122">
        <f t="shared" si="217"/>
        <v>201.43697642997154</v>
      </c>
      <c r="J389" s="122">
        <f t="shared" si="217"/>
        <v>71.138969220400739</v>
      </c>
      <c r="K389" s="122">
        <f t="shared" si="217"/>
        <v>60.824260245103332</v>
      </c>
      <c r="L389" s="122">
        <f t="shared" si="217"/>
        <v>185.30231770691691</v>
      </c>
      <c r="M389" s="122">
        <f t="shared" si="217"/>
        <v>53.421952474370109</v>
      </c>
      <c r="N389" s="122">
        <f t="shared" si="217"/>
        <v>192.52761152862402</v>
      </c>
      <c r="O389" s="122">
        <f t="shared" si="217"/>
        <v>27.356537162324244</v>
      </c>
      <c r="P389" s="122">
        <f t="shared" si="217"/>
        <v>124.61168483385772</v>
      </c>
      <c r="Q389" s="122">
        <f t="shared" si="217"/>
        <v>284.16936535550337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184.35278007882869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88.146219142320277</v>
      </c>
      <c r="D390" s="98">
        <f>RES_hhdet_in_tesh!D29</f>
        <v>112.75099130357886</v>
      </c>
      <c r="E390" s="98">
        <f>RES_hhdet_in_tesh!E29</f>
        <v>153.10684894664965</v>
      </c>
      <c r="F390" s="98">
        <f>RES_hhdet_in_tesh!F29</f>
        <v>38.653150652013991</v>
      </c>
      <c r="G390" s="98">
        <f>RES_hhdet_in_tesh!G29</f>
        <v>65.074628772409525</v>
      </c>
      <c r="H390" s="98">
        <f>RES_hhdet_in_tesh!H29</f>
        <v>97.956216618413237</v>
      </c>
      <c r="I390" s="98">
        <f>RES_hhdet_in_tesh!I29</f>
        <v>201.43697642997154</v>
      </c>
      <c r="J390" s="98">
        <f>RES_hhdet_in_tesh!J29</f>
        <v>71.138969220400739</v>
      </c>
      <c r="K390" s="98">
        <f>RES_hhdet_in_tesh!K29</f>
        <v>60.824260245103332</v>
      </c>
      <c r="L390" s="98">
        <f>RES_hhdet_in_tesh!L29</f>
        <v>185.30231770691691</v>
      </c>
      <c r="M390" s="98">
        <f>RES_hhdet_in_tesh!M29</f>
        <v>53.421952474370109</v>
      </c>
      <c r="N390" s="98">
        <f>RES_hhdet_in_tesh!N29</f>
        <v>192.52761152862402</v>
      </c>
      <c r="O390" s="98">
        <f>RES_hhdet_in_tesh!O29</f>
        <v>27.356537162324244</v>
      </c>
      <c r="P390" s="98">
        <f>RES_hhdet_in_tesh!P29</f>
        <v>124.61168483385772</v>
      </c>
      <c r="Q390" s="98">
        <f>RES_hhdet_in_tesh!Q29</f>
        <v>284.16936535550337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184.35278007882869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642.77171845811529</v>
      </c>
      <c r="D391" s="122">
        <v>718.06687380763981</v>
      </c>
      <c r="E391" s="122">
        <v>865.33292513228878</v>
      </c>
      <c r="F391" s="122">
        <v>599.64654942030666</v>
      </c>
      <c r="G391" s="122">
        <v>1117.0296420741793</v>
      </c>
      <c r="H391" s="122">
        <v>759.61394517880535</v>
      </c>
      <c r="I391" s="122">
        <v>980.6736344870626</v>
      </c>
      <c r="J391" s="122">
        <v>659.79936739032723</v>
      </c>
      <c r="K391" s="122">
        <v>940.35607213291428</v>
      </c>
      <c r="L391" s="122">
        <v>749.05581698500555</v>
      </c>
      <c r="M391" s="122">
        <v>810.54922782238668</v>
      </c>
      <c r="N391" s="122">
        <v>859.64757816851306</v>
      </c>
      <c r="O391" s="122">
        <v>874.11704486346605</v>
      </c>
      <c r="P391" s="122">
        <v>903.40464222432524</v>
      </c>
      <c r="Q391" s="122">
        <v>958.94126369418029</v>
      </c>
      <c r="R391" s="122">
        <v>934.85521167936668</v>
      </c>
      <c r="S391" s="122">
        <v>0</v>
      </c>
      <c r="T391" s="122">
        <v>0</v>
      </c>
      <c r="U391" s="122">
        <v>1070.1632989742748</v>
      </c>
      <c r="V391" s="122">
        <v>1005.2269042491836</v>
      </c>
      <c r="W391" s="122">
        <v>1109.9115119807016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642.77171845811529</v>
      </c>
      <c r="D392" s="98">
        <v>718.06687380763981</v>
      </c>
      <c r="E392" s="98">
        <v>865.33292513228878</v>
      </c>
      <c r="F392" s="98">
        <v>599.64654942030666</v>
      </c>
      <c r="G392" s="98">
        <v>1117.0296420741793</v>
      </c>
      <c r="H392" s="98">
        <v>658.19625498972596</v>
      </c>
      <c r="I392" s="98">
        <v>1045.6324134171409</v>
      </c>
      <c r="J392" s="98">
        <v>616.50927305272421</v>
      </c>
      <c r="K392" s="98">
        <v>911.01289973596056</v>
      </c>
      <c r="L392" s="98">
        <v>785.949544806571</v>
      </c>
      <c r="M392" s="98">
        <v>831.32115286546275</v>
      </c>
      <c r="N392" s="98">
        <v>786.69413240403378</v>
      </c>
      <c r="O392" s="98">
        <v>872.55705766220365</v>
      </c>
      <c r="P392" s="98">
        <v>880.26309937562417</v>
      </c>
      <c r="Q392" s="98">
        <v>956.55515826863302</v>
      </c>
      <c r="R392" s="98">
        <v>934.85521167936668</v>
      </c>
      <c r="S392" s="98">
        <v>0</v>
      </c>
      <c r="T392" s="98">
        <v>0</v>
      </c>
      <c r="U392" s="98">
        <v>1070.1632989742748</v>
      </c>
      <c r="V392" s="98">
        <v>1004.1843610531239</v>
      </c>
      <c r="W392" s="98">
        <v>1119.7484710418885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1030.0611190163497</v>
      </c>
      <c r="I396" s="101">
        <v>921.62019909608239</v>
      </c>
      <c r="J396" s="101">
        <v>687.34760924152909</v>
      </c>
      <c r="K396" s="101">
        <v>942.08214109744119</v>
      </c>
      <c r="L396" s="101">
        <v>738.51475189312976</v>
      </c>
      <c r="M396" s="101">
        <v>769.00537773623398</v>
      </c>
      <c r="N396" s="101">
        <v>940.70696235126786</v>
      </c>
      <c r="O396" s="101">
        <v>877.45987458045693</v>
      </c>
      <c r="P396" s="101">
        <v>926.54618507302678</v>
      </c>
      <c r="Q396" s="101">
        <v>961.92389547611424</v>
      </c>
      <c r="R396" s="101">
        <v>0</v>
      </c>
      <c r="S396" s="101">
        <v>0</v>
      </c>
      <c r="T396" s="101">
        <v>0</v>
      </c>
      <c r="U396" s="101">
        <v>0</v>
      </c>
      <c r="V396" s="101">
        <v>1010.4396202294828</v>
      </c>
      <c r="W396" s="101">
        <v>1102.041944731752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343.59243044380008</v>
      </c>
      <c r="D400" s="122">
        <v>378.42269937349289</v>
      </c>
      <c r="E400" s="122">
        <v>457.6888480160062</v>
      </c>
      <c r="F400" s="122">
        <v>301.56311860378639</v>
      </c>
      <c r="G400" s="122">
        <v>654.04886360389173</v>
      </c>
      <c r="H400" s="122">
        <v>387.48806585316646</v>
      </c>
      <c r="I400" s="122">
        <v>540.01866830446738</v>
      </c>
      <c r="J400" s="122">
        <v>264.45089395141878</v>
      </c>
      <c r="K400" s="122">
        <v>379.51531325262761</v>
      </c>
      <c r="L400" s="122">
        <v>299.81633321447384</v>
      </c>
      <c r="M400" s="122">
        <v>304.59032087515965</v>
      </c>
      <c r="N400" s="122">
        <v>269.08502001229499</v>
      </c>
      <c r="O400" s="122">
        <v>285.16091778029784</v>
      </c>
      <c r="P400" s="122">
        <v>289.98491304353286</v>
      </c>
      <c r="Q400" s="122">
        <v>330.66567370647476</v>
      </c>
      <c r="R400" s="122">
        <v>336.03857903392736</v>
      </c>
      <c r="S400" s="122">
        <v>0</v>
      </c>
      <c r="T400" s="122">
        <v>0</v>
      </c>
      <c r="U400" s="122">
        <v>413.36695977558958</v>
      </c>
      <c r="V400" s="122">
        <v>371.8630291401405</v>
      </c>
      <c r="W400" s="122">
        <v>393.20409574185538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342.13720872478547</v>
      </c>
      <c r="D401" s="98">
        <v>382.23301561778175</v>
      </c>
      <c r="E401" s="98">
        <v>452.71711667438728</v>
      </c>
      <c r="F401" s="98">
        <v>301.56311860378639</v>
      </c>
      <c r="G401" s="98">
        <v>667.43667238318278</v>
      </c>
      <c r="H401" s="98">
        <v>363.65881032978155</v>
      </c>
      <c r="I401" s="98">
        <v>540.01866830446738</v>
      </c>
      <c r="J401" s="98">
        <v>264.45089395141878</v>
      </c>
      <c r="K401" s="98">
        <v>379.51531325262761</v>
      </c>
      <c r="L401" s="98">
        <v>301.10026995074935</v>
      </c>
      <c r="M401" s="98">
        <v>304.59032087515965</v>
      </c>
      <c r="N401" s="98">
        <v>269.08502001229499</v>
      </c>
      <c r="O401" s="98">
        <v>285.16091778029784</v>
      </c>
      <c r="P401" s="98">
        <v>289.98491304353286</v>
      </c>
      <c r="Q401" s="98">
        <v>330.66567370647476</v>
      </c>
      <c r="R401" s="98">
        <v>336.03857903392736</v>
      </c>
      <c r="S401" s="98">
        <v>0</v>
      </c>
      <c r="T401" s="98">
        <v>0</v>
      </c>
      <c r="U401" s="98">
        <v>413.36695977558958</v>
      </c>
      <c r="V401" s="98">
        <v>371.8630291401405</v>
      </c>
      <c r="W401" s="98">
        <v>393.20409574185538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369.7864213860625</v>
      </c>
      <c r="D402" s="33">
        <v>309.83700697629274</v>
      </c>
      <c r="E402" s="33">
        <v>562.09520619000182</v>
      </c>
      <c r="F402" s="33">
        <v>0</v>
      </c>
      <c r="G402" s="33">
        <v>319.353644121618</v>
      </c>
      <c r="H402" s="33">
        <v>625.78062108701579</v>
      </c>
      <c r="I402" s="33">
        <v>0</v>
      </c>
      <c r="J402" s="33">
        <v>0</v>
      </c>
      <c r="K402" s="33">
        <v>0</v>
      </c>
      <c r="L402" s="33">
        <v>277.98940869779068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2414.1486538280828</v>
      </c>
      <c r="D404" s="117">
        <f t="shared" si="218"/>
        <v>2445.8650415695329</v>
      </c>
      <c r="E404" s="117">
        <f t="shared" si="218"/>
        <v>2666.2512822632998</v>
      </c>
      <c r="F404" s="117">
        <f t="shared" si="218"/>
        <v>2753.1502140098237</v>
      </c>
      <c r="G404" s="117">
        <f t="shared" si="218"/>
        <v>2848.6310263492251</v>
      </c>
      <c r="H404" s="117">
        <f t="shared" si="218"/>
        <v>2506.7188321124331</v>
      </c>
      <c r="I404" s="117">
        <f t="shared" si="218"/>
        <v>2429.3347337621312</v>
      </c>
      <c r="J404" s="117">
        <f t="shared" si="218"/>
        <v>2630.2639545286656</v>
      </c>
      <c r="K404" s="117">
        <f t="shared" si="218"/>
        <v>2533.6095923021289</v>
      </c>
      <c r="L404" s="117">
        <f t="shared" si="218"/>
        <v>2609.0159833090065</v>
      </c>
      <c r="M404" s="117">
        <f t="shared" si="218"/>
        <v>2641.3260169463938</v>
      </c>
      <c r="N404" s="117">
        <f t="shared" si="218"/>
        <v>2561.0821358875228</v>
      </c>
      <c r="O404" s="117">
        <f t="shared" si="218"/>
        <v>2388.8474277188852</v>
      </c>
      <c r="P404" s="117">
        <f t="shared" si="218"/>
        <v>2096.0609114030703</v>
      </c>
      <c r="Q404" s="117">
        <f t="shared" si="218"/>
        <v>2095.0906183809993</v>
      </c>
      <c r="R404" s="117">
        <f t="shared" ref="R404:V404" si="219">R405+R408+R410+R419</f>
        <v>2248.0381892743349</v>
      </c>
      <c r="S404" s="117">
        <f t="shared" si="219"/>
        <v>0</v>
      </c>
      <c r="T404" s="117">
        <f t="shared" si="219"/>
        <v>0</v>
      </c>
      <c r="U404" s="117">
        <f t="shared" si="219"/>
        <v>2101.6238267411604</v>
      </c>
      <c r="V404" s="117">
        <f t="shared" si="219"/>
        <v>1840.0382917507247</v>
      </c>
      <c r="W404" s="117">
        <f t="shared" ref="W404" si="220">W405+W408+W410+W419</f>
        <v>1808.2662802171499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2000.1459277862814</v>
      </c>
      <c r="D405" s="122">
        <f t="shared" si="221"/>
        <v>1985.5297633953037</v>
      </c>
      <c r="E405" s="122">
        <f t="shared" si="221"/>
        <v>2116.1491938300314</v>
      </c>
      <c r="F405" s="122">
        <f t="shared" si="221"/>
        <v>2373.1891776835787</v>
      </c>
      <c r="G405" s="122">
        <f t="shared" si="221"/>
        <v>2113.6989779834394</v>
      </c>
      <c r="H405" s="122">
        <f t="shared" si="221"/>
        <v>2171.9736659042933</v>
      </c>
      <c r="I405" s="122">
        <f t="shared" si="221"/>
        <v>2006.6353233122554</v>
      </c>
      <c r="J405" s="122">
        <f t="shared" si="221"/>
        <v>2426.2841053623797</v>
      </c>
      <c r="K405" s="122">
        <f t="shared" si="221"/>
        <v>2364.4466843712307</v>
      </c>
      <c r="L405" s="122">
        <f t="shared" si="221"/>
        <v>2426.960346862048</v>
      </c>
      <c r="M405" s="122">
        <f t="shared" si="221"/>
        <v>2304.321641454459</v>
      </c>
      <c r="N405" s="122">
        <f t="shared" si="221"/>
        <v>2301.5626512392791</v>
      </c>
      <c r="O405" s="122">
        <f t="shared" si="221"/>
        <v>2071.2666872566037</v>
      </c>
      <c r="P405" s="122">
        <f t="shared" si="221"/>
        <v>1842.4310423215097</v>
      </c>
      <c r="Q405" s="122">
        <f t="shared" si="221"/>
        <v>1807.8668659654079</v>
      </c>
      <c r="R405" s="122">
        <f t="shared" ref="R405:V405" si="222">SUM(R406:R407)</f>
        <v>1851.0967776542973</v>
      </c>
      <c r="S405" s="122">
        <f t="shared" si="222"/>
        <v>0</v>
      </c>
      <c r="T405" s="122">
        <f t="shared" si="222"/>
        <v>0</v>
      </c>
      <c r="U405" s="122">
        <f t="shared" si="222"/>
        <v>1669.5524425308911</v>
      </c>
      <c r="V405" s="122">
        <f t="shared" si="222"/>
        <v>1488.807350009846</v>
      </c>
      <c r="W405" s="122">
        <f t="shared" ref="W405" si="223">SUM(W406:W407)</f>
        <v>1536.128204709385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2000.1459277862814</v>
      </c>
      <c r="D406" s="98">
        <v>1985.5297633953037</v>
      </c>
      <c r="E406" s="98">
        <v>2116.1491938300314</v>
      </c>
      <c r="F406" s="98">
        <v>2373.1891776835787</v>
      </c>
      <c r="G406" s="98">
        <v>2113.6989779834394</v>
      </c>
      <c r="H406" s="98">
        <v>2171.9736659042933</v>
      </c>
      <c r="I406" s="98">
        <v>2006.6353233122554</v>
      </c>
      <c r="J406" s="98">
        <v>2426.2841053623797</v>
      </c>
      <c r="K406" s="98">
        <v>2364.4466843712307</v>
      </c>
      <c r="L406" s="98">
        <v>2426.960346862048</v>
      </c>
      <c r="M406" s="98">
        <v>2304.321641454459</v>
      </c>
      <c r="N406" s="98">
        <v>2301.5626512392791</v>
      </c>
      <c r="O406" s="98">
        <v>2071.2666872566037</v>
      </c>
      <c r="P406" s="98">
        <v>1842.4310423215097</v>
      </c>
      <c r="Q406" s="98">
        <v>1807.8668659654079</v>
      </c>
      <c r="R406" s="98">
        <v>1851.0967776542973</v>
      </c>
      <c r="S406" s="98">
        <v>0</v>
      </c>
      <c r="T406" s="98">
        <v>0</v>
      </c>
      <c r="U406" s="98">
        <v>1669.5524425308911</v>
      </c>
      <c r="V406" s="98">
        <v>1488.807350009846</v>
      </c>
      <c r="W406" s="98">
        <v>1536.128204709385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286.26969901525763</v>
      </c>
      <c r="D410" s="122">
        <v>317.80114909419297</v>
      </c>
      <c r="E410" s="122">
        <v>380.20306509577745</v>
      </c>
      <c r="F410" s="122">
        <v>261.53621591803301</v>
      </c>
      <c r="G410" s="122">
        <v>483.19589149031953</v>
      </c>
      <c r="H410" s="122">
        <v>205.21194773884011</v>
      </c>
      <c r="I410" s="122">
        <v>211.34699402369404</v>
      </c>
      <c r="J410" s="122">
        <v>100.59052105075587</v>
      </c>
      <c r="K410" s="122">
        <v>20.94164770024943</v>
      </c>
      <c r="L410" s="122">
        <v>71.102697748718725</v>
      </c>
      <c r="M410" s="122">
        <v>218.22633585142907</v>
      </c>
      <c r="N410" s="122">
        <v>154.58709191214473</v>
      </c>
      <c r="O410" s="122">
        <v>206.37939073221716</v>
      </c>
      <c r="P410" s="122">
        <v>140.54735418854614</v>
      </c>
      <c r="Q410" s="122">
        <v>158.2773683466113</v>
      </c>
      <c r="R410" s="122">
        <v>266.33893221297387</v>
      </c>
      <c r="S410" s="122">
        <v>0</v>
      </c>
      <c r="T410" s="122">
        <v>0</v>
      </c>
      <c r="U410" s="122">
        <v>274.33219257481602</v>
      </c>
      <c r="V410" s="122">
        <v>210.18320432404278</v>
      </c>
      <c r="W410" s="122">
        <v>123.82188100147556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286.26969901525763</v>
      </c>
      <c r="D411" s="98">
        <v>317.80114909419297</v>
      </c>
      <c r="E411" s="98">
        <v>380.20306509577745</v>
      </c>
      <c r="F411" s="98">
        <v>261.53621591803301</v>
      </c>
      <c r="G411" s="98">
        <v>483.19589149031953</v>
      </c>
      <c r="H411" s="98">
        <v>282.16642814090517</v>
      </c>
      <c r="I411" s="98">
        <v>443.82868744975747</v>
      </c>
      <c r="J411" s="98">
        <v>258.66133984480081</v>
      </c>
      <c r="K411" s="98">
        <v>376.94965860448974</v>
      </c>
      <c r="L411" s="98">
        <v>319.96213986923425</v>
      </c>
      <c r="M411" s="98">
        <v>327.33950377714365</v>
      </c>
      <c r="N411" s="98">
        <v>293.71547463307496</v>
      </c>
      <c r="O411" s="98">
        <v>302.6897730739185</v>
      </c>
      <c r="P411" s="98">
        <v>281.09470837709227</v>
      </c>
      <c r="Q411" s="98">
        <v>284.89926302390035</v>
      </c>
      <c r="R411" s="98">
        <v>266.33893221297387</v>
      </c>
      <c r="S411" s="98">
        <v>0</v>
      </c>
      <c r="T411" s="98">
        <v>0</v>
      </c>
      <c r="U411" s="98">
        <v>274.33219257481602</v>
      </c>
      <c r="V411" s="98">
        <v>252.21984518885134</v>
      </c>
      <c r="W411" s="98">
        <v>278.59923225332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127.73302702654365</v>
      </c>
      <c r="D419" s="122">
        <v>142.53412908003619</v>
      </c>
      <c r="E419" s="122">
        <v>169.89902333749086</v>
      </c>
      <c r="F419" s="122">
        <v>118.42482040821167</v>
      </c>
      <c r="G419" s="122">
        <v>251.73615687546632</v>
      </c>
      <c r="H419" s="122">
        <v>129.53321846929975</v>
      </c>
      <c r="I419" s="122">
        <v>211.35241642618161</v>
      </c>
      <c r="J419" s="122">
        <v>103.38932811553012</v>
      </c>
      <c r="K419" s="122">
        <v>148.22126023064848</v>
      </c>
      <c r="L419" s="122">
        <v>110.95293869823983</v>
      </c>
      <c r="M419" s="122">
        <v>118.77803964050558</v>
      </c>
      <c r="N419" s="122">
        <v>104.93239273609881</v>
      </c>
      <c r="O419" s="122">
        <v>111.20134973006439</v>
      </c>
      <c r="P419" s="122">
        <v>113.08251489301446</v>
      </c>
      <c r="Q419" s="122">
        <v>128.94638406897982</v>
      </c>
      <c r="R419" s="122">
        <v>130.60247940706338</v>
      </c>
      <c r="S419" s="122">
        <v>0</v>
      </c>
      <c r="T419" s="122">
        <v>0</v>
      </c>
      <c r="U419" s="122">
        <v>157.73919163545338</v>
      </c>
      <c r="V419" s="122">
        <v>141.04773741683616</v>
      </c>
      <c r="W419" s="122">
        <v>148.31619450628926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134.82930630579608</v>
      </c>
      <c r="D420" s="98">
        <v>150.45269180670485</v>
      </c>
      <c r="E420" s="98">
        <v>177.98945302022852</v>
      </c>
      <c r="F420" s="98">
        <v>118.42482040821167</v>
      </c>
      <c r="G420" s="98">
        <v>261.80560315048496</v>
      </c>
      <c r="H420" s="98">
        <v>142.48654031622974</v>
      </c>
      <c r="I420" s="98">
        <v>211.35241642618161</v>
      </c>
      <c r="J420" s="98">
        <v>103.38932811553012</v>
      </c>
      <c r="K420" s="98">
        <v>148.22126023064848</v>
      </c>
      <c r="L420" s="98">
        <v>117.47958215107747</v>
      </c>
      <c r="M420" s="98">
        <v>118.77803964050558</v>
      </c>
      <c r="N420" s="98">
        <v>104.93239273609881</v>
      </c>
      <c r="O420" s="98">
        <v>111.20134973006439</v>
      </c>
      <c r="P420" s="98">
        <v>113.08251489301446</v>
      </c>
      <c r="Q420" s="98">
        <v>128.94638406897982</v>
      </c>
      <c r="R420" s="98">
        <v>130.60247940706338</v>
      </c>
      <c r="S420" s="98">
        <v>0</v>
      </c>
      <c r="T420" s="98">
        <v>0</v>
      </c>
      <c r="U420" s="98">
        <v>157.73919163545338</v>
      </c>
      <c r="V420" s="98">
        <v>141.04773741683616</v>
      </c>
      <c r="W420" s="98">
        <v>148.31619450628926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255.99378162690792</v>
      </c>
      <c r="D423" s="118">
        <f t="shared" si="225"/>
        <v>241.25664296906774</v>
      </c>
      <c r="E423" s="118">
        <f t="shared" si="225"/>
        <v>257.21739996436202</v>
      </c>
      <c r="F423" s="118">
        <f t="shared" si="225"/>
        <v>241.76730939861625</v>
      </c>
      <c r="G423" s="118">
        <f t="shared" si="225"/>
        <v>240.32951961805756</v>
      </c>
      <c r="H423" s="118">
        <f t="shared" si="225"/>
        <v>206.37176688206119</v>
      </c>
      <c r="I423" s="118">
        <f t="shared" si="225"/>
        <v>196.84445686200729</v>
      </c>
      <c r="J423" s="118">
        <f t="shared" si="225"/>
        <v>194.85159702726554</v>
      </c>
      <c r="K423" s="118">
        <f t="shared" si="225"/>
        <v>193.54837370094199</v>
      </c>
      <c r="L423" s="118">
        <f t="shared" si="225"/>
        <v>182.37578893418689</v>
      </c>
      <c r="M423" s="118">
        <f t="shared" si="225"/>
        <v>169.08327743866727</v>
      </c>
      <c r="N423" s="118">
        <f t="shared" si="225"/>
        <v>166.44064625108058</v>
      </c>
      <c r="O423" s="118">
        <f t="shared" si="225"/>
        <v>147.58965976378028</v>
      </c>
      <c r="P423" s="118">
        <f t="shared" si="225"/>
        <v>129.9688417406625</v>
      </c>
      <c r="Q423" s="118">
        <f t="shared" si="225"/>
        <v>124.56079998392934</v>
      </c>
      <c r="R423" s="118">
        <f t="shared" ref="R423:V423" si="226">R424+R427+R429+R438</f>
        <v>121.67474411956665</v>
      </c>
      <c r="S423" s="118">
        <f t="shared" si="226"/>
        <v>0</v>
      </c>
      <c r="T423" s="118">
        <f t="shared" si="226"/>
        <v>0</v>
      </c>
      <c r="U423" s="118">
        <f t="shared" si="226"/>
        <v>108.38244760622092</v>
      </c>
      <c r="V423" s="118">
        <f t="shared" si="226"/>
        <v>96.114474513590139</v>
      </c>
      <c r="W423" s="118">
        <f t="shared" ref="W423" si="227">W424+W427+W429+W438</f>
        <v>99.966782390638727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210.8225799693397</v>
      </c>
      <c r="D424" s="123">
        <f t="shared" si="228"/>
        <v>194.59095713843641</v>
      </c>
      <c r="E424" s="123">
        <f t="shared" si="228"/>
        <v>202.46001782699571</v>
      </c>
      <c r="F424" s="123">
        <f t="shared" si="228"/>
        <v>208.18157293185538</v>
      </c>
      <c r="G424" s="123">
        <f t="shared" si="228"/>
        <v>177.80883114088792</v>
      </c>
      <c r="H424" s="123">
        <f t="shared" si="228"/>
        <v>169.63789590247742</v>
      </c>
      <c r="I424" s="123">
        <f t="shared" si="228"/>
        <v>149.89102061058372</v>
      </c>
      <c r="J424" s="123">
        <f t="shared" si="228"/>
        <v>168.89171834561037</v>
      </c>
      <c r="K424" s="123">
        <f t="shared" si="228"/>
        <v>158.76762392848764</v>
      </c>
      <c r="L424" s="123">
        <f t="shared" si="228"/>
        <v>155.30808643969129</v>
      </c>
      <c r="M424" s="123">
        <f t="shared" si="228"/>
        <v>142.06145185858497</v>
      </c>
      <c r="N424" s="123">
        <f t="shared" si="228"/>
        <v>139.6361464916115</v>
      </c>
      <c r="O424" s="123">
        <f t="shared" si="228"/>
        <v>122.62945419824244</v>
      </c>
      <c r="P424" s="123">
        <f t="shared" si="228"/>
        <v>105.46996752253946</v>
      </c>
      <c r="Q424" s="123">
        <f t="shared" si="228"/>
        <v>99.479816870999102</v>
      </c>
      <c r="R424" s="123">
        <f t="shared" ref="R424:V424" si="229">SUM(R425:R426)</f>
        <v>100.23472266512063</v>
      </c>
      <c r="S424" s="123">
        <f t="shared" si="229"/>
        <v>0</v>
      </c>
      <c r="T424" s="123">
        <f t="shared" si="229"/>
        <v>0</v>
      </c>
      <c r="U424" s="123">
        <f t="shared" si="229"/>
        <v>85.649856179256432</v>
      </c>
      <c r="V424" s="123">
        <f t="shared" si="229"/>
        <v>75.576384009500032</v>
      </c>
      <c r="W424" s="123">
        <f t="shared" ref="W424" si="230">SUM(W425:W426)</f>
        <v>76.676490785891033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210.31308031030252</v>
      </c>
      <c r="D425" s="99">
        <v>194.13453302981642</v>
      </c>
      <c r="E425" s="99">
        <v>201.99098263889667</v>
      </c>
      <c r="F425" s="99">
        <v>207.65692030858872</v>
      </c>
      <c r="G425" s="99">
        <v>177.38330282816258</v>
      </c>
      <c r="H425" s="99">
        <v>169.25408964988867</v>
      </c>
      <c r="I425" s="99">
        <v>149.58291353156523</v>
      </c>
      <c r="J425" s="99">
        <v>168.48499798799676</v>
      </c>
      <c r="K425" s="99">
        <v>158.38104617000877</v>
      </c>
      <c r="L425" s="99">
        <v>154.95931119469842</v>
      </c>
      <c r="M425" s="99">
        <v>141.71731919337094</v>
      </c>
      <c r="N425" s="99">
        <v>139.34375755660119</v>
      </c>
      <c r="O425" s="99">
        <v>122.31568377521906</v>
      </c>
      <c r="P425" s="99">
        <v>105.18229964837232</v>
      </c>
      <c r="Q425" s="99">
        <v>99.232116963125833</v>
      </c>
      <c r="R425" s="99">
        <v>99.983406783351725</v>
      </c>
      <c r="S425" s="99">
        <v>0</v>
      </c>
      <c r="T425" s="99">
        <v>0</v>
      </c>
      <c r="U425" s="99">
        <v>85.432323888274482</v>
      </c>
      <c r="V425" s="99">
        <v>75.386325059031122</v>
      </c>
      <c r="W425" s="99">
        <v>76.484830774271032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0.50949965903718086</v>
      </c>
      <c r="D426" s="99">
        <v>0.45642410861999289</v>
      </c>
      <c r="E426" s="99">
        <v>0.46903518809902911</v>
      </c>
      <c r="F426" s="99">
        <v>0.52465262326664897</v>
      </c>
      <c r="G426" s="99">
        <v>0.42552831272534636</v>
      </c>
      <c r="H426" s="99">
        <v>0.38380625258876461</v>
      </c>
      <c r="I426" s="99">
        <v>0.30810707901849538</v>
      </c>
      <c r="J426" s="99">
        <v>0.40672035761359471</v>
      </c>
      <c r="K426" s="99">
        <v>0.38657775847885545</v>
      </c>
      <c r="L426" s="99">
        <v>0.34877524499287266</v>
      </c>
      <c r="M426" s="99">
        <v>0.3441326652140323</v>
      </c>
      <c r="N426" s="99">
        <v>0.29238893501030594</v>
      </c>
      <c r="O426" s="99">
        <v>0.31377042302338715</v>
      </c>
      <c r="P426" s="99">
        <v>0.28766787416714418</v>
      </c>
      <c r="Q426" s="99">
        <v>0.24769990787327201</v>
      </c>
      <c r="R426" s="99">
        <v>0.25131588176890673</v>
      </c>
      <c r="S426" s="99">
        <v>0</v>
      </c>
      <c r="T426" s="99">
        <v>0</v>
      </c>
      <c r="U426" s="99">
        <v>0.2175322909819486</v>
      </c>
      <c r="V426" s="99">
        <v>0.19005895046891036</v>
      </c>
      <c r="W426" s="99">
        <v>0.19166001161999593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1.0134262259821263</v>
      </c>
      <c r="D427" s="123">
        <f t="shared" si="231"/>
        <v>1.1698243360682659</v>
      </c>
      <c r="E427" s="123">
        <f t="shared" si="231"/>
        <v>1.5058830356817245</v>
      </c>
      <c r="F427" s="123">
        <f t="shared" si="231"/>
        <v>0.33868672343534251</v>
      </c>
      <c r="G427" s="123">
        <f t="shared" si="231"/>
        <v>0.531741591453051</v>
      </c>
      <c r="H427" s="123">
        <f t="shared" si="231"/>
        <v>0.72308761746065975</v>
      </c>
      <c r="I427" s="123">
        <f t="shared" si="231"/>
        <v>1.3844720230849132</v>
      </c>
      <c r="J427" s="123">
        <f t="shared" si="231"/>
        <v>0.44342303686411438</v>
      </c>
      <c r="K427" s="123">
        <f t="shared" si="231"/>
        <v>0.35606428916952965</v>
      </c>
      <c r="L427" s="123">
        <f t="shared" si="231"/>
        <v>1.0067356098592044</v>
      </c>
      <c r="M427" s="123">
        <f t="shared" si="231"/>
        <v>0.27103173039565892</v>
      </c>
      <c r="N427" s="123">
        <f t="shared" si="231"/>
        <v>0.92734745194275381</v>
      </c>
      <c r="O427" s="123">
        <f t="shared" si="231"/>
        <v>0.12328730153322331</v>
      </c>
      <c r="P427" s="123">
        <f t="shared" si="231"/>
        <v>0.51991851327919991</v>
      </c>
      <c r="Q427" s="123">
        <f t="shared" si="231"/>
        <v>1.0999390060794469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0.62315568935433796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1.0134262259821263</v>
      </c>
      <c r="D428" s="99">
        <f>RES_hhdet_in_fecs!D29</f>
        <v>1.1698243360682659</v>
      </c>
      <c r="E428" s="99">
        <f>RES_hhdet_in_fecs!E29</f>
        <v>1.5058830356817245</v>
      </c>
      <c r="F428" s="99">
        <f>RES_hhdet_in_fecs!F29</f>
        <v>0.33868672343534251</v>
      </c>
      <c r="G428" s="99">
        <f>RES_hhdet_in_fecs!G29</f>
        <v>0.531741591453051</v>
      </c>
      <c r="H428" s="99">
        <f>RES_hhdet_in_fecs!H29</f>
        <v>0.72308761746065975</v>
      </c>
      <c r="I428" s="99">
        <f>RES_hhdet_in_fecs!I29</f>
        <v>1.3844720230849132</v>
      </c>
      <c r="J428" s="99">
        <f>RES_hhdet_in_fecs!J29</f>
        <v>0.44342303686411438</v>
      </c>
      <c r="K428" s="99">
        <f>RES_hhdet_in_fecs!K29</f>
        <v>0.35606428916952965</v>
      </c>
      <c r="L428" s="99">
        <f>RES_hhdet_in_fecs!L29</f>
        <v>1.0067356098592044</v>
      </c>
      <c r="M428" s="99">
        <f>RES_hhdet_in_fecs!M29</f>
        <v>0.27103173039565892</v>
      </c>
      <c r="N428" s="99">
        <f>RES_hhdet_in_fecs!N29</f>
        <v>0.92734745194275381</v>
      </c>
      <c r="O428" s="99">
        <f>RES_hhdet_in_fecs!O29</f>
        <v>0.12328730153322331</v>
      </c>
      <c r="P428" s="99">
        <f>RES_hhdet_in_fecs!P29</f>
        <v>0.51991851327919991</v>
      </c>
      <c r="Q428" s="99">
        <f>RES_hhdet_in_fecs!Q29</f>
        <v>1.0999390060794469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0.62315568935433796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30.100934818309486</v>
      </c>
      <c r="D429" s="123">
        <v>31.072904981408222</v>
      </c>
      <c r="E429" s="123">
        <v>36.291198628590102</v>
      </c>
      <c r="F429" s="123">
        <v>22.884734878030887</v>
      </c>
      <c r="G429" s="123">
        <v>40.550184315896878</v>
      </c>
      <c r="H429" s="123">
        <v>24.573868322624456</v>
      </c>
      <c r="I429" s="123">
        <v>29.813879154494707</v>
      </c>
      <c r="J429" s="123">
        <v>18.336937507971811</v>
      </c>
      <c r="K429" s="123">
        <v>24.496173068461673</v>
      </c>
      <c r="L429" s="123">
        <v>18.680735768729239</v>
      </c>
      <c r="M429" s="123">
        <v>19.44586512182395</v>
      </c>
      <c r="N429" s="123">
        <v>19.524219057857923</v>
      </c>
      <c r="O429" s="123">
        <v>18.270082031546526</v>
      </c>
      <c r="P429" s="123">
        <v>17.523203118586117</v>
      </c>
      <c r="Q429" s="123">
        <v>16.90329800353237</v>
      </c>
      <c r="R429" s="123">
        <v>14.385781512427499</v>
      </c>
      <c r="S429" s="123">
        <v>0</v>
      </c>
      <c r="T429" s="123">
        <v>0</v>
      </c>
      <c r="U429" s="123">
        <v>14.037796077554793</v>
      </c>
      <c r="V429" s="123">
        <v>13.396084802898372</v>
      </c>
      <c r="W429" s="123">
        <v>15.905531007865402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30.100934818309486</v>
      </c>
      <c r="D430" s="99">
        <v>31.072904981408222</v>
      </c>
      <c r="E430" s="99">
        <v>36.291198628590102</v>
      </c>
      <c r="F430" s="99">
        <v>22.884734878030887</v>
      </c>
      <c r="G430" s="99">
        <v>40.550184315896878</v>
      </c>
      <c r="H430" s="99">
        <v>21.988214072045775</v>
      </c>
      <c r="I430" s="99">
        <v>33.084829817527456</v>
      </c>
      <c r="J430" s="99">
        <v>17.961851716790111</v>
      </c>
      <c r="K430" s="99">
        <v>25.24974729936995</v>
      </c>
      <c r="L430" s="99">
        <v>20.429304857256717</v>
      </c>
      <c r="M430" s="99">
        <v>20.131597996929166</v>
      </c>
      <c r="N430" s="99">
        <v>17.782447879859291</v>
      </c>
      <c r="O430" s="99">
        <v>17.874910456045711</v>
      </c>
      <c r="P430" s="99">
        <v>16.047378255653467</v>
      </c>
      <c r="Q430" s="99">
        <v>15.637853385846045</v>
      </c>
      <c r="R430" s="99">
        <v>14.385781512427499</v>
      </c>
      <c r="S430" s="99">
        <v>0</v>
      </c>
      <c r="T430" s="99">
        <v>0</v>
      </c>
      <c r="U430" s="99">
        <v>14.037796077554793</v>
      </c>
      <c r="V430" s="99">
        <v>12.771247559746071</v>
      </c>
      <c r="W430" s="99">
        <v>13.871638491767888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31.4689463241676</v>
      </c>
      <c r="I434" s="102">
        <v>26.840287642646754</v>
      </c>
      <c r="J434" s="102">
        <v>18.57562846599653</v>
      </c>
      <c r="K434" s="102">
        <v>24.451845172525889</v>
      </c>
      <c r="L434" s="102">
        <v>18.181144600578527</v>
      </c>
      <c r="M434" s="102">
        <v>18.074399371613509</v>
      </c>
      <c r="N434" s="102">
        <v>21.459520366745291</v>
      </c>
      <c r="O434" s="102">
        <v>19.116878264762555</v>
      </c>
      <c r="P434" s="102">
        <v>18.999027981518768</v>
      </c>
      <c r="Q434" s="102">
        <v>18.485103775640276</v>
      </c>
      <c r="R434" s="102">
        <v>0</v>
      </c>
      <c r="S434" s="102">
        <v>0</v>
      </c>
      <c r="T434" s="102">
        <v>0</v>
      </c>
      <c r="U434" s="102">
        <v>0</v>
      </c>
      <c r="V434" s="102">
        <v>16.520271018659887</v>
      </c>
      <c r="W434" s="102">
        <v>17.532645020743413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14.056840613276593</v>
      </c>
      <c r="D438" s="123">
        <v>14.422956513154855</v>
      </c>
      <c r="E438" s="123">
        <v>16.960300473094435</v>
      </c>
      <c r="F438" s="123">
        <v>10.362314865294657</v>
      </c>
      <c r="G438" s="123">
        <v>21.438762569819705</v>
      </c>
      <c r="H438" s="123">
        <v>11.436915039498636</v>
      </c>
      <c r="I438" s="123">
        <v>15.755085073843922</v>
      </c>
      <c r="J438" s="123">
        <v>7.1795181368192322</v>
      </c>
      <c r="K438" s="123">
        <v>9.9285124148231603</v>
      </c>
      <c r="L438" s="123">
        <v>7.3802311159071516</v>
      </c>
      <c r="M438" s="123">
        <v>7.3049287278626949</v>
      </c>
      <c r="N438" s="123">
        <v>6.3529332496684168</v>
      </c>
      <c r="O438" s="123">
        <v>6.5668362324580869</v>
      </c>
      <c r="P438" s="123">
        <v>6.4557525862577076</v>
      </c>
      <c r="Q438" s="123">
        <v>7.0777461033184208</v>
      </c>
      <c r="R438" s="123">
        <v>7.054239942018528</v>
      </c>
      <c r="S438" s="123">
        <v>0</v>
      </c>
      <c r="T438" s="123">
        <v>0</v>
      </c>
      <c r="U438" s="123">
        <v>8.0716396600553679</v>
      </c>
      <c r="V438" s="123">
        <v>7.1420057011917359</v>
      </c>
      <c r="W438" s="123">
        <v>7.3847605968822911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14.177148942656142</v>
      </c>
      <c r="D439" s="99">
        <v>14.710463477025417</v>
      </c>
      <c r="E439" s="99">
        <v>16.989475326097153</v>
      </c>
      <c r="F439" s="99">
        <v>10.362314865294657</v>
      </c>
      <c r="G439" s="99">
        <v>21.970934872693153</v>
      </c>
      <c r="H439" s="99">
        <v>11.103463199009294</v>
      </c>
      <c r="I439" s="99">
        <v>15.755085073843922</v>
      </c>
      <c r="J439" s="99">
        <v>7.1795181368192322</v>
      </c>
      <c r="K439" s="99">
        <v>9.9285124148231603</v>
      </c>
      <c r="L439" s="99">
        <v>7.5009693310851278</v>
      </c>
      <c r="M439" s="99">
        <v>7.3049287278626949</v>
      </c>
      <c r="N439" s="99">
        <v>6.3529332496684168</v>
      </c>
      <c r="O439" s="99">
        <v>6.5668362324580869</v>
      </c>
      <c r="P439" s="99">
        <v>6.4557525862577076</v>
      </c>
      <c r="Q439" s="99">
        <v>7.0777461033184208</v>
      </c>
      <c r="R439" s="99">
        <v>7.054239942018528</v>
      </c>
      <c r="S439" s="99">
        <v>0</v>
      </c>
      <c r="T439" s="99">
        <v>0</v>
      </c>
      <c r="U439" s="99">
        <v>8.0716396600553679</v>
      </c>
      <c r="V439" s="99">
        <v>7.1420057011917359</v>
      </c>
      <c r="W439" s="99">
        <v>7.3847605968822911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11.891290684444662</v>
      </c>
      <c r="D440" s="110">
        <v>9.2478311634847099</v>
      </c>
      <c r="E440" s="110">
        <v>16.347628560037425</v>
      </c>
      <c r="F440" s="110">
        <v>0</v>
      </c>
      <c r="G440" s="110">
        <v>8.1344549979834664</v>
      </c>
      <c r="H440" s="110">
        <v>14.771433444392086</v>
      </c>
      <c r="I440" s="110">
        <v>0</v>
      </c>
      <c r="J440" s="110">
        <v>0</v>
      </c>
      <c r="K440" s="110">
        <v>0</v>
      </c>
      <c r="L440" s="110">
        <v>5.3276814578815497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142.3325403920694</v>
      </c>
      <c r="D442" s="118">
        <f t="shared" si="232"/>
        <v>135.71370585806304</v>
      </c>
      <c r="E442" s="118">
        <f t="shared" si="232"/>
        <v>146.52941031591601</v>
      </c>
      <c r="F442" s="118">
        <f t="shared" si="232"/>
        <v>137.75533275401258</v>
      </c>
      <c r="G442" s="118">
        <f t="shared" si="232"/>
        <v>137.83436099689882</v>
      </c>
      <c r="H442" s="118">
        <f t="shared" si="232"/>
        <v>121.24759628513131</v>
      </c>
      <c r="I442" s="118">
        <f t="shared" si="232"/>
        <v>117.8194445043364</v>
      </c>
      <c r="J442" s="118">
        <f t="shared" si="232"/>
        <v>116.82773347809407</v>
      </c>
      <c r="K442" s="118">
        <f t="shared" si="232"/>
        <v>117.2958778752004</v>
      </c>
      <c r="L442" s="118">
        <f t="shared" si="232"/>
        <v>113.36322842304168</v>
      </c>
      <c r="M442" s="118">
        <f t="shared" si="232"/>
        <v>105.53398077400283</v>
      </c>
      <c r="N442" s="118">
        <f t="shared" si="232"/>
        <v>108.55561182388469</v>
      </c>
      <c r="O442" s="118">
        <f t="shared" si="232"/>
        <v>98.549545330800456</v>
      </c>
      <c r="P442" s="118">
        <f t="shared" si="232"/>
        <v>91.354589002460486</v>
      </c>
      <c r="Q442" s="118">
        <f t="shared" si="232"/>
        <v>92.1490145818983</v>
      </c>
      <c r="R442" s="118">
        <f t="shared" ref="R442:V442" si="233">R443+R446+R448+R457</f>
        <v>89.895029291094147</v>
      </c>
      <c r="S442" s="118">
        <f t="shared" si="233"/>
        <v>0</v>
      </c>
      <c r="T442" s="118">
        <f t="shared" si="233"/>
        <v>0</v>
      </c>
      <c r="U442" s="118">
        <f t="shared" si="233"/>
        <v>84.594570636583114</v>
      </c>
      <c r="V442" s="118">
        <f t="shared" si="233"/>
        <v>73.706295868577371</v>
      </c>
      <c r="W442" s="118">
        <f t="shared" ref="W442" si="234">W443+W446+W448+W457</f>
        <v>75.930668170227619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116.66719741377358</v>
      </c>
      <c r="D443" s="123">
        <f t="shared" si="235"/>
        <v>108.85587334748081</v>
      </c>
      <c r="E443" s="123">
        <f t="shared" si="235"/>
        <v>114.52264688250183</v>
      </c>
      <c r="F443" s="123">
        <f t="shared" si="235"/>
        <v>119.07389149114678</v>
      </c>
      <c r="G443" s="123">
        <f t="shared" si="235"/>
        <v>102.83095075001575</v>
      </c>
      <c r="H443" s="123">
        <f t="shared" si="235"/>
        <v>99.207872951837302</v>
      </c>
      <c r="I443" s="123">
        <f t="shared" si="235"/>
        <v>88.6578581323094</v>
      </c>
      <c r="J443" s="123">
        <f t="shared" si="235"/>
        <v>101.12611640874871</v>
      </c>
      <c r="K443" s="123">
        <f t="shared" si="235"/>
        <v>96.286969020257274</v>
      </c>
      <c r="L443" s="123">
        <f t="shared" si="235"/>
        <v>95.46280045629878</v>
      </c>
      <c r="M443" s="123">
        <f t="shared" si="235"/>
        <v>89.20860209097583</v>
      </c>
      <c r="N443" s="123">
        <f t="shared" si="235"/>
        <v>90.384356427219302</v>
      </c>
      <c r="O443" s="123">
        <f t="shared" si="235"/>
        <v>82.631308646048268</v>
      </c>
      <c r="P443" s="123">
        <f t="shared" si="235"/>
        <v>74.262344433958134</v>
      </c>
      <c r="Q443" s="123">
        <f t="shared" si="235"/>
        <v>72.526228344528448</v>
      </c>
      <c r="R443" s="123">
        <f t="shared" ref="R443:V443" si="236">SUM(R444:R445)</f>
        <v>74.30166145687825</v>
      </c>
      <c r="S443" s="123">
        <f t="shared" si="236"/>
        <v>0</v>
      </c>
      <c r="T443" s="123">
        <f t="shared" si="236"/>
        <v>0</v>
      </c>
      <c r="U443" s="123">
        <f t="shared" si="236"/>
        <v>65.20716901986583</v>
      </c>
      <c r="V443" s="123">
        <f t="shared" si="236"/>
        <v>57.866549172606071</v>
      </c>
      <c r="W443" s="123">
        <f t="shared" ref="W443" si="237">SUM(W444:W445)</f>
        <v>58.92976118667243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116.1576977547364</v>
      </c>
      <c r="D444" s="99">
        <v>108.39944923886081</v>
      </c>
      <c r="E444" s="99">
        <v>114.0536116944028</v>
      </c>
      <c r="F444" s="99">
        <v>118.54923886788013</v>
      </c>
      <c r="G444" s="99">
        <v>102.4054224372904</v>
      </c>
      <c r="H444" s="99">
        <v>98.824066699248533</v>
      </c>
      <c r="I444" s="99">
        <v>88.349751053290902</v>
      </c>
      <c r="J444" s="99">
        <v>100.71939605113512</v>
      </c>
      <c r="K444" s="99">
        <v>95.900391261778424</v>
      </c>
      <c r="L444" s="99">
        <v>95.114025211305901</v>
      </c>
      <c r="M444" s="99">
        <v>88.864469425761797</v>
      </c>
      <c r="N444" s="99">
        <v>90.091967492208994</v>
      </c>
      <c r="O444" s="99">
        <v>82.317538223024883</v>
      </c>
      <c r="P444" s="99">
        <v>73.974676559790993</v>
      </c>
      <c r="Q444" s="99">
        <v>72.278528436655179</v>
      </c>
      <c r="R444" s="99">
        <v>74.050345575109347</v>
      </c>
      <c r="S444" s="99">
        <v>0</v>
      </c>
      <c r="T444" s="99">
        <v>0</v>
      </c>
      <c r="U444" s="99">
        <v>64.98963672888388</v>
      </c>
      <c r="V444" s="99">
        <v>57.676490222137161</v>
      </c>
      <c r="W444" s="99">
        <v>58.738101175052435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0.50949965903718086</v>
      </c>
      <c r="D445" s="99">
        <v>0.45642410861999289</v>
      </c>
      <c r="E445" s="99">
        <v>0.46903518809902911</v>
      </c>
      <c r="F445" s="99">
        <v>0.52465262326664897</v>
      </c>
      <c r="G445" s="99">
        <v>0.42552831272534636</v>
      </c>
      <c r="H445" s="99">
        <v>0.38380625258876461</v>
      </c>
      <c r="I445" s="99">
        <v>0.30810707901849538</v>
      </c>
      <c r="J445" s="99">
        <v>0.40672035761359471</v>
      </c>
      <c r="K445" s="99">
        <v>0.38657775847885545</v>
      </c>
      <c r="L445" s="99">
        <v>0.34877524499287266</v>
      </c>
      <c r="M445" s="99">
        <v>0.3441326652140323</v>
      </c>
      <c r="N445" s="99">
        <v>0.29238893501030594</v>
      </c>
      <c r="O445" s="99">
        <v>0.31377042302338715</v>
      </c>
      <c r="P445" s="99">
        <v>0.28766787416714418</v>
      </c>
      <c r="Q445" s="99">
        <v>0.24769990787327201</v>
      </c>
      <c r="R445" s="99">
        <v>0.25131588176890673</v>
      </c>
      <c r="S445" s="99">
        <v>0</v>
      </c>
      <c r="T445" s="99">
        <v>0</v>
      </c>
      <c r="U445" s="99">
        <v>0.2175322909819486</v>
      </c>
      <c r="V445" s="99">
        <v>0.19005895046891036</v>
      </c>
      <c r="W445" s="99">
        <v>0.19166001161999593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2.1054268193292471</v>
      </c>
      <c r="D446" s="123">
        <f t="shared" si="238"/>
        <v>2.5042554217688258</v>
      </c>
      <c r="E446" s="123">
        <f t="shared" si="238"/>
        <v>3.3198019609673923</v>
      </c>
      <c r="F446" s="123">
        <f t="shared" si="238"/>
        <v>0.76829995737830126</v>
      </c>
      <c r="G446" s="123">
        <f t="shared" si="238"/>
        <v>1.2405468176084216</v>
      </c>
      <c r="H446" s="123">
        <f t="shared" si="238"/>
        <v>1.7339975473438467</v>
      </c>
      <c r="I446" s="123">
        <f t="shared" si="238"/>
        <v>3.4110225391081319</v>
      </c>
      <c r="J446" s="123">
        <f t="shared" si="238"/>
        <v>1.1221709248108434</v>
      </c>
      <c r="K446" s="123">
        <f t="shared" si="238"/>
        <v>0.92551268898588213</v>
      </c>
      <c r="L446" s="123">
        <f t="shared" si="238"/>
        <v>2.6876190331582386</v>
      </c>
      <c r="M446" s="123">
        <f t="shared" si="238"/>
        <v>0.74633094043927106</v>
      </c>
      <c r="N446" s="123">
        <f t="shared" si="238"/>
        <v>2.6478269566340602</v>
      </c>
      <c r="O446" s="123">
        <f t="shared" si="238"/>
        <v>0.36697722297494101</v>
      </c>
      <c r="P446" s="123">
        <f t="shared" si="238"/>
        <v>1.6160025715219046</v>
      </c>
      <c r="Q446" s="123">
        <f t="shared" si="238"/>
        <v>3.5431939735110323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2.1429088870983506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2.1054268193292471</v>
      </c>
      <c r="D447" s="99">
        <f>RES_hhdet_in_tess!D29</f>
        <v>2.5042554217688258</v>
      </c>
      <c r="E447" s="99">
        <f>RES_hhdet_in_tess!E29</f>
        <v>3.3198019609673923</v>
      </c>
      <c r="F447" s="99">
        <f>RES_hhdet_in_tess!F29</f>
        <v>0.76829995737830126</v>
      </c>
      <c r="G447" s="99">
        <f>RES_hhdet_in_tess!G29</f>
        <v>1.2405468176084216</v>
      </c>
      <c r="H447" s="99">
        <f>RES_hhdet_in_tess!H29</f>
        <v>1.7339975473438467</v>
      </c>
      <c r="I447" s="99">
        <f>RES_hhdet_in_tess!I29</f>
        <v>3.4110225391081319</v>
      </c>
      <c r="J447" s="99">
        <f>RES_hhdet_in_tess!J29</f>
        <v>1.1221709248108434</v>
      </c>
      <c r="K447" s="99">
        <f>RES_hhdet_in_tess!K29</f>
        <v>0.92551268898588213</v>
      </c>
      <c r="L447" s="99">
        <f>RES_hhdet_in_tess!L29</f>
        <v>2.6876190331582386</v>
      </c>
      <c r="M447" s="99">
        <f>RES_hhdet_in_tess!M29</f>
        <v>0.74633094043927106</v>
      </c>
      <c r="N447" s="99">
        <f>RES_hhdet_in_tess!N29</f>
        <v>2.6478269566340602</v>
      </c>
      <c r="O447" s="99">
        <f>RES_hhdet_in_tess!O29</f>
        <v>0.36697722297494101</v>
      </c>
      <c r="P447" s="99">
        <f>RES_hhdet_in_tess!P29</f>
        <v>1.6160025715219046</v>
      </c>
      <c r="Q447" s="99">
        <f>RES_hhdet_in_tess!Q29</f>
        <v>3.5431939735110323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2.1429088870983506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15.352999004563324</v>
      </c>
      <c r="D448" s="123">
        <v>15.948621303769373</v>
      </c>
      <c r="E448" s="123">
        <v>18.762935567597182</v>
      </c>
      <c r="F448" s="123">
        <v>11.919039213887785</v>
      </c>
      <c r="G448" s="123">
        <v>21.294436768833645</v>
      </c>
      <c r="H448" s="123">
        <v>13.446504605207855</v>
      </c>
      <c r="I448" s="123">
        <v>16.606185865321336</v>
      </c>
      <c r="J448" s="123">
        <v>10.407905461774446</v>
      </c>
      <c r="K448" s="123">
        <v>14.30862411506271</v>
      </c>
      <c r="L448" s="123">
        <v>10.864282193226167</v>
      </c>
      <c r="M448" s="123">
        <v>11.323771211155824</v>
      </c>
      <c r="N448" s="123">
        <v>11.822709545957052</v>
      </c>
      <c r="O448" s="123">
        <v>11.725937525486239</v>
      </c>
      <c r="P448" s="123">
        <v>11.715628649960051</v>
      </c>
      <c r="Q448" s="123">
        <v>11.956654448735677</v>
      </c>
      <c r="R448" s="123">
        <v>11.470306404808561</v>
      </c>
      <c r="S448" s="123">
        <v>0</v>
      </c>
      <c r="T448" s="123">
        <v>0</v>
      </c>
      <c r="U448" s="123">
        <v>12.439532742809035</v>
      </c>
      <c r="V448" s="123">
        <v>11.562454382404473</v>
      </c>
      <c r="W448" s="123">
        <v>12.553593534798766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15.352999004563324</v>
      </c>
      <c r="D449" s="99">
        <v>15.948621303769373</v>
      </c>
      <c r="E449" s="99">
        <v>18.762935567597182</v>
      </c>
      <c r="F449" s="99">
        <v>11.919039213887785</v>
      </c>
      <c r="G449" s="99">
        <v>21.294436768833645</v>
      </c>
      <c r="H449" s="99">
        <v>11.651232879573598</v>
      </c>
      <c r="I449" s="99">
        <v>17.706161961916834</v>
      </c>
      <c r="J449" s="99">
        <v>9.725032407380434</v>
      </c>
      <c r="K449" s="99">
        <v>13.862133220162475</v>
      </c>
      <c r="L449" s="99">
        <v>11.399387670181016</v>
      </c>
      <c r="M449" s="99">
        <v>11.613965216318226</v>
      </c>
      <c r="N449" s="99">
        <v>10.819382808868175</v>
      </c>
      <c r="O449" s="99">
        <v>11.705010908656089</v>
      </c>
      <c r="P449" s="99">
        <v>11.415522020294095</v>
      </c>
      <c r="Q449" s="99">
        <v>11.926903056099162</v>
      </c>
      <c r="R449" s="99">
        <v>11.470306404808561</v>
      </c>
      <c r="S449" s="99">
        <v>0</v>
      </c>
      <c r="T449" s="99">
        <v>0</v>
      </c>
      <c r="U449" s="99">
        <v>12.439532742809035</v>
      </c>
      <c r="V449" s="99">
        <v>11.550462703615166</v>
      </c>
      <c r="W449" s="99">
        <v>12.664853922982527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18.23389587356586</v>
      </c>
      <c r="I453" s="102">
        <v>15.606207595689066</v>
      </c>
      <c r="J453" s="102">
        <v>10.842461041843361</v>
      </c>
      <c r="K453" s="102">
        <v>14.334888285350962</v>
      </c>
      <c r="L453" s="102">
        <v>10.711394914096209</v>
      </c>
      <c r="M453" s="102">
        <v>10.74338320083101</v>
      </c>
      <c r="N453" s="102">
        <v>12.93751703161136</v>
      </c>
      <c r="O453" s="102">
        <v>11.770780275836563</v>
      </c>
      <c r="P453" s="102">
        <v>12.015735279626012</v>
      </c>
      <c r="Q453" s="102">
        <v>11.993843689531319</v>
      </c>
      <c r="R453" s="102">
        <v>0</v>
      </c>
      <c r="S453" s="102">
        <v>0</v>
      </c>
      <c r="T453" s="102">
        <v>0</v>
      </c>
      <c r="U453" s="102">
        <v>0</v>
      </c>
      <c r="V453" s="102">
        <v>11.62241277635102</v>
      </c>
      <c r="W453" s="102">
        <v>12.464585224251758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8.2069171544032393</v>
      </c>
      <c r="D457" s="123">
        <v>8.4049557850440273</v>
      </c>
      <c r="E457" s="123">
        <v>9.9240259048495894</v>
      </c>
      <c r="F457" s="123">
        <v>5.9941020915997338</v>
      </c>
      <c r="G457" s="123">
        <v>12.468426660441008</v>
      </c>
      <c r="H457" s="123">
        <v>6.8592211807423062</v>
      </c>
      <c r="I457" s="123">
        <v>9.1443779675975385</v>
      </c>
      <c r="J457" s="123">
        <v>4.1715406827600674</v>
      </c>
      <c r="K457" s="123">
        <v>5.7747720508945424</v>
      </c>
      <c r="L457" s="123">
        <v>4.3485267403584889</v>
      </c>
      <c r="M457" s="123">
        <v>4.2552765314318961</v>
      </c>
      <c r="N457" s="123">
        <v>3.7007188940742703</v>
      </c>
      <c r="O457" s="123">
        <v>3.8253219362910111</v>
      </c>
      <c r="P457" s="123">
        <v>3.7606133470204011</v>
      </c>
      <c r="Q457" s="123">
        <v>4.1229378151231346</v>
      </c>
      <c r="R457" s="123">
        <v>4.1230614294073336</v>
      </c>
      <c r="S457" s="123">
        <v>0</v>
      </c>
      <c r="T457" s="123">
        <v>0</v>
      </c>
      <c r="U457" s="123">
        <v>4.8049599868099016</v>
      </c>
      <c r="V457" s="123">
        <v>4.2772923135668366</v>
      </c>
      <c r="W457" s="123">
        <v>4.4473134487564243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8.1721582859560655</v>
      </c>
      <c r="D458" s="99">
        <v>8.4895847980850085</v>
      </c>
      <c r="E458" s="99">
        <v>9.816224303739892</v>
      </c>
      <c r="F458" s="99">
        <v>5.9941020915997338</v>
      </c>
      <c r="G458" s="99">
        <v>12.723644460207254</v>
      </c>
      <c r="H458" s="99">
        <v>6.4374013916671515</v>
      </c>
      <c r="I458" s="99">
        <v>9.1443779675975385</v>
      </c>
      <c r="J458" s="99">
        <v>4.1715406827600674</v>
      </c>
      <c r="K458" s="99">
        <v>5.7747720508945424</v>
      </c>
      <c r="L458" s="99">
        <v>4.3671489187126902</v>
      </c>
      <c r="M458" s="99">
        <v>4.2552765314318961</v>
      </c>
      <c r="N458" s="99">
        <v>3.7007188940742703</v>
      </c>
      <c r="O458" s="99">
        <v>3.8253219362910111</v>
      </c>
      <c r="P458" s="99">
        <v>3.7606133470204011</v>
      </c>
      <c r="Q458" s="99">
        <v>4.1229378151231346</v>
      </c>
      <c r="R458" s="99">
        <v>4.1230614294073336</v>
      </c>
      <c r="S458" s="99">
        <v>0</v>
      </c>
      <c r="T458" s="99">
        <v>0</v>
      </c>
      <c r="U458" s="99">
        <v>4.8049599868099016</v>
      </c>
      <c r="V458" s="99">
        <v>4.2772923135668366</v>
      </c>
      <c r="W458" s="99">
        <v>4.4473134487564243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8.8325767864523765</v>
      </c>
      <c r="D459" s="110">
        <v>6.8816335503063391</v>
      </c>
      <c r="E459" s="110">
        <v>12.187859528153215</v>
      </c>
      <c r="F459" s="110">
        <v>0</v>
      </c>
      <c r="G459" s="110">
        <v>6.0879816662849082</v>
      </c>
      <c r="H459" s="110">
        <v>11.077419071493859</v>
      </c>
      <c r="I459" s="110">
        <v>0</v>
      </c>
      <c r="J459" s="110">
        <v>0</v>
      </c>
      <c r="K459" s="110">
        <v>0</v>
      </c>
      <c r="L459" s="110">
        <v>4.031949708337069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57.663429822333825</v>
      </c>
      <c r="D461" s="118">
        <f t="shared" si="239"/>
        <v>54.323875297679258</v>
      </c>
      <c r="E461" s="118">
        <f t="shared" si="239"/>
        <v>57.8120854565678</v>
      </c>
      <c r="F461" s="118">
        <f t="shared" si="239"/>
        <v>54.723745836992848</v>
      </c>
      <c r="G461" s="118">
        <f t="shared" si="239"/>
        <v>54.304730137414722</v>
      </c>
      <c r="H461" s="118">
        <f t="shared" si="239"/>
        <v>44.373337975024796</v>
      </c>
      <c r="I461" s="118">
        <f t="shared" si="239"/>
        <v>41.137013068609292</v>
      </c>
      <c r="J461" s="118">
        <f t="shared" si="239"/>
        <v>41.49070146357446</v>
      </c>
      <c r="K461" s="118">
        <f t="shared" si="239"/>
        <v>38.551851139048473</v>
      </c>
      <c r="L461" s="118">
        <f t="shared" si="239"/>
        <v>37.84108640047301</v>
      </c>
      <c r="M461" s="118">
        <f t="shared" si="239"/>
        <v>36.90062303844239</v>
      </c>
      <c r="N461" s="118">
        <f t="shared" si="239"/>
        <v>35.222492315335813</v>
      </c>
      <c r="O461" s="118">
        <f t="shared" si="239"/>
        <v>32.045451876213491</v>
      </c>
      <c r="P461" s="118">
        <f t="shared" si="239"/>
        <v>27.182361167895674</v>
      </c>
      <c r="Q461" s="118">
        <f t="shared" si="239"/>
        <v>26.12284559146725</v>
      </c>
      <c r="R461" s="118">
        <f t="shared" ref="R461:V461" si="240">R462+R465+R467+R476</f>
        <v>27.582545958498145</v>
      </c>
      <c r="S461" s="118">
        <f t="shared" si="240"/>
        <v>0</v>
      </c>
      <c r="T461" s="118">
        <f t="shared" si="240"/>
        <v>0</v>
      </c>
      <c r="U461" s="118">
        <f t="shared" si="240"/>
        <v>24.429186116615959</v>
      </c>
      <c r="V461" s="118">
        <f t="shared" si="240"/>
        <v>21.164732778552157</v>
      </c>
      <c r="W461" s="118">
        <f t="shared" ref="W461" si="241">W462+W465+W467+W476</f>
        <v>20.452296998000076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47.77471932328833</v>
      </c>
      <c r="D462" s="123">
        <f t="shared" si="242"/>
        <v>44.099600523053105</v>
      </c>
      <c r="E462" s="123">
        <f t="shared" si="242"/>
        <v>45.88427161625178</v>
      </c>
      <c r="F462" s="123">
        <f t="shared" si="242"/>
        <v>47.171346017299022</v>
      </c>
      <c r="G462" s="123">
        <f t="shared" si="242"/>
        <v>40.294391070445414</v>
      </c>
      <c r="H462" s="123">
        <f t="shared" si="242"/>
        <v>38.447759004868715</v>
      </c>
      <c r="I462" s="123">
        <f t="shared" si="242"/>
        <v>33.979254637830365</v>
      </c>
      <c r="J462" s="123">
        <f t="shared" si="242"/>
        <v>38.273052142953361</v>
      </c>
      <c r="K462" s="123">
        <f t="shared" si="242"/>
        <v>35.977838447979195</v>
      </c>
      <c r="L462" s="123">
        <f t="shared" si="242"/>
        <v>35.20055713098769</v>
      </c>
      <c r="M462" s="123">
        <f t="shared" si="242"/>
        <v>32.192506227966149</v>
      </c>
      <c r="N462" s="123">
        <f t="shared" si="242"/>
        <v>31.653327966557534</v>
      </c>
      <c r="O462" s="123">
        <f t="shared" si="242"/>
        <v>27.785230726378764</v>
      </c>
      <c r="P462" s="123">
        <f t="shared" si="242"/>
        <v>23.893211188124255</v>
      </c>
      <c r="Q462" s="123">
        <f t="shared" si="242"/>
        <v>22.541567689343669</v>
      </c>
      <c r="R462" s="123">
        <f t="shared" ref="R462:V462" si="243">SUM(R463:R464)</f>
        <v>22.712230684906181</v>
      </c>
      <c r="S462" s="123">
        <f t="shared" si="243"/>
        <v>0</v>
      </c>
      <c r="T462" s="123">
        <f t="shared" si="243"/>
        <v>0</v>
      </c>
      <c r="U462" s="123">
        <f t="shared" si="243"/>
        <v>19.406806694460435</v>
      </c>
      <c r="V462" s="123">
        <f t="shared" si="243"/>
        <v>17.124757600409513</v>
      </c>
      <c r="W462" s="123">
        <f t="shared" ref="W462" si="244">SUM(W463:W464)</f>
        <v>17.374294158683409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47.77471932328833</v>
      </c>
      <c r="D463" s="99">
        <v>44.099600523053105</v>
      </c>
      <c r="E463" s="99">
        <v>45.88427161625178</v>
      </c>
      <c r="F463" s="99">
        <v>47.171346017299022</v>
      </c>
      <c r="G463" s="99">
        <v>40.294391070445414</v>
      </c>
      <c r="H463" s="99">
        <v>38.447759004868715</v>
      </c>
      <c r="I463" s="99">
        <v>33.979254637830365</v>
      </c>
      <c r="J463" s="99">
        <v>38.273052142953361</v>
      </c>
      <c r="K463" s="99">
        <v>35.977838447979195</v>
      </c>
      <c r="L463" s="99">
        <v>35.20055713098769</v>
      </c>
      <c r="M463" s="99">
        <v>32.192506227966149</v>
      </c>
      <c r="N463" s="99">
        <v>31.653327966557534</v>
      </c>
      <c r="O463" s="99">
        <v>27.785230726378764</v>
      </c>
      <c r="P463" s="99">
        <v>23.893211188124255</v>
      </c>
      <c r="Q463" s="99">
        <v>22.541567689343669</v>
      </c>
      <c r="R463" s="99">
        <v>22.712230684906181</v>
      </c>
      <c r="S463" s="99">
        <v>0</v>
      </c>
      <c r="T463" s="99">
        <v>0</v>
      </c>
      <c r="U463" s="99">
        <v>19.406806694460435</v>
      </c>
      <c r="V463" s="99">
        <v>17.124757600409513</v>
      </c>
      <c r="W463" s="99">
        <v>17.374294158683409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6.8377283533271838</v>
      </c>
      <c r="D467" s="123">
        <v>7.058521095576693</v>
      </c>
      <c r="E467" s="123">
        <v>8.243908680470529</v>
      </c>
      <c r="F467" s="123">
        <v>5.1984963748934971</v>
      </c>
      <c r="G467" s="123">
        <v>9.2113798691991366</v>
      </c>
      <c r="H467" s="123">
        <v>3.632612878986123</v>
      </c>
      <c r="I467" s="123">
        <v>3.5788333054045429</v>
      </c>
      <c r="J467" s="123">
        <v>1.5867499806612386</v>
      </c>
      <c r="K467" s="123">
        <v>0.31865181091804884</v>
      </c>
      <c r="L467" s="123">
        <v>1.0312713091943193</v>
      </c>
      <c r="M467" s="123">
        <v>3.0487292006549533</v>
      </c>
      <c r="N467" s="123">
        <v>2.1260320317835983</v>
      </c>
      <c r="O467" s="123">
        <v>2.7684986312695532</v>
      </c>
      <c r="P467" s="123">
        <v>1.822661222277121</v>
      </c>
      <c r="Q467" s="123">
        <v>1.9734970972937709</v>
      </c>
      <c r="R467" s="123">
        <v>3.2678741283630313</v>
      </c>
      <c r="S467" s="123">
        <v>0</v>
      </c>
      <c r="T467" s="123">
        <v>0</v>
      </c>
      <c r="U467" s="123">
        <v>3.1888257569773479</v>
      </c>
      <c r="V467" s="123">
        <v>2.4175971630599311</v>
      </c>
      <c r="W467" s="123">
        <v>1.4004806221288864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6.8377283533271838</v>
      </c>
      <c r="D468" s="99">
        <v>7.058521095576693</v>
      </c>
      <c r="E468" s="99">
        <v>8.243908680470529</v>
      </c>
      <c r="F468" s="99">
        <v>5.1984963748934971</v>
      </c>
      <c r="G468" s="99">
        <v>9.2113798691991366</v>
      </c>
      <c r="H468" s="99">
        <v>4.9948427086059191</v>
      </c>
      <c r="I468" s="99">
        <v>7.5155499413495397</v>
      </c>
      <c r="J468" s="99">
        <v>4.080214235986042</v>
      </c>
      <c r="K468" s="99">
        <v>5.7357325965248798</v>
      </c>
      <c r="L468" s="99">
        <v>4.6407208913744364</v>
      </c>
      <c r="M468" s="99">
        <v>4.5730938009824307</v>
      </c>
      <c r="N468" s="99">
        <v>4.0394608603888367</v>
      </c>
      <c r="O468" s="99">
        <v>4.0604646591953442</v>
      </c>
      <c r="P468" s="99">
        <v>3.645322444554242</v>
      </c>
      <c r="Q468" s="99">
        <v>3.5522947751287877</v>
      </c>
      <c r="R468" s="99">
        <v>3.2678741283630313</v>
      </c>
      <c r="S468" s="99">
        <v>0</v>
      </c>
      <c r="T468" s="99">
        <v>0</v>
      </c>
      <c r="U468" s="99">
        <v>3.1888257569773479</v>
      </c>
      <c r="V468" s="99">
        <v>2.9011165956719172</v>
      </c>
      <c r="W468" s="99">
        <v>3.151081399789994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3.0509821457183084</v>
      </c>
      <c r="D476" s="123">
        <v>3.1657536790494585</v>
      </c>
      <c r="E476" s="123">
        <v>3.6839051598454917</v>
      </c>
      <c r="F476" s="123">
        <v>2.3539034448003338</v>
      </c>
      <c r="G476" s="123">
        <v>4.7989591977701709</v>
      </c>
      <c r="H476" s="123">
        <v>2.2929660911699554</v>
      </c>
      <c r="I476" s="123">
        <v>3.5789251253743863</v>
      </c>
      <c r="J476" s="123">
        <v>1.6308993399598573</v>
      </c>
      <c r="K476" s="123">
        <v>2.2553608801512293</v>
      </c>
      <c r="L476" s="123">
        <v>1.6092579602910038</v>
      </c>
      <c r="M476" s="123">
        <v>1.6593876098212899</v>
      </c>
      <c r="N476" s="123">
        <v>1.4431323169946779</v>
      </c>
      <c r="O476" s="123">
        <v>1.491722518565179</v>
      </c>
      <c r="P476" s="123">
        <v>1.4664887574943011</v>
      </c>
      <c r="Q476" s="123">
        <v>1.6077808048298128</v>
      </c>
      <c r="R476" s="123">
        <v>1.6024411452289291</v>
      </c>
      <c r="S476" s="123">
        <v>0</v>
      </c>
      <c r="T476" s="123">
        <v>0</v>
      </c>
      <c r="U476" s="123">
        <v>1.8335536651781776</v>
      </c>
      <c r="V476" s="123">
        <v>1.6223780150827147</v>
      </c>
      <c r="W476" s="123">
        <v>1.6775222171877815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3.2204811538137701</v>
      </c>
      <c r="D477" s="99">
        <v>3.3416288834410945</v>
      </c>
      <c r="E477" s="99">
        <v>3.8593292150762295</v>
      </c>
      <c r="F477" s="99">
        <v>2.3539034448003338</v>
      </c>
      <c r="G477" s="99">
        <v>4.9909175656809772</v>
      </c>
      <c r="H477" s="99">
        <v>2.5222627002869511</v>
      </c>
      <c r="I477" s="99">
        <v>3.5789251253743863</v>
      </c>
      <c r="J477" s="99">
        <v>1.6308993399598573</v>
      </c>
      <c r="K477" s="99">
        <v>2.2553608801512293</v>
      </c>
      <c r="L477" s="99">
        <v>1.703920193249298</v>
      </c>
      <c r="M477" s="99">
        <v>1.6593876098212899</v>
      </c>
      <c r="N477" s="99">
        <v>1.4431323169946779</v>
      </c>
      <c r="O477" s="99">
        <v>1.491722518565179</v>
      </c>
      <c r="P477" s="99">
        <v>1.4664887574943011</v>
      </c>
      <c r="Q477" s="99">
        <v>1.6077808048298128</v>
      </c>
      <c r="R477" s="99">
        <v>1.6024411452289291</v>
      </c>
      <c r="S477" s="99">
        <v>0</v>
      </c>
      <c r="T477" s="99">
        <v>0</v>
      </c>
      <c r="U477" s="99">
        <v>1.8335536651781776</v>
      </c>
      <c r="V477" s="99">
        <v>1.6223780150827147</v>
      </c>
      <c r="W477" s="99">
        <v>1.6775222171877815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159906</v>
      </c>
      <c r="C5" s="120">
        <v>130562</v>
      </c>
      <c r="D5" s="120">
        <v>124928</v>
      </c>
      <c r="E5" s="120">
        <v>156397</v>
      </c>
      <c r="F5" s="120">
        <v>225997</v>
      </c>
      <c r="G5" s="120">
        <v>246724</v>
      </c>
      <c r="H5" s="120">
        <v>250001</v>
      </c>
      <c r="I5" s="120">
        <v>227808</v>
      </c>
      <c r="J5" s="120">
        <v>158960</v>
      </c>
      <c r="K5" s="120">
        <v>85777</v>
      </c>
      <c r="L5" s="120">
        <v>43478</v>
      </c>
      <c r="M5" s="120">
        <v>31803</v>
      </c>
      <c r="N5" s="120">
        <v>31053</v>
      </c>
      <c r="O5" s="120">
        <v>30858</v>
      </c>
      <c r="P5" s="120">
        <v>33005</v>
      </c>
      <c r="Q5" s="120">
        <v>34576</v>
      </c>
      <c r="R5" s="120">
        <v>33049</v>
      </c>
      <c r="S5" s="120">
        <v>36021</v>
      </c>
      <c r="T5" s="120">
        <v>40770</v>
      </c>
      <c r="U5" s="120">
        <v>47141</v>
      </c>
      <c r="V5" s="120">
        <v>48493</v>
      </c>
      <c r="W5" s="120">
        <v>45778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159906</v>
      </c>
      <c r="C7" s="52">
        <v>130562</v>
      </c>
      <c r="D7" s="52">
        <v>124928</v>
      </c>
      <c r="E7" s="52">
        <v>156397</v>
      </c>
      <c r="F7" s="52">
        <v>225997</v>
      </c>
      <c r="G7" s="52">
        <v>246724</v>
      </c>
      <c r="H7" s="52">
        <v>250001</v>
      </c>
      <c r="I7" s="52">
        <v>227808</v>
      </c>
      <c r="J7" s="52">
        <v>158960</v>
      </c>
      <c r="K7" s="52">
        <v>85777</v>
      </c>
      <c r="L7" s="52">
        <v>43478</v>
      </c>
      <c r="M7" s="52">
        <v>31803</v>
      </c>
      <c r="N7" s="52">
        <v>31053</v>
      </c>
      <c r="O7" s="52">
        <v>30858</v>
      </c>
      <c r="P7" s="52">
        <v>33005</v>
      </c>
      <c r="Q7" s="52">
        <v>34576</v>
      </c>
      <c r="R7" s="52">
        <v>33049</v>
      </c>
      <c r="S7" s="52">
        <v>36021</v>
      </c>
      <c r="T7" s="52">
        <v>40770</v>
      </c>
      <c r="U7" s="52">
        <v>47141</v>
      </c>
      <c r="V7" s="52">
        <v>48493</v>
      </c>
      <c r="W7" s="52">
        <v>45778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3098</v>
      </c>
      <c r="C9" s="52">
        <v>3571</v>
      </c>
      <c r="D9" s="52">
        <v>4216</v>
      </c>
      <c r="E9" s="52">
        <v>6663</v>
      </c>
      <c r="F9" s="52">
        <v>10388</v>
      </c>
      <c r="G9" s="52">
        <v>16459</v>
      </c>
      <c r="H9" s="52">
        <v>21497</v>
      </c>
      <c r="I9" s="52">
        <v>23230</v>
      </c>
      <c r="J9" s="52">
        <v>22390</v>
      </c>
      <c r="K9" s="52">
        <v>19941</v>
      </c>
      <c r="L9" s="52">
        <v>11778</v>
      </c>
      <c r="M9" s="52">
        <v>7947</v>
      </c>
      <c r="N9" s="52">
        <v>6020</v>
      </c>
      <c r="O9" s="52">
        <v>3274</v>
      </c>
      <c r="P9" s="52">
        <v>2422</v>
      </c>
      <c r="Q9" s="52">
        <v>2926</v>
      </c>
      <c r="R9" s="52">
        <v>3286</v>
      </c>
      <c r="S9" s="52">
        <v>3613</v>
      </c>
      <c r="T9" s="52">
        <v>4478</v>
      </c>
      <c r="U9" s="52">
        <v>5775</v>
      </c>
      <c r="V9" s="52">
        <v>8005</v>
      </c>
      <c r="W9" s="52">
        <v>10160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159906</v>
      </c>
      <c r="C13" s="52">
        <v>130562</v>
      </c>
      <c r="D13" s="52">
        <v>124928</v>
      </c>
      <c r="E13" s="52">
        <v>156397</v>
      </c>
      <c r="F13" s="52">
        <v>225997</v>
      </c>
      <c r="G13" s="52">
        <v>246724</v>
      </c>
      <c r="H13" s="52">
        <v>250001</v>
      </c>
      <c r="I13" s="52">
        <v>227808</v>
      </c>
      <c r="J13" s="52">
        <v>158960</v>
      </c>
      <c r="K13" s="52">
        <v>85777</v>
      </c>
      <c r="L13" s="52">
        <v>43478</v>
      </c>
      <c r="M13" s="52">
        <v>31803</v>
      </c>
      <c r="N13" s="52">
        <v>31053</v>
      </c>
      <c r="O13" s="52">
        <v>30858</v>
      </c>
      <c r="P13" s="52">
        <v>33005</v>
      </c>
      <c r="Q13" s="52">
        <v>34576</v>
      </c>
      <c r="R13" s="52">
        <v>33049</v>
      </c>
      <c r="S13" s="52">
        <v>36021</v>
      </c>
      <c r="T13" s="52">
        <v>40770</v>
      </c>
      <c r="U13" s="52">
        <v>47141</v>
      </c>
      <c r="V13" s="52">
        <v>48493</v>
      </c>
      <c r="W13" s="52">
        <v>45778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157378</v>
      </c>
      <c r="C16" s="52">
        <v>128498</v>
      </c>
      <c r="D16" s="52">
        <v>122483</v>
      </c>
      <c r="E16" s="52">
        <v>150631</v>
      </c>
      <c r="F16" s="52">
        <v>218543</v>
      </c>
      <c r="G16" s="52">
        <v>238191</v>
      </c>
      <c r="H16" s="52">
        <v>239422</v>
      </c>
      <c r="I16" s="52">
        <v>219550</v>
      </c>
      <c r="J16" s="52">
        <v>153697</v>
      </c>
      <c r="K16" s="52">
        <v>83441</v>
      </c>
      <c r="L16" s="52">
        <v>42283</v>
      </c>
      <c r="M16" s="52">
        <v>31079</v>
      </c>
      <c r="N16" s="52">
        <v>30200</v>
      </c>
      <c r="O16" s="52">
        <v>30504</v>
      </c>
      <c r="P16" s="52">
        <v>32751</v>
      </c>
      <c r="Q16" s="52">
        <v>34285</v>
      </c>
      <c r="R16" s="52">
        <v>32746</v>
      </c>
      <c r="S16" s="52">
        <v>35603</v>
      </c>
      <c r="T16" s="52">
        <v>40319</v>
      </c>
      <c r="U16" s="52">
        <v>46686</v>
      </c>
      <c r="V16" s="52">
        <v>48067</v>
      </c>
      <c r="W16" s="52">
        <v>45367</v>
      </c>
      <c r="DA16" s="63" t="s">
        <v>1082</v>
      </c>
    </row>
    <row r="17" spans="1:105" ht="12" customHeight="1" x14ac:dyDescent="0.25">
      <c r="A17" s="109" t="s">
        <v>120</v>
      </c>
      <c r="B17" s="36">
        <v>2528</v>
      </c>
      <c r="C17" s="36">
        <v>2064</v>
      </c>
      <c r="D17" s="36">
        <v>2445</v>
      </c>
      <c r="E17" s="36">
        <v>5766</v>
      </c>
      <c r="F17" s="36">
        <v>7454</v>
      </c>
      <c r="G17" s="36">
        <v>8533</v>
      </c>
      <c r="H17" s="36">
        <v>10579</v>
      </c>
      <c r="I17" s="36">
        <v>8258</v>
      </c>
      <c r="J17" s="36">
        <v>5263</v>
      </c>
      <c r="K17" s="36">
        <v>2336</v>
      </c>
      <c r="L17" s="36">
        <v>1195</v>
      </c>
      <c r="M17" s="36">
        <v>724</v>
      </c>
      <c r="N17" s="36">
        <v>853</v>
      </c>
      <c r="O17" s="36">
        <v>354</v>
      </c>
      <c r="P17" s="36">
        <v>254</v>
      </c>
      <c r="Q17" s="36">
        <v>291</v>
      </c>
      <c r="R17" s="36">
        <v>303</v>
      </c>
      <c r="S17" s="36">
        <v>418</v>
      </c>
      <c r="T17" s="36">
        <v>451</v>
      </c>
      <c r="U17" s="36">
        <v>455</v>
      </c>
      <c r="V17" s="36">
        <v>426</v>
      </c>
      <c r="W17" s="36">
        <v>411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29344</v>
      </c>
      <c r="D21" s="52">
        <v>5634</v>
      </c>
      <c r="E21" s="52">
        <v>2500</v>
      </c>
      <c r="F21" s="52">
        <v>12501</v>
      </c>
      <c r="G21" s="52">
        <v>12571</v>
      </c>
      <c r="H21" s="52">
        <v>12798</v>
      </c>
      <c r="I21" s="52">
        <v>22194</v>
      </c>
      <c r="J21" s="52">
        <v>68850</v>
      </c>
      <c r="K21" s="52">
        <v>73183</v>
      </c>
      <c r="L21" s="52">
        <v>42299</v>
      </c>
      <c r="M21" s="52">
        <v>11677</v>
      </c>
      <c r="N21" s="52">
        <v>750</v>
      </c>
      <c r="O21" s="52">
        <v>8535</v>
      </c>
      <c r="P21" s="52">
        <v>2</v>
      </c>
      <c r="Q21" s="52">
        <v>12</v>
      </c>
      <c r="R21" s="52">
        <v>1527</v>
      </c>
      <c r="S21" s="52">
        <v>0</v>
      </c>
      <c r="T21" s="52">
        <v>0</v>
      </c>
      <c r="U21" s="52">
        <v>4419</v>
      </c>
      <c r="V21" s="52">
        <v>10992</v>
      </c>
      <c r="W21" s="52">
        <v>4855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484</v>
      </c>
      <c r="D23" s="52">
        <v>486</v>
      </c>
      <c r="E23" s="52">
        <v>499</v>
      </c>
      <c r="F23" s="52">
        <v>541</v>
      </c>
      <c r="G23" s="52">
        <v>644</v>
      </c>
      <c r="H23" s="52">
        <v>860</v>
      </c>
      <c r="I23" s="52">
        <v>972</v>
      </c>
      <c r="J23" s="52">
        <v>1430</v>
      </c>
      <c r="K23" s="52">
        <v>2457</v>
      </c>
      <c r="L23" s="52">
        <v>8169</v>
      </c>
      <c r="M23" s="52">
        <v>3833</v>
      </c>
      <c r="N23" s="52">
        <v>1927</v>
      </c>
      <c r="O23" s="52">
        <v>2859</v>
      </c>
      <c r="P23" s="52">
        <v>2047</v>
      </c>
      <c r="Q23" s="52">
        <v>918</v>
      </c>
      <c r="R23" s="52">
        <v>219</v>
      </c>
      <c r="S23" s="52">
        <v>76</v>
      </c>
      <c r="T23" s="52">
        <v>161</v>
      </c>
      <c r="U23" s="52">
        <v>293</v>
      </c>
      <c r="V23" s="52">
        <v>494</v>
      </c>
      <c r="W23" s="52">
        <v>753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50386</v>
      </c>
      <c r="D27" s="52">
        <v>40756</v>
      </c>
      <c r="E27" s="52">
        <v>19398</v>
      </c>
      <c r="F27" s="52">
        <v>28047</v>
      </c>
      <c r="G27" s="52">
        <v>35445</v>
      </c>
      <c r="H27" s="52">
        <v>22079</v>
      </c>
      <c r="I27" s="52">
        <v>22195</v>
      </c>
      <c r="J27" s="52">
        <v>68850</v>
      </c>
      <c r="K27" s="52">
        <v>73183</v>
      </c>
      <c r="L27" s="52">
        <v>42299</v>
      </c>
      <c r="M27" s="52">
        <v>15218</v>
      </c>
      <c r="N27" s="52">
        <v>14011</v>
      </c>
      <c r="O27" s="52">
        <v>14817</v>
      </c>
      <c r="P27" s="52">
        <v>2505</v>
      </c>
      <c r="Q27" s="52">
        <v>842</v>
      </c>
      <c r="R27" s="52">
        <v>2086</v>
      </c>
      <c r="S27" s="52">
        <v>2861</v>
      </c>
      <c r="T27" s="52">
        <v>4870</v>
      </c>
      <c r="U27" s="52">
        <v>10159</v>
      </c>
      <c r="V27" s="52">
        <v>15133</v>
      </c>
      <c r="W27" s="52">
        <v>9179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28880</v>
      </c>
      <c r="D30" s="52">
        <v>20301</v>
      </c>
      <c r="E30" s="52">
        <v>24618</v>
      </c>
      <c r="F30" s="52">
        <v>24888</v>
      </c>
      <c r="G30" s="52">
        <v>26024</v>
      </c>
      <c r="H30" s="52">
        <v>28938</v>
      </c>
      <c r="I30" s="52">
        <v>21104</v>
      </c>
      <c r="J30" s="52">
        <v>65857</v>
      </c>
      <c r="K30" s="52">
        <v>70257</v>
      </c>
      <c r="L30" s="52">
        <v>41159</v>
      </c>
      <c r="M30" s="52">
        <v>15565</v>
      </c>
      <c r="N30" s="52">
        <v>13796</v>
      </c>
      <c r="O30" s="52">
        <v>12856</v>
      </c>
      <c r="P30" s="52">
        <v>2788</v>
      </c>
      <c r="Q30" s="52">
        <v>1174</v>
      </c>
      <c r="R30" s="52">
        <v>2110</v>
      </c>
      <c r="S30" s="52">
        <v>2886</v>
      </c>
      <c r="T30" s="52">
        <v>4883</v>
      </c>
      <c r="U30" s="52">
        <v>10096</v>
      </c>
      <c r="V30" s="52">
        <v>14957</v>
      </c>
      <c r="W30" s="52">
        <v>9136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464</v>
      </c>
      <c r="D31" s="36">
        <v>326</v>
      </c>
      <c r="E31" s="36">
        <v>396</v>
      </c>
      <c r="F31" s="36">
        <v>412</v>
      </c>
      <c r="G31" s="36">
        <v>475</v>
      </c>
      <c r="H31" s="36">
        <v>616</v>
      </c>
      <c r="I31" s="36">
        <v>2322</v>
      </c>
      <c r="J31" s="36">
        <v>2995</v>
      </c>
      <c r="K31" s="36">
        <v>2927</v>
      </c>
      <c r="L31" s="36">
        <v>1141</v>
      </c>
      <c r="M31" s="36">
        <v>576</v>
      </c>
      <c r="N31" s="36">
        <v>195</v>
      </c>
      <c r="O31" s="36">
        <v>499</v>
      </c>
      <c r="P31" s="36">
        <v>100</v>
      </c>
      <c r="Q31" s="36">
        <v>0</v>
      </c>
      <c r="R31" s="36">
        <v>0</v>
      </c>
      <c r="S31" s="36">
        <v>10</v>
      </c>
      <c r="T31" s="36">
        <v>59</v>
      </c>
      <c r="U31" s="36">
        <v>138</v>
      </c>
      <c r="V31" s="36">
        <v>178</v>
      </c>
      <c r="W31" s="36">
        <v>39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33969</v>
      </c>
      <c r="F35" s="52">
        <v>82101</v>
      </c>
      <c r="G35" s="52">
        <v>33298</v>
      </c>
      <c r="H35" s="52">
        <v>16075</v>
      </c>
      <c r="I35" s="52">
        <v>1</v>
      </c>
      <c r="J35" s="52">
        <v>2</v>
      </c>
      <c r="K35" s="52">
        <v>0</v>
      </c>
      <c r="L35" s="52">
        <v>0</v>
      </c>
      <c r="M35" s="52">
        <v>2</v>
      </c>
      <c r="N35" s="52">
        <v>0</v>
      </c>
      <c r="O35" s="52">
        <v>8340</v>
      </c>
      <c r="P35" s="52">
        <v>2149</v>
      </c>
      <c r="Q35" s="52">
        <v>1583</v>
      </c>
      <c r="R35" s="52">
        <v>0</v>
      </c>
      <c r="S35" s="52">
        <v>2972</v>
      </c>
      <c r="T35" s="52">
        <v>4749</v>
      </c>
      <c r="U35" s="52">
        <v>10790</v>
      </c>
      <c r="V35" s="52">
        <v>12344</v>
      </c>
      <c r="W35" s="52">
        <v>2140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957</v>
      </c>
      <c r="D37" s="52">
        <v>1131</v>
      </c>
      <c r="E37" s="52">
        <v>2946</v>
      </c>
      <c r="F37" s="52">
        <v>4266</v>
      </c>
      <c r="G37" s="52">
        <v>6715</v>
      </c>
      <c r="H37" s="52">
        <v>5898</v>
      </c>
      <c r="I37" s="52">
        <v>2705</v>
      </c>
      <c r="J37" s="52">
        <v>590</v>
      </c>
      <c r="K37" s="52">
        <v>8</v>
      </c>
      <c r="L37" s="52">
        <v>6</v>
      </c>
      <c r="M37" s="52">
        <v>2</v>
      </c>
      <c r="N37" s="52">
        <v>0</v>
      </c>
      <c r="O37" s="52">
        <v>113</v>
      </c>
      <c r="P37" s="52">
        <v>1195</v>
      </c>
      <c r="Q37" s="52">
        <v>1422</v>
      </c>
      <c r="R37" s="52">
        <v>579</v>
      </c>
      <c r="S37" s="52">
        <v>403</v>
      </c>
      <c r="T37" s="52">
        <v>1026</v>
      </c>
      <c r="U37" s="52">
        <v>1590</v>
      </c>
      <c r="V37" s="52">
        <v>2724</v>
      </c>
      <c r="W37" s="52">
        <v>2908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21042</v>
      </c>
      <c r="D41" s="52">
        <v>35122</v>
      </c>
      <c r="E41" s="52">
        <v>50867</v>
      </c>
      <c r="F41" s="52">
        <v>97647</v>
      </c>
      <c r="G41" s="52">
        <v>56172</v>
      </c>
      <c r="H41" s="52">
        <v>25356</v>
      </c>
      <c r="I41" s="52">
        <v>2</v>
      </c>
      <c r="J41" s="52">
        <v>2</v>
      </c>
      <c r="K41" s="52">
        <v>0</v>
      </c>
      <c r="L41" s="52">
        <v>0</v>
      </c>
      <c r="M41" s="52">
        <v>3543</v>
      </c>
      <c r="N41" s="52">
        <v>13261</v>
      </c>
      <c r="O41" s="52">
        <v>14622</v>
      </c>
      <c r="P41" s="52">
        <v>4652</v>
      </c>
      <c r="Q41" s="52">
        <v>2413</v>
      </c>
      <c r="R41" s="52">
        <v>559</v>
      </c>
      <c r="S41" s="52">
        <v>5833</v>
      </c>
      <c r="T41" s="52">
        <v>9619</v>
      </c>
      <c r="U41" s="52">
        <v>16530</v>
      </c>
      <c r="V41" s="52">
        <v>16485</v>
      </c>
      <c r="W41" s="52">
        <v>6464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14286</v>
      </c>
      <c r="E44" s="52">
        <v>52766</v>
      </c>
      <c r="F44" s="52">
        <v>92800</v>
      </c>
      <c r="G44" s="52">
        <v>45672</v>
      </c>
      <c r="H44" s="52">
        <v>30169</v>
      </c>
      <c r="I44" s="52">
        <v>1232</v>
      </c>
      <c r="J44" s="52">
        <v>4</v>
      </c>
      <c r="K44" s="52">
        <v>1</v>
      </c>
      <c r="L44" s="52">
        <v>1</v>
      </c>
      <c r="M44" s="52">
        <v>4361</v>
      </c>
      <c r="N44" s="52">
        <v>12917</v>
      </c>
      <c r="O44" s="52">
        <v>13160</v>
      </c>
      <c r="P44" s="52">
        <v>5035</v>
      </c>
      <c r="Q44" s="52">
        <v>2708</v>
      </c>
      <c r="R44" s="52">
        <v>571</v>
      </c>
      <c r="S44" s="52">
        <v>5743</v>
      </c>
      <c r="T44" s="52">
        <v>9599</v>
      </c>
      <c r="U44" s="52">
        <v>16463</v>
      </c>
      <c r="V44" s="52">
        <v>16338</v>
      </c>
      <c r="W44" s="52">
        <v>6436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707</v>
      </c>
      <c r="E45" s="36">
        <v>3717</v>
      </c>
      <c r="F45" s="36">
        <v>2100</v>
      </c>
      <c r="G45" s="36">
        <v>1554</v>
      </c>
      <c r="H45" s="36">
        <v>2662</v>
      </c>
      <c r="I45" s="36">
        <v>1</v>
      </c>
      <c r="J45" s="36">
        <v>0</v>
      </c>
      <c r="K45" s="36">
        <v>0</v>
      </c>
      <c r="L45" s="36">
        <v>0</v>
      </c>
      <c r="M45" s="36">
        <v>105</v>
      </c>
      <c r="N45" s="36">
        <v>324</v>
      </c>
      <c r="O45" s="36">
        <v>0</v>
      </c>
      <c r="P45" s="36">
        <v>0</v>
      </c>
      <c r="Q45" s="36">
        <v>37</v>
      </c>
      <c r="R45" s="36">
        <v>12</v>
      </c>
      <c r="S45" s="36">
        <v>125</v>
      </c>
      <c r="T45" s="36">
        <v>92</v>
      </c>
      <c r="U45" s="36">
        <v>142</v>
      </c>
      <c r="V45" s="36">
        <v>149</v>
      </c>
      <c r="W45" s="36">
        <v>24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11170</v>
      </c>
      <c r="F49" s="52">
        <v>29198</v>
      </c>
      <c r="G49" s="52">
        <v>14538</v>
      </c>
      <c r="H49" s="52">
        <v>6559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2514</v>
      </c>
      <c r="P49" s="52">
        <v>1239</v>
      </c>
      <c r="Q49" s="52">
        <v>782</v>
      </c>
      <c r="R49" s="52">
        <v>0</v>
      </c>
      <c r="S49" s="52">
        <v>926</v>
      </c>
      <c r="T49" s="52">
        <v>1535</v>
      </c>
      <c r="U49" s="52">
        <v>3373</v>
      </c>
      <c r="V49" s="52">
        <v>4589</v>
      </c>
      <c r="W49" s="52">
        <v>855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2888</v>
      </c>
      <c r="F51" s="52">
        <v>3232</v>
      </c>
      <c r="G51" s="52">
        <v>2433</v>
      </c>
      <c r="H51" s="52">
        <v>1137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112</v>
      </c>
      <c r="P51" s="52">
        <v>292</v>
      </c>
      <c r="Q51" s="52">
        <v>296</v>
      </c>
      <c r="R51" s="52">
        <v>0</v>
      </c>
      <c r="S51" s="52">
        <v>260</v>
      </c>
      <c r="T51" s="52">
        <v>376</v>
      </c>
      <c r="U51" s="52">
        <v>530</v>
      </c>
      <c r="V51" s="52">
        <v>177</v>
      </c>
      <c r="W51" s="52">
        <v>10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11170</v>
      </c>
      <c r="F55" s="52">
        <v>29198</v>
      </c>
      <c r="G55" s="52">
        <v>14538</v>
      </c>
      <c r="H55" s="52">
        <v>6559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2514</v>
      </c>
      <c r="P55" s="52">
        <v>1239</v>
      </c>
      <c r="Q55" s="52">
        <v>782</v>
      </c>
      <c r="R55" s="52">
        <v>0</v>
      </c>
      <c r="S55" s="52">
        <v>926</v>
      </c>
      <c r="T55" s="52">
        <v>1535</v>
      </c>
      <c r="U55" s="52">
        <v>3373</v>
      </c>
      <c r="V55" s="52">
        <v>4589</v>
      </c>
      <c r="W55" s="52">
        <v>855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10435</v>
      </c>
      <c r="F58" s="52">
        <v>28552</v>
      </c>
      <c r="G58" s="52">
        <v>14060</v>
      </c>
      <c r="H58" s="52">
        <v>6027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2514</v>
      </c>
      <c r="P58" s="52">
        <v>1239</v>
      </c>
      <c r="Q58" s="52">
        <v>771</v>
      </c>
      <c r="R58" s="52">
        <v>0</v>
      </c>
      <c r="S58" s="52">
        <v>906</v>
      </c>
      <c r="T58" s="52">
        <v>1520</v>
      </c>
      <c r="U58" s="52">
        <v>3343</v>
      </c>
      <c r="V58" s="52">
        <v>4546</v>
      </c>
      <c r="W58" s="52">
        <v>851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735</v>
      </c>
      <c r="F59" s="36">
        <v>646</v>
      </c>
      <c r="G59" s="36">
        <v>478</v>
      </c>
      <c r="H59" s="36">
        <v>532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11</v>
      </c>
      <c r="R59" s="36">
        <v>0</v>
      </c>
      <c r="S59" s="36">
        <v>20</v>
      </c>
      <c r="T59" s="36">
        <v>15</v>
      </c>
      <c r="U59" s="36">
        <v>30</v>
      </c>
      <c r="V59" s="36">
        <v>43</v>
      </c>
      <c r="W59" s="36">
        <v>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22799</v>
      </c>
      <c r="F63" s="52">
        <v>52903</v>
      </c>
      <c r="G63" s="52">
        <v>18760</v>
      </c>
      <c r="H63" s="52">
        <v>9516</v>
      </c>
      <c r="I63" s="52">
        <v>1</v>
      </c>
      <c r="J63" s="52">
        <v>2</v>
      </c>
      <c r="K63" s="52">
        <v>0</v>
      </c>
      <c r="L63" s="52">
        <v>0</v>
      </c>
      <c r="M63" s="52">
        <v>2</v>
      </c>
      <c r="N63" s="52">
        <v>0</v>
      </c>
      <c r="O63" s="52">
        <v>5826</v>
      </c>
      <c r="P63" s="52">
        <v>910</v>
      </c>
      <c r="Q63" s="52">
        <v>801</v>
      </c>
      <c r="R63" s="52">
        <v>0</v>
      </c>
      <c r="S63" s="52">
        <v>2046</v>
      </c>
      <c r="T63" s="52">
        <v>3214</v>
      </c>
      <c r="U63" s="52">
        <v>7417</v>
      </c>
      <c r="V63" s="52">
        <v>7755</v>
      </c>
      <c r="W63" s="52">
        <v>1285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957</v>
      </c>
      <c r="D65" s="52">
        <v>1131</v>
      </c>
      <c r="E65" s="52">
        <v>58</v>
      </c>
      <c r="F65" s="52">
        <v>1034</v>
      </c>
      <c r="G65" s="52">
        <v>4282</v>
      </c>
      <c r="H65" s="52">
        <v>4761</v>
      </c>
      <c r="I65" s="52">
        <v>2705</v>
      </c>
      <c r="J65" s="52">
        <v>590</v>
      </c>
      <c r="K65" s="52">
        <v>8</v>
      </c>
      <c r="L65" s="52">
        <v>6</v>
      </c>
      <c r="M65" s="52">
        <v>2</v>
      </c>
      <c r="N65" s="52">
        <v>0</v>
      </c>
      <c r="O65" s="52">
        <v>1</v>
      </c>
      <c r="P65" s="52">
        <v>903</v>
      </c>
      <c r="Q65" s="52">
        <v>1126</v>
      </c>
      <c r="R65" s="52">
        <v>579</v>
      </c>
      <c r="S65" s="52">
        <v>143</v>
      </c>
      <c r="T65" s="52">
        <v>650</v>
      </c>
      <c r="U65" s="52">
        <v>1060</v>
      </c>
      <c r="V65" s="52">
        <v>2547</v>
      </c>
      <c r="W65" s="52">
        <v>2898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21042</v>
      </c>
      <c r="D69" s="52">
        <f t="shared" si="6"/>
        <v>35122</v>
      </c>
      <c r="E69" s="52">
        <f t="shared" si="6"/>
        <v>39697</v>
      </c>
      <c r="F69" s="52">
        <f t="shared" si="6"/>
        <v>68449</v>
      </c>
      <c r="G69" s="52">
        <f t="shared" si="6"/>
        <v>41634</v>
      </c>
      <c r="H69" s="52">
        <f t="shared" si="6"/>
        <v>18797</v>
      </c>
      <c r="I69" s="52">
        <f t="shared" si="6"/>
        <v>2</v>
      </c>
      <c r="J69" s="52">
        <f t="shared" si="6"/>
        <v>2</v>
      </c>
      <c r="K69" s="52">
        <f t="shared" si="6"/>
        <v>0</v>
      </c>
      <c r="L69" s="52">
        <f t="shared" si="6"/>
        <v>0</v>
      </c>
      <c r="M69" s="52">
        <f t="shared" si="6"/>
        <v>3543</v>
      </c>
      <c r="N69" s="52">
        <f t="shared" si="6"/>
        <v>13261</v>
      </c>
      <c r="O69" s="52">
        <f t="shared" si="6"/>
        <v>12108</v>
      </c>
      <c r="P69" s="52">
        <f t="shared" si="6"/>
        <v>3413</v>
      </c>
      <c r="Q69" s="52">
        <f t="shared" si="6"/>
        <v>1631</v>
      </c>
      <c r="R69" s="52">
        <f t="shared" ref="R69:V69" si="7">R41-R55</f>
        <v>559</v>
      </c>
      <c r="S69" s="52">
        <f t="shared" si="7"/>
        <v>4907</v>
      </c>
      <c r="T69" s="52">
        <f t="shared" si="7"/>
        <v>8084</v>
      </c>
      <c r="U69" s="52">
        <f t="shared" si="7"/>
        <v>13157</v>
      </c>
      <c r="V69" s="52">
        <f t="shared" si="7"/>
        <v>11896</v>
      </c>
      <c r="W69" s="52">
        <f t="shared" ref="W69" si="8">W41-W55</f>
        <v>5609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14286</v>
      </c>
      <c r="E72" s="52">
        <v>42331</v>
      </c>
      <c r="F72" s="52">
        <v>64248</v>
      </c>
      <c r="G72" s="52">
        <v>31612</v>
      </c>
      <c r="H72" s="52">
        <v>24142</v>
      </c>
      <c r="I72" s="52">
        <v>1232</v>
      </c>
      <c r="J72" s="52">
        <v>4</v>
      </c>
      <c r="K72" s="52">
        <v>1</v>
      </c>
      <c r="L72" s="52">
        <v>1</v>
      </c>
      <c r="M72" s="52">
        <v>4361</v>
      </c>
      <c r="N72" s="52">
        <v>12917</v>
      </c>
      <c r="O72" s="52">
        <v>10646</v>
      </c>
      <c r="P72" s="52">
        <v>3796</v>
      </c>
      <c r="Q72" s="52">
        <v>1937</v>
      </c>
      <c r="R72" s="52">
        <v>571</v>
      </c>
      <c r="S72" s="52">
        <v>4837</v>
      </c>
      <c r="T72" s="52">
        <v>8079</v>
      </c>
      <c r="U72" s="52">
        <v>13120</v>
      </c>
      <c r="V72" s="52">
        <v>11792</v>
      </c>
      <c r="W72" s="52">
        <v>5585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707</v>
      </c>
      <c r="E73" s="36">
        <v>2982</v>
      </c>
      <c r="F73" s="36">
        <v>1454</v>
      </c>
      <c r="G73" s="36">
        <v>1076</v>
      </c>
      <c r="H73" s="36">
        <v>2130</v>
      </c>
      <c r="I73" s="36">
        <v>1</v>
      </c>
      <c r="J73" s="36">
        <v>0</v>
      </c>
      <c r="K73" s="36">
        <v>0</v>
      </c>
      <c r="L73" s="36">
        <v>0</v>
      </c>
      <c r="M73" s="36">
        <v>105</v>
      </c>
      <c r="N73" s="36">
        <v>324</v>
      </c>
      <c r="O73" s="36">
        <v>0</v>
      </c>
      <c r="P73" s="36">
        <v>0</v>
      </c>
      <c r="Q73" s="36">
        <v>26</v>
      </c>
      <c r="R73" s="36">
        <v>12</v>
      </c>
      <c r="S73" s="36">
        <v>105</v>
      </c>
      <c r="T73" s="36">
        <v>77</v>
      </c>
      <c r="U73" s="36">
        <v>112</v>
      </c>
      <c r="V73" s="36">
        <v>106</v>
      </c>
      <c r="W73" s="36">
        <v>20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2107</v>
      </c>
      <c r="I79" s="52">
        <f>RES_hhdet_numvin!I45</f>
        <v>0</v>
      </c>
      <c r="J79" s="52">
        <f>RES_hhdet_numvin!J45</f>
        <v>1</v>
      </c>
      <c r="K79" s="52">
        <f>RES_hhdet_numvin!K45</f>
        <v>0</v>
      </c>
      <c r="L79" s="52">
        <f>RES_hhdet_numvin!L45</f>
        <v>0</v>
      </c>
      <c r="M79" s="52">
        <f>RES_hhdet_numvin!M45</f>
        <v>2</v>
      </c>
      <c r="N79" s="52">
        <f>RES_hhdet_numvin!N45</f>
        <v>0</v>
      </c>
      <c r="O79" s="52">
        <f>RES_hhdet_numvin!O45</f>
        <v>7299</v>
      </c>
      <c r="P79" s="52">
        <f>RES_hhdet_numvin!P45</f>
        <v>1971</v>
      </c>
      <c r="Q79" s="52">
        <f>RES_hhdet_numvin!Q45</f>
        <v>1500</v>
      </c>
      <c r="R79" s="52">
        <f>RES_hhdet_numvin!R45</f>
        <v>0</v>
      </c>
      <c r="S79" s="52">
        <f>RES_hhdet_numvin!S45</f>
        <v>2928</v>
      </c>
      <c r="T79" s="52">
        <f>RES_hhdet_numvin!T45</f>
        <v>4718</v>
      </c>
      <c r="U79" s="52">
        <f>RES_hhdet_numvin!U45</f>
        <v>10770</v>
      </c>
      <c r="V79" s="52">
        <f>RES_hhdet_numvin!V45</f>
        <v>12342</v>
      </c>
      <c r="W79" s="52">
        <f>RES_hhdet_numvin!W45</f>
        <v>2140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393</v>
      </c>
      <c r="Q82" s="138">
        <f>RES_hhdet_numvin!Q48</f>
        <v>822</v>
      </c>
      <c r="R82" s="138">
        <f>RES_hhdet_numvin!R48</f>
        <v>437</v>
      </c>
      <c r="S82" s="138">
        <f>RES_hhdet_numvin!S48</f>
        <v>352</v>
      </c>
      <c r="T82" s="138">
        <f>RES_hhdet_numvin!T48</f>
        <v>966</v>
      </c>
      <c r="U82" s="138">
        <f>RES_hhdet_numvin!U48</f>
        <v>1563</v>
      </c>
      <c r="V82" s="138">
        <f>RES_hhdet_numvin!V48</f>
        <v>2719</v>
      </c>
      <c r="W82" s="138">
        <f>RES_hhdet_numvin!W48</f>
        <v>2908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1443</v>
      </c>
      <c r="Q88" s="138">
        <f>RES_hhdet_numvin!Q54</f>
        <v>979</v>
      </c>
      <c r="R88" s="138">
        <f>RES_hhdet_numvin!R54</f>
        <v>3</v>
      </c>
      <c r="S88" s="138">
        <f>RES_hhdet_numvin!S54</f>
        <v>3084</v>
      </c>
      <c r="T88" s="138">
        <f>RES_hhdet_numvin!T54</f>
        <v>5767</v>
      </c>
      <c r="U88" s="138">
        <f>RES_hhdet_numvin!U54</f>
        <v>12738</v>
      </c>
      <c r="V88" s="138">
        <f>RES_hhdet_numvin!V54</f>
        <v>15300</v>
      </c>
      <c r="W88" s="138">
        <f>RES_hhdet_numvin!W54</f>
        <v>6464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1432</v>
      </c>
      <c r="Q93" s="138">
        <f>RES_hhdet_numvin!Q59</f>
        <v>967</v>
      </c>
      <c r="R93" s="138">
        <f>RES_hhdet_numvin!R59</f>
        <v>3</v>
      </c>
      <c r="S93" s="138">
        <f>RES_hhdet_numvin!S59</f>
        <v>3021</v>
      </c>
      <c r="T93" s="138">
        <f>RES_hhdet_numvin!T59</f>
        <v>5714</v>
      </c>
      <c r="U93" s="138">
        <f>RES_hhdet_numvin!U59</f>
        <v>12629</v>
      </c>
      <c r="V93" s="138">
        <f>RES_hhdet_numvin!V59</f>
        <v>15165</v>
      </c>
      <c r="W93" s="138">
        <f>RES_hhdet_numvin!W59</f>
        <v>6436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15</v>
      </c>
      <c r="R94" s="39">
        <f>RES_hhdet_numvin!R60</f>
        <v>0</v>
      </c>
      <c r="S94" s="39">
        <f>RES_hhdet_numvin!S60</f>
        <v>68</v>
      </c>
      <c r="T94" s="39">
        <f>RES_hhdet_numvin!T60</f>
        <v>56</v>
      </c>
      <c r="U94" s="39">
        <f>RES_hhdet_numvin!U60</f>
        <v>110</v>
      </c>
      <c r="V94" s="39">
        <f>RES_hhdet_numvin!V60</f>
        <v>138</v>
      </c>
      <c r="W94" s="39">
        <f>RES_hhdet_numvin!W60</f>
        <v>24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223.49943724087186</v>
      </c>
      <c r="C98" s="117">
        <f t="shared" si="12"/>
        <v>158.96864257151614</v>
      </c>
      <c r="D98" s="117">
        <f t="shared" si="12"/>
        <v>83.063350114516524</v>
      </c>
      <c r="E98" s="117">
        <f t="shared" si="12"/>
        <v>131.09314241085991</v>
      </c>
      <c r="F98" s="117">
        <f t="shared" si="12"/>
        <v>349.44801350098919</v>
      </c>
      <c r="G98" s="117">
        <f t="shared" si="12"/>
        <v>261.45693615905401</v>
      </c>
      <c r="H98" s="117">
        <f t="shared" si="12"/>
        <v>263.57926171629521</v>
      </c>
      <c r="I98" s="117">
        <f t="shared" si="12"/>
        <v>297.76289491771178</v>
      </c>
      <c r="J98" s="117">
        <f t="shared" si="12"/>
        <v>184.26591170747341</v>
      </c>
      <c r="K98" s="117">
        <f t="shared" si="12"/>
        <v>52.006863867036159</v>
      </c>
      <c r="L98" s="117">
        <f t="shared" si="12"/>
        <v>30.078426864208478</v>
      </c>
      <c r="M98" s="117">
        <f t="shared" si="12"/>
        <v>40.995875815062888</v>
      </c>
      <c r="N98" s="117">
        <f t="shared" si="12"/>
        <v>39.772026952262564</v>
      </c>
      <c r="O98" s="117">
        <f t="shared" si="12"/>
        <v>26.270579796504947</v>
      </c>
      <c r="P98" s="117">
        <f t="shared" si="12"/>
        <v>34.765518142454269</v>
      </c>
      <c r="Q98" s="117">
        <f t="shared" si="12"/>
        <v>40.165312416992386</v>
      </c>
      <c r="R98" s="117">
        <f t="shared" ref="R98:V98" si="13">R99+R102+R104+R113</f>
        <v>28.217696675802234</v>
      </c>
      <c r="S98" s="117">
        <f t="shared" si="13"/>
        <v>35.842849486016767</v>
      </c>
      <c r="T98" s="117">
        <f t="shared" si="13"/>
        <v>41.863480628442879</v>
      </c>
      <c r="U98" s="117">
        <f t="shared" si="13"/>
        <v>54.193935732635019</v>
      </c>
      <c r="V98" s="117">
        <f t="shared" si="13"/>
        <v>46.246412863586521</v>
      </c>
      <c r="W98" s="117">
        <f t="shared" ref="W98" si="14">W99+W102+W104+W113</f>
        <v>48.182002376891504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204.11222976879137</v>
      </c>
      <c r="C99" s="122">
        <f t="shared" si="15"/>
        <v>142.76361502796789</v>
      </c>
      <c r="D99" s="122">
        <f t="shared" si="15"/>
        <v>66.097526498338155</v>
      </c>
      <c r="E99" s="122">
        <f t="shared" si="15"/>
        <v>101.25274359916961</v>
      </c>
      <c r="F99" s="122">
        <f t="shared" si="15"/>
        <v>326.99532625303226</v>
      </c>
      <c r="G99" s="122">
        <f t="shared" si="15"/>
        <v>214.71440558140594</v>
      </c>
      <c r="H99" s="122">
        <f t="shared" si="15"/>
        <v>210.43540392384253</v>
      </c>
      <c r="I99" s="122">
        <f t="shared" si="15"/>
        <v>247.04477023832402</v>
      </c>
      <c r="J99" s="122">
        <f t="shared" si="15"/>
        <v>160.96014293263565</v>
      </c>
      <c r="K99" s="122">
        <f t="shared" si="15"/>
        <v>34.520453884837671</v>
      </c>
      <c r="L99" s="122">
        <f t="shared" si="15"/>
        <v>22.911028326875464</v>
      </c>
      <c r="M99" s="122">
        <f t="shared" si="15"/>
        <v>35.670855810298804</v>
      </c>
      <c r="N99" s="122">
        <f t="shared" si="15"/>
        <v>33.874751835607633</v>
      </c>
      <c r="O99" s="122">
        <f t="shared" si="15"/>
        <v>20.9257242050742</v>
      </c>
      <c r="P99" s="122">
        <f t="shared" si="15"/>
        <v>28.828819973275127</v>
      </c>
      <c r="Q99" s="122">
        <f t="shared" si="15"/>
        <v>33.517803288439048</v>
      </c>
      <c r="R99" s="122">
        <f t="shared" ref="R99:V99" si="16">SUM(R100:R101)</f>
        <v>22.265250603750445</v>
      </c>
      <c r="S99" s="122">
        <f t="shared" si="16"/>
        <v>27.838385095996909</v>
      </c>
      <c r="T99" s="122">
        <f t="shared" si="16"/>
        <v>33.737482426376168</v>
      </c>
      <c r="U99" s="122">
        <f t="shared" si="16"/>
        <v>45.02823553985337</v>
      </c>
      <c r="V99" s="122">
        <f t="shared" si="16"/>
        <v>36.839168007719039</v>
      </c>
      <c r="W99" s="122">
        <f t="shared" ref="W99" si="17">SUM(W100:W101)</f>
        <v>38.607964354867896</v>
      </c>
      <c r="DA99" s="130" t="s">
        <v>1610</v>
      </c>
    </row>
    <row r="100" spans="1:105" ht="12" customHeight="1" x14ac:dyDescent="0.25">
      <c r="A100" s="97" t="s">
        <v>216</v>
      </c>
      <c r="B100" s="98">
        <v>203.76152165736175</v>
      </c>
      <c r="C100" s="98">
        <v>142.51811371454488</v>
      </c>
      <c r="D100" s="98">
        <v>65.988408345411813</v>
      </c>
      <c r="E100" s="98">
        <v>101.08382895809794</v>
      </c>
      <c r="F100" s="98">
        <v>326.37651517772321</v>
      </c>
      <c r="G100" s="98">
        <v>214.32577788856909</v>
      </c>
      <c r="H100" s="98">
        <v>210.07519955319657</v>
      </c>
      <c r="I100" s="98">
        <v>246.66267209972591</v>
      </c>
      <c r="J100" s="98">
        <v>160.67032567254392</v>
      </c>
      <c r="K100" s="98">
        <v>34.458406833894287</v>
      </c>
      <c r="L100" s="98">
        <v>22.87356138751441</v>
      </c>
      <c r="M100" s="98">
        <v>35.609256280392295</v>
      </c>
      <c r="N100" s="98">
        <v>33.825712644687854</v>
      </c>
      <c r="O100" s="98">
        <v>20.886354706859546</v>
      </c>
      <c r="P100" s="98">
        <v>28.772740250784807</v>
      </c>
      <c r="Q100" s="98">
        <v>33.459735470684095</v>
      </c>
      <c r="R100" s="98">
        <v>22.227055048899771</v>
      </c>
      <c r="S100" s="98">
        <v>27.789399207385479</v>
      </c>
      <c r="T100" s="98">
        <v>33.677473565073782</v>
      </c>
      <c r="U100" s="98">
        <v>44.943488330482097</v>
      </c>
      <c r="V100" s="98">
        <v>36.764806052577299</v>
      </c>
      <c r="W100" s="98">
        <v>38.528283562124905</v>
      </c>
      <c r="DA100" s="63" t="s">
        <v>1611</v>
      </c>
    </row>
    <row r="101" spans="1:105" ht="12" customHeight="1" x14ac:dyDescent="0.25">
      <c r="A101" s="97" t="s">
        <v>53</v>
      </c>
      <c r="B101" s="98">
        <v>0.35070811142959968</v>
      </c>
      <c r="C101" s="98">
        <v>0.2455013134230187</v>
      </c>
      <c r="D101" s="98">
        <v>0.1091181529263467</v>
      </c>
      <c r="E101" s="98">
        <v>0.16891464107166049</v>
      </c>
      <c r="F101" s="98">
        <v>0.61881107530904989</v>
      </c>
      <c r="G101" s="98">
        <v>0.38862769283684195</v>
      </c>
      <c r="H101" s="98">
        <v>0.36020437064597022</v>
      </c>
      <c r="I101" s="98">
        <v>0.38209813859811359</v>
      </c>
      <c r="J101" s="98">
        <v>0.28981726009172543</v>
      </c>
      <c r="K101" s="98">
        <v>6.2047050943384259E-2</v>
      </c>
      <c r="L101" s="98">
        <v>3.7466939361051887E-2</v>
      </c>
      <c r="M101" s="98">
        <v>6.1599529906506252E-2</v>
      </c>
      <c r="N101" s="98">
        <v>4.9039190919781352E-2</v>
      </c>
      <c r="O101" s="98">
        <v>3.9369498214653742E-2</v>
      </c>
      <c r="P101" s="98">
        <v>5.6079722490320977E-2</v>
      </c>
      <c r="Q101" s="98">
        <v>5.8067817754953954E-2</v>
      </c>
      <c r="R101" s="98">
        <v>3.8195554850672976E-2</v>
      </c>
      <c r="S101" s="98">
        <v>4.8985888611429391E-2</v>
      </c>
      <c r="T101" s="98">
        <v>6.0008861302384864E-2</v>
      </c>
      <c r="U101" s="98">
        <v>8.4747209371269394E-2</v>
      </c>
      <c r="V101" s="98">
        <v>7.4361955141736782E-2</v>
      </c>
      <c r="W101" s="98">
        <v>7.9680792742987949E-2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8.882876584349185E-2</v>
      </c>
      <c r="C102" s="122">
        <f t="shared" si="18"/>
        <v>9.3079602706532899E-2</v>
      </c>
      <c r="D102" s="122">
        <f t="shared" si="18"/>
        <v>9.4633222695355276E-2</v>
      </c>
      <c r="E102" s="122">
        <f t="shared" si="18"/>
        <v>0.14973056725535336</v>
      </c>
      <c r="F102" s="122">
        <f t="shared" si="18"/>
        <v>0.15752179311070011</v>
      </c>
      <c r="G102" s="122">
        <f t="shared" si="18"/>
        <v>0.25216411756868456</v>
      </c>
      <c r="H102" s="122">
        <f t="shared" si="18"/>
        <v>0.39825379272071049</v>
      </c>
      <c r="I102" s="122">
        <f t="shared" si="18"/>
        <v>0.82555885613149904</v>
      </c>
      <c r="J102" s="122">
        <f t="shared" si="18"/>
        <v>0.46303095208189043</v>
      </c>
      <c r="K102" s="122">
        <f t="shared" si="18"/>
        <v>0.34911541780240862</v>
      </c>
      <c r="L102" s="122">
        <f t="shared" si="18"/>
        <v>0.30789991205955686</v>
      </c>
      <c r="M102" s="122">
        <f t="shared" si="18"/>
        <v>0.13823658094850105</v>
      </c>
      <c r="N102" s="122">
        <f t="shared" si="18"/>
        <v>0.22941215569984369</v>
      </c>
      <c r="O102" s="122">
        <f t="shared" si="18"/>
        <v>6.1586019071979886E-2</v>
      </c>
      <c r="P102" s="122">
        <f t="shared" si="18"/>
        <v>3.540238970830363E-2</v>
      </c>
      <c r="Q102" s="122">
        <f t="shared" si="18"/>
        <v>6.8462009377435934E-2</v>
      </c>
      <c r="R102" s="122">
        <f t="shared" si="18"/>
        <v>7.3336784114054018E-2</v>
      </c>
      <c r="S102" s="122">
        <f t="shared" si="18"/>
        <v>8.0115098466579285E-2</v>
      </c>
      <c r="T102" s="122">
        <f t="shared" si="18"/>
        <v>9.4855902419093571E-2</v>
      </c>
      <c r="U102" s="122">
        <f t="shared" si="18"/>
        <v>0.11904290530192803</v>
      </c>
      <c r="V102" s="122">
        <f t="shared" si="18"/>
        <v>0.16850995989704554</v>
      </c>
      <c r="W102" s="122">
        <f t="shared" si="18"/>
        <v>0.22058695028393865</v>
      </c>
      <c r="DA102" s="130" t="s">
        <v>1613</v>
      </c>
    </row>
    <row r="103" spans="1:105" ht="12" customHeight="1" x14ac:dyDescent="0.25">
      <c r="A103" s="97" t="s">
        <v>53</v>
      </c>
      <c r="B103" s="98">
        <v>8.882876584349185E-2</v>
      </c>
      <c r="C103" s="98">
        <v>9.3079602706532899E-2</v>
      </c>
      <c r="D103" s="98">
        <v>9.4633222695355276E-2</v>
      </c>
      <c r="E103" s="98">
        <v>0.14973056725535336</v>
      </c>
      <c r="F103" s="98">
        <v>0.15752179311070011</v>
      </c>
      <c r="G103" s="98">
        <v>0.25216411756868456</v>
      </c>
      <c r="H103" s="98">
        <v>0.39825379272071049</v>
      </c>
      <c r="I103" s="98">
        <v>0.82555885613149904</v>
      </c>
      <c r="J103" s="98">
        <v>0.46303095208189043</v>
      </c>
      <c r="K103" s="98">
        <v>0.34911541780240862</v>
      </c>
      <c r="L103" s="98">
        <v>0.30789991205955686</v>
      </c>
      <c r="M103" s="98">
        <v>0.13823658094850105</v>
      </c>
      <c r="N103" s="98">
        <v>0.22941215569984369</v>
      </c>
      <c r="O103" s="98">
        <v>6.1586019071979886E-2</v>
      </c>
      <c r="P103" s="98">
        <v>3.540238970830363E-2</v>
      </c>
      <c r="Q103" s="98">
        <v>6.8462009377435934E-2</v>
      </c>
      <c r="R103" s="98">
        <v>7.3336784114054018E-2</v>
      </c>
      <c r="S103" s="98">
        <v>8.0115098466579285E-2</v>
      </c>
      <c r="T103" s="98">
        <v>9.4855902419093571E-2</v>
      </c>
      <c r="U103" s="98">
        <v>0.11904290530192803</v>
      </c>
      <c r="V103" s="98">
        <v>0.16850995989704554</v>
      </c>
      <c r="W103" s="98">
        <v>0.22058695028393865</v>
      </c>
      <c r="DA103" s="63" t="s">
        <v>1614</v>
      </c>
    </row>
    <row r="104" spans="1:105" ht="12" customHeight="1" x14ac:dyDescent="0.25">
      <c r="A104" s="121" t="s">
        <v>55</v>
      </c>
      <c r="B104" s="122">
        <v>11.705660956062367</v>
      </c>
      <c r="C104" s="122">
        <v>9.3898645040572788</v>
      </c>
      <c r="D104" s="122">
        <v>9.7300763370311287</v>
      </c>
      <c r="E104" s="122">
        <v>19.088311573426463</v>
      </c>
      <c r="F104" s="122">
        <v>12.212062806057629</v>
      </c>
      <c r="G104" s="122">
        <v>22.489993294577669</v>
      </c>
      <c r="H104" s="122">
        <v>39.035208637477901</v>
      </c>
      <c r="I104" s="122">
        <v>31.874022818161368</v>
      </c>
      <c r="J104" s="122">
        <v>16.646094839359854</v>
      </c>
      <c r="K104" s="122">
        <v>12.358750381095419</v>
      </c>
      <c r="L104" s="122">
        <v>4.9294978629222195</v>
      </c>
      <c r="M104" s="122">
        <v>3.7563545643536123</v>
      </c>
      <c r="N104" s="122">
        <v>4.422164405097794</v>
      </c>
      <c r="O104" s="122">
        <v>3.9975347114867983</v>
      </c>
      <c r="P104" s="122">
        <v>4.4932705639064707</v>
      </c>
      <c r="Q104" s="122">
        <v>4.8919261662019533</v>
      </c>
      <c r="R104" s="122">
        <v>4.2429342896347384</v>
      </c>
      <c r="S104" s="122">
        <v>5.9108333273458156</v>
      </c>
      <c r="T104" s="122">
        <v>5.7014525008127697</v>
      </c>
      <c r="U104" s="122">
        <v>6.2121560519032064</v>
      </c>
      <c r="V104" s="122">
        <v>6.6313014084936093</v>
      </c>
      <c r="W104" s="122">
        <v>6.7624563083052269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11.705660956062367</v>
      </c>
      <c r="C109" s="101">
        <v>9.3898645040572788</v>
      </c>
      <c r="D109" s="101">
        <v>9.7300763370311287</v>
      </c>
      <c r="E109" s="101">
        <v>19.088311573426463</v>
      </c>
      <c r="F109" s="101">
        <v>12.212062806057629</v>
      </c>
      <c r="G109" s="101">
        <v>22.489993294577669</v>
      </c>
      <c r="H109" s="101">
        <v>39.035208637477901</v>
      </c>
      <c r="I109" s="101">
        <v>31.874022818161368</v>
      </c>
      <c r="J109" s="101">
        <v>16.646094839359854</v>
      </c>
      <c r="K109" s="101">
        <v>12.358750381095419</v>
      </c>
      <c r="L109" s="101">
        <v>4.9294978629222195</v>
      </c>
      <c r="M109" s="101">
        <v>3.7563545643536123</v>
      </c>
      <c r="N109" s="101">
        <v>4.422164405097794</v>
      </c>
      <c r="O109" s="101">
        <v>3.9975347114867983</v>
      </c>
      <c r="P109" s="101">
        <v>4.4932705639064707</v>
      </c>
      <c r="Q109" s="101">
        <v>4.8919261662019533</v>
      </c>
      <c r="R109" s="101">
        <v>4.2429342896347384</v>
      </c>
      <c r="S109" s="101">
        <v>5.9108333273458156</v>
      </c>
      <c r="T109" s="101">
        <v>5.7014525008127697</v>
      </c>
      <c r="U109" s="101">
        <v>6.2121560519032064</v>
      </c>
      <c r="V109" s="101">
        <v>6.6313014084936093</v>
      </c>
      <c r="W109" s="101">
        <v>6.7624563083052269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7.5927177501746375</v>
      </c>
      <c r="C113" s="122">
        <v>6.7220834367844615</v>
      </c>
      <c r="D113" s="122">
        <v>7.1411140564518814</v>
      </c>
      <c r="E113" s="122">
        <v>10.602356671008488</v>
      </c>
      <c r="F113" s="122">
        <v>10.083102648788632</v>
      </c>
      <c r="G113" s="122">
        <v>24.000373165501717</v>
      </c>
      <c r="H113" s="122">
        <v>13.710395362254062</v>
      </c>
      <c r="I113" s="122">
        <v>18.018543005094887</v>
      </c>
      <c r="J113" s="122">
        <v>6.1966429833960301</v>
      </c>
      <c r="K113" s="122">
        <v>4.7785441833006583</v>
      </c>
      <c r="L113" s="122">
        <v>1.9300007623512374</v>
      </c>
      <c r="M113" s="122">
        <v>1.4304288594619714</v>
      </c>
      <c r="N113" s="122">
        <v>1.2456985558572944</v>
      </c>
      <c r="O113" s="122">
        <v>1.285734860871969</v>
      </c>
      <c r="P113" s="122">
        <v>1.4080252155643673</v>
      </c>
      <c r="Q113" s="122">
        <v>1.687120952973949</v>
      </c>
      <c r="R113" s="122">
        <v>1.6361749983029945</v>
      </c>
      <c r="S113" s="122">
        <v>2.013515964207464</v>
      </c>
      <c r="T113" s="122">
        <v>2.3296897988348508</v>
      </c>
      <c r="U113" s="122">
        <v>2.8345012355765111</v>
      </c>
      <c r="V113" s="122">
        <v>2.6074334874768339</v>
      </c>
      <c r="W113" s="122">
        <v>2.5909947634344421</v>
      </c>
      <c r="DA113" s="130" t="s">
        <v>1624</v>
      </c>
    </row>
    <row r="114" spans="1:105" ht="12" customHeight="1" x14ac:dyDescent="0.25">
      <c r="A114" s="97" t="s">
        <v>50</v>
      </c>
      <c r="B114" s="98">
        <v>7.5081345832329012</v>
      </c>
      <c r="C114" s="98">
        <v>6.6320337929456707</v>
      </c>
      <c r="D114" s="98">
        <v>7.0522686171360904</v>
      </c>
      <c r="E114" s="98">
        <v>10.226474177237188</v>
      </c>
      <c r="F114" s="98">
        <v>9.8398900612025475</v>
      </c>
      <c r="G114" s="98">
        <v>23.685941049619974</v>
      </c>
      <c r="H114" s="98">
        <v>12.948374000566261</v>
      </c>
      <c r="I114" s="98">
        <v>17.620125804403546</v>
      </c>
      <c r="J114" s="98">
        <v>6.0402405192728663</v>
      </c>
      <c r="K114" s="98">
        <v>4.705906177303655</v>
      </c>
      <c r="L114" s="98">
        <v>1.8917861170091028</v>
      </c>
      <c r="M114" s="98">
        <v>1.4047650011798458</v>
      </c>
      <c r="N114" s="98">
        <v>1.2022820516180717</v>
      </c>
      <c r="O114" s="98">
        <v>1.2845176852659359</v>
      </c>
      <c r="P114" s="98">
        <v>1.4019203877920345</v>
      </c>
      <c r="Q114" s="98">
        <v>1.6734078642650023</v>
      </c>
      <c r="R114" s="98">
        <v>1.6241663431129854</v>
      </c>
      <c r="S114" s="98">
        <v>1.996648439674565</v>
      </c>
      <c r="T114" s="98">
        <v>2.3117253692581436</v>
      </c>
      <c r="U114" s="98">
        <v>2.8165111881717886</v>
      </c>
      <c r="V114" s="98">
        <v>2.5907925157187184</v>
      </c>
      <c r="W114" s="98">
        <v>2.5745601505477653</v>
      </c>
      <c r="DA114" s="63" t="s">
        <v>1625</v>
      </c>
    </row>
    <row r="115" spans="1:105" ht="12" customHeight="1" x14ac:dyDescent="0.25">
      <c r="A115" s="109" t="s">
        <v>120</v>
      </c>
      <c r="B115" s="33">
        <v>8.4583166941736357E-2</v>
      </c>
      <c r="C115" s="33">
        <v>9.0049643838790952E-2</v>
      </c>
      <c r="D115" s="33">
        <v>8.8845439315791155E-2</v>
      </c>
      <c r="E115" s="33">
        <v>0.37588249377130012</v>
      </c>
      <c r="F115" s="33">
        <v>0.24321258758608361</v>
      </c>
      <c r="G115" s="33">
        <v>0.31443211588174197</v>
      </c>
      <c r="H115" s="33">
        <v>0.7620213616878011</v>
      </c>
      <c r="I115" s="33">
        <v>0.3984172006913404</v>
      </c>
      <c r="J115" s="33">
        <v>0.15640246412316416</v>
      </c>
      <c r="K115" s="33">
        <v>7.2638005997003763E-2</v>
      </c>
      <c r="L115" s="33">
        <v>3.82146453421345E-2</v>
      </c>
      <c r="M115" s="33">
        <v>2.566385828212556E-2</v>
      </c>
      <c r="N115" s="33">
        <v>4.341650423922274E-2</v>
      </c>
      <c r="O115" s="33">
        <v>1.2171756060331048E-3</v>
      </c>
      <c r="P115" s="33">
        <v>6.1048277723328367E-3</v>
      </c>
      <c r="Q115" s="33">
        <v>1.3713088708946631E-2</v>
      </c>
      <c r="R115" s="33">
        <v>1.20086551900091E-2</v>
      </c>
      <c r="S115" s="33">
        <v>1.6867524532899299E-2</v>
      </c>
      <c r="T115" s="33">
        <v>1.796442957670728E-2</v>
      </c>
      <c r="U115" s="33">
        <v>1.799004740472275E-2</v>
      </c>
      <c r="V115" s="33">
        <v>1.6640971758115446E-2</v>
      </c>
      <c r="W115" s="33">
        <v>1.6434612886676799E-2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91.303668303731556</v>
      </c>
      <c r="C117" s="117">
        <f t="shared" si="19"/>
        <v>65.422163744243463</v>
      </c>
      <c r="D117" s="117">
        <f t="shared" si="19"/>
        <v>35.726512421268396</v>
      </c>
      <c r="E117" s="117">
        <f t="shared" si="19"/>
        <v>58.446852760194638</v>
      </c>
      <c r="F117" s="117">
        <f t="shared" si="19"/>
        <v>153.57710835780287</v>
      </c>
      <c r="G117" s="117">
        <f t="shared" si="19"/>
        <v>121.24594979122922</v>
      </c>
      <c r="H117" s="117">
        <f t="shared" si="19"/>
        <v>124.51134111732623</v>
      </c>
      <c r="I117" s="117">
        <f t="shared" si="19"/>
        <v>140.71345843616902</v>
      </c>
      <c r="J117" s="117">
        <f t="shared" si="19"/>
        <v>86.339624890659636</v>
      </c>
      <c r="K117" s="117">
        <f t="shared" si="19"/>
        <v>26.170266689707763</v>
      </c>
      <c r="L117" s="117">
        <f t="shared" si="19"/>
        <v>14.943404897888932</v>
      </c>
      <c r="M117" s="117">
        <f t="shared" si="19"/>
        <v>19.303167223180285</v>
      </c>
      <c r="N117" s="117">
        <f t="shared" si="19"/>
        <v>19.049734253225903</v>
      </c>
      <c r="O117" s="117">
        <f t="shared" si="19"/>
        <v>13.690771633040185</v>
      </c>
      <c r="P117" s="117">
        <f t="shared" si="19"/>
        <v>18.145885100379783</v>
      </c>
      <c r="Q117" s="117">
        <f t="shared" si="19"/>
        <v>21.205734642812967</v>
      </c>
      <c r="R117" s="117">
        <f t="shared" ref="R117:V117" si="20">R118+R121+R123+R132</f>
        <v>15.092313277658434</v>
      </c>
      <c r="S117" s="117">
        <f t="shared" si="20"/>
        <v>19.519397064988151</v>
      </c>
      <c r="T117" s="117">
        <f t="shared" si="20"/>
        <v>23.225351832246439</v>
      </c>
      <c r="U117" s="117">
        <f t="shared" si="20"/>
        <v>31.579470620708619</v>
      </c>
      <c r="V117" s="117">
        <f t="shared" si="20"/>
        <v>29.277949727788268</v>
      </c>
      <c r="W117" s="117">
        <f t="shared" ref="W117" si="21">W118+W121+W123+W132</f>
        <v>31.491152487331572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80.37282344598637</v>
      </c>
      <c r="C118" s="122">
        <f t="shared" si="22"/>
        <v>56.215837813492769</v>
      </c>
      <c r="D118" s="122">
        <f t="shared" si="22"/>
        <v>26.024374283767038</v>
      </c>
      <c r="E118" s="122">
        <f t="shared" si="22"/>
        <v>41.243284690721389</v>
      </c>
      <c r="F118" s="122">
        <f t="shared" si="22"/>
        <v>140.44386622159413</v>
      </c>
      <c r="G118" s="122">
        <f t="shared" si="22"/>
        <v>93.913739572932514</v>
      </c>
      <c r="H118" s="122">
        <f t="shared" si="22"/>
        <v>93.107158100498381</v>
      </c>
      <c r="I118" s="122">
        <f t="shared" si="22"/>
        <v>109.94879660787512</v>
      </c>
      <c r="J118" s="122">
        <f t="shared" si="22"/>
        <v>72.059569757618689</v>
      </c>
      <c r="K118" s="122">
        <f t="shared" si="22"/>
        <v>15.454387483367698</v>
      </c>
      <c r="L118" s="122">
        <f t="shared" si="22"/>
        <v>10.255025284278512</v>
      </c>
      <c r="M118" s="122">
        <f t="shared" si="22"/>
        <v>15.968283478707123</v>
      </c>
      <c r="N118" s="122">
        <f t="shared" si="22"/>
        <v>15.159177315789137</v>
      </c>
      <c r="O118" s="122">
        <f t="shared" si="22"/>
        <v>10.367940760218254</v>
      </c>
      <c r="P118" s="122">
        <f t="shared" si="22"/>
        <v>14.477152443227755</v>
      </c>
      <c r="Q118" s="122">
        <f t="shared" si="22"/>
        <v>17.00218561291878</v>
      </c>
      <c r="R118" s="122">
        <f t="shared" ref="R118:V118" si="23">SUM(R119:R120)</f>
        <v>11.29253418326326</v>
      </c>
      <c r="S118" s="122">
        <f t="shared" si="23"/>
        <v>14.392684379598915</v>
      </c>
      <c r="T118" s="122">
        <f t="shared" si="23"/>
        <v>17.903376699486039</v>
      </c>
      <c r="U118" s="122">
        <f t="shared" si="23"/>
        <v>25.403702505449601</v>
      </c>
      <c r="V118" s="122">
        <f t="shared" si="23"/>
        <v>22.6407108066417</v>
      </c>
      <c r="W118" s="122">
        <f t="shared" ref="W118" si="24">SUM(W119:W120)</f>
        <v>24.499477213947593</v>
      </c>
      <c r="DA118" s="130" t="s">
        <v>1778</v>
      </c>
    </row>
    <row r="119" spans="1:105" ht="12" customHeight="1" x14ac:dyDescent="0.25">
      <c r="A119" s="97" t="s">
        <v>216</v>
      </c>
      <c r="B119" s="98">
        <v>80.022115334556773</v>
      </c>
      <c r="C119" s="98">
        <v>55.970336500069749</v>
      </c>
      <c r="D119" s="98">
        <v>25.915256130840692</v>
      </c>
      <c r="E119" s="98">
        <v>41.07437004964973</v>
      </c>
      <c r="F119" s="98">
        <v>139.82505514628508</v>
      </c>
      <c r="G119" s="98">
        <v>93.525111880095665</v>
      </c>
      <c r="H119" s="98">
        <v>92.746953729852407</v>
      </c>
      <c r="I119" s="98">
        <v>109.56669846927701</v>
      </c>
      <c r="J119" s="98">
        <v>71.769752497526966</v>
      </c>
      <c r="K119" s="98">
        <v>15.392340432424314</v>
      </c>
      <c r="L119" s="98">
        <v>10.21755834491746</v>
      </c>
      <c r="M119" s="98">
        <v>15.906683948800618</v>
      </c>
      <c r="N119" s="98">
        <v>15.110138124869355</v>
      </c>
      <c r="O119" s="98">
        <v>10.328571262003599</v>
      </c>
      <c r="P119" s="98">
        <v>14.421072720737435</v>
      </c>
      <c r="Q119" s="98">
        <v>16.944117795163827</v>
      </c>
      <c r="R119" s="98">
        <v>11.254338628412587</v>
      </c>
      <c r="S119" s="98">
        <v>14.343698490987485</v>
      </c>
      <c r="T119" s="98">
        <v>17.843367838183653</v>
      </c>
      <c r="U119" s="98">
        <v>25.318955296078332</v>
      </c>
      <c r="V119" s="98">
        <v>22.566348851499964</v>
      </c>
      <c r="W119" s="98">
        <v>24.419796421204605</v>
      </c>
      <c r="DA119" s="63" t="s">
        <v>1779</v>
      </c>
    </row>
    <row r="120" spans="1:105" ht="12" customHeight="1" x14ac:dyDescent="0.25">
      <c r="A120" s="97" t="s">
        <v>53</v>
      </c>
      <c r="B120" s="98">
        <v>0.35070811142959968</v>
      </c>
      <c r="C120" s="98">
        <v>0.2455013134230187</v>
      </c>
      <c r="D120" s="98">
        <v>0.1091181529263467</v>
      </c>
      <c r="E120" s="98">
        <v>0.16891464107166049</v>
      </c>
      <c r="F120" s="98">
        <v>0.61881107530904989</v>
      </c>
      <c r="G120" s="98">
        <v>0.38862769283684195</v>
      </c>
      <c r="H120" s="98">
        <v>0.36020437064597022</v>
      </c>
      <c r="I120" s="98">
        <v>0.38209813859811359</v>
      </c>
      <c r="J120" s="98">
        <v>0.28981726009172543</v>
      </c>
      <c r="K120" s="98">
        <v>6.2047050943384259E-2</v>
      </c>
      <c r="L120" s="98">
        <v>3.7466939361051887E-2</v>
      </c>
      <c r="M120" s="98">
        <v>6.1599529906506252E-2</v>
      </c>
      <c r="N120" s="98">
        <v>4.9039190919781352E-2</v>
      </c>
      <c r="O120" s="98">
        <v>3.9369498214653742E-2</v>
      </c>
      <c r="P120" s="98">
        <v>5.6079722490320977E-2</v>
      </c>
      <c r="Q120" s="98">
        <v>5.8067817754953954E-2</v>
      </c>
      <c r="R120" s="98">
        <v>3.8195554850672976E-2</v>
      </c>
      <c r="S120" s="98">
        <v>4.8985888611429391E-2</v>
      </c>
      <c r="T120" s="98">
        <v>6.0008861302384864E-2</v>
      </c>
      <c r="U120" s="98">
        <v>8.4747209371269394E-2</v>
      </c>
      <c r="V120" s="98">
        <v>7.4361955141736782E-2</v>
      </c>
      <c r="W120" s="98">
        <v>7.9680792742987949E-2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0.14441744521840905</v>
      </c>
      <c r="C121" s="122">
        <f t="shared" si="25"/>
        <v>0.16069230617266833</v>
      </c>
      <c r="D121" s="122">
        <f t="shared" si="25"/>
        <v>0.17360747193888465</v>
      </c>
      <c r="E121" s="122">
        <f t="shared" si="25"/>
        <v>0.30110960948067567</v>
      </c>
      <c r="F121" s="122">
        <f t="shared" si="25"/>
        <v>0.33672090306675084</v>
      </c>
      <c r="G121" s="122">
        <f t="shared" si="25"/>
        <v>0.563611608482538</v>
      </c>
      <c r="H121" s="122">
        <f t="shared" si="25"/>
        <v>0.91489111313991145</v>
      </c>
      <c r="I121" s="122">
        <f t="shared" si="25"/>
        <v>1.9206007276197137</v>
      </c>
      <c r="J121" s="122">
        <f t="shared" si="25"/>
        <v>1.0826261777562483</v>
      </c>
      <c r="K121" s="122">
        <f t="shared" si="25"/>
        <v>0.81998236295608151</v>
      </c>
      <c r="L121" s="122">
        <f t="shared" si="25"/>
        <v>0.72394027681701023</v>
      </c>
      <c r="M121" s="122">
        <f t="shared" si="25"/>
        <v>0.32726145761655451</v>
      </c>
      <c r="N121" s="122">
        <f t="shared" si="25"/>
        <v>0.54843906038342838</v>
      </c>
      <c r="O121" s="122">
        <f t="shared" si="25"/>
        <v>0.15061793216163816</v>
      </c>
      <c r="P121" s="122">
        <f t="shared" si="25"/>
        <v>9.8918878199619614E-2</v>
      </c>
      <c r="Q121" s="122">
        <f t="shared" si="25"/>
        <v>0.2130549266703804</v>
      </c>
      <c r="R121" s="122">
        <f t="shared" si="25"/>
        <v>0.23340558766209357</v>
      </c>
      <c r="S121" s="122">
        <f t="shared" si="25"/>
        <v>0.25648515270307004</v>
      </c>
      <c r="T121" s="122">
        <f t="shared" si="25"/>
        <v>0.30779226994680026</v>
      </c>
      <c r="U121" s="122">
        <f t="shared" si="25"/>
        <v>0.39267481495984224</v>
      </c>
      <c r="V121" s="122">
        <f t="shared" si="25"/>
        <v>0.56704795223843441</v>
      </c>
      <c r="W121" s="122">
        <f t="shared" si="25"/>
        <v>0.75492792686480958</v>
      </c>
      <c r="DA121" s="130" t="s">
        <v>1781</v>
      </c>
    </row>
    <row r="122" spans="1:105" ht="12" customHeight="1" x14ac:dyDescent="0.25">
      <c r="A122" s="97" t="s">
        <v>53</v>
      </c>
      <c r="B122" s="98">
        <v>0.14441744521840905</v>
      </c>
      <c r="C122" s="98">
        <v>0.16069230617266833</v>
      </c>
      <c r="D122" s="98">
        <v>0.17360747193888465</v>
      </c>
      <c r="E122" s="98">
        <v>0.30110960948067567</v>
      </c>
      <c r="F122" s="98">
        <v>0.33672090306675084</v>
      </c>
      <c r="G122" s="98">
        <v>0.563611608482538</v>
      </c>
      <c r="H122" s="98">
        <v>0.91489111313991145</v>
      </c>
      <c r="I122" s="98">
        <v>1.9206007276197137</v>
      </c>
      <c r="J122" s="98">
        <v>1.0826261777562483</v>
      </c>
      <c r="K122" s="98">
        <v>0.81998236295608151</v>
      </c>
      <c r="L122" s="98">
        <v>0.72394027681701023</v>
      </c>
      <c r="M122" s="98">
        <v>0.32726145761655451</v>
      </c>
      <c r="N122" s="98">
        <v>0.54843906038342838</v>
      </c>
      <c r="O122" s="98">
        <v>0.15061793216163816</v>
      </c>
      <c r="P122" s="98">
        <v>9.8918878199619614E-2</v>
      </c>
      <c r="Q122" s="98">
        <v>0.2130549266703804</v>
      </c>
      <c r="R122" s="98">
        <v>0.23340558766209357</v>
      </c>
      <c r="S122" s="98">
        <v>0.25648515270307004</v>
      </c>
      <c r="T122" s="98">
        <v>0.30779226994680026</v>
      </c>
      <c r="U122" s="98">
        <v>0.39267481495984224</v>
      </c>
      <c r="V122" s="98">
        <v>0.56704795223843441</v>
      </c>
      <c r="W122" s="98">
        <v>0.75492792686480958</v>
      </c>
      <c r="DA122" s="63" t="s">
        <v>1782</v>
      </c>
    </row>
    <row r="123" spans="1:105" ht="12" customHeight="1" x14ac:dyDescent="0.25">
      <c r="A123" s="121" t="s">
        <v>55</v>
      </c>
      <c r="B123" s="122">
        <v>6.4451933990323313</v>
      </c>
      <c r="C123" s="122">
        <v>5.1997878618559046</v>
      </c>
      <c r="D123" s="122">
        <v>5.4378515654790878</v>
      </c>
      <c r="E123" s="122">
        <v>10.760216588911645</v>
      </c>
      <c r="F123" s="122">
        <v>6.9488924509516359</v>
      </c>
      <c r="G123" s="122">
        <v>12.864690348686702</v>
      </c>
      <c r="H123" s="122">
        <v>22.433569386297002</v>
      </c>
      <c r="I123" s="122">
        <v>18.351885857114635</v>
      </c>
      <c r="J123" s="122">
        <v>9.5856789598672378</v>
      </c>
      <c r="K123" s="122">
        <v>7.1187308397008113</v>
      </c>
      <c r="L123" s="122">
        <v>2.8411702002739427</v>
      </c>
      <c r="M123" s="122">
        <v>2.1744086865499721</v>
      </c>
      <c r="N123" s="122">
        <v>2.6105683694415505</v>
      </c>
      <c r="O123" s="122">
        <v>2.423348941843495</v>
      </c>
      <c r="P123" s="122">
        <v>2.7485418573492293</v>
      </c>
      <c r="Q123" s="122">
        <v>3.0052168965035464</v>
      </c>
      <c r="R123" s="122">
        <v>2.6110151920966311</v>
      </c>
      <c r="S123" s="122">
        <v>3.6923170892052983</v>
      </c>
      <c r="T123" s="122">
        <v>3.6468059303675764</v>
      </c>
      <c r="U123" s="122">
        <v>4.1092273886233173</v>
      </c>
      <c r="V123" s="122">
        <v>4.519503756038957</v>
      </c>
      <c r="W123" s="122">
        <v>4.6892803793127324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6.4451933990323313</v>
      </c>
      <c r="C128" s="101">
        <v>5.1997878618559046</v>
      </c>
      <c r="D128" s="101">
        <v>5.4378515654790878</v>
      </c>
      <c r="E128" s="101">
        <v>10.760216588911645</v>
      </c>
      <c r="F128" s="101">
        <v>6.9488924509516359</v>
      </c>
      <c r="G128" s="101">
        <v>12.864690348686702</v>
      </c>
      <c r="H128" s="101">
        <v>22.433569386297002</v>
      </c>
      <c r="I128" s="101">
        <v>18.351885857114635</v>
      </c>
      <c r="J128" s="101">
        <v>9.5856789598672378</v>
      </c>
      <c r="K128" s="101">
        <v>7.1187308397008113</v>
      </c>
      <c r="L128" s="101">
        <v>2.8411702002739427</v>
      </c>
      <c r="M128" s="101">
        <v>2.1744086865499721</v>
      </c>
      <c r="N128" s="101">
        <v>2.6105683694415505</v>
      </c>
      <c r="O128" s="101">
        <v>2.423348941843495</v>
      </c>
      <c r="P128" s="101">
        <v>2.7485418573492293</v>
      </c>
      <c r="Q128" s="101">
        <v>3.0052168965035464</v>
      </c>
      <c r="R128" s="101">
        <v>2.6110151920966311</v>
      </c>
      <c r="S128" s="101">
        <v>3.6923170892052983</v>
      </c>
      <c r="T128" s="101">
        <v>3.6468059303675764</v>
      </c>
      <c r="U128" s="101">
        <v>4.1092273886233173</v>
      </c>
      <c r="V128" s="101">
        <v>4.519503756038957</v>
      </c>
      <c r="W128" s="101">
        <v>4.6892803793127324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4.3412340134944385</v>
      </c>
      <c r="C132" s="122">
        <v>3.8458457627221252</v>
      </c>
      <c r="D132" s="122">
        <v>4.0906791000833875</v>
      </c>
      <c r="E132" s="122">
        <v>6.1422418710809259</v>
      </c>
      <c r="F132" s="122">
        <v>5.8476287821903465</v>
      </c>
      <c r="G132" s="122">
        <v>13.903908261127464</v>
      </c>
      <c r="H132" s="122">
        <v>8.0557225173909295</v>
      </c>
      <c r="I132" s="122">
        <v>10.492175243559558</v>
      </c>
      <c r="J132" s="122">
        <v>3.6117499954174495</v>
      </c>
      <c r="K132" s="122">
        <v>2.7771660036831736</v>
      </c>
      <c r="L132" s="122">
        <v>1.123269136519466</v>
      </c>
      <c r="M132" s="122">
        <v>0.8332136003066305</v>
      </c>
      <c r="N132" s="122">
        <v>0.73154950761178716</v>
      </c>
      <c r="O132" s="122">
        <v>0.74886399881679866</v>
      </c>
      <c r="P132" s="122">
        <v>0.82127192160317986</v>
      </c>
      <c r="Q132" s="122">
        <v>0.98527720672025798</v>
      </c>
      <c r="R132" s="122">
        <v>0.95535831463644927</v>
      </c>
      <c r="S132" s="122">
        <v>1.1779104434808698</v>
      </c>
      <c r="T132" s="122">
        <v>1.3673769324460205</v>
      </c>
      <c r="U132" s="122">
        <v>1.6738659116758579</v>
      </c>
      <c r="V132" s="122">
        <v>1.5506872128691769</v>
      </c>
      <c r="W132" s="122">
        <v>1.547466967206435</v>
      </c>
      <c r="DA132" s="130" t="s">
        <v>1792</v>
      </c>
    </row>
    <row r="133" spans="1:105" ht="12" customHeight="1" x14ac:dyDescent="0.25">
      <c r="A133" s="97" t="s">
        <v>50</v>
      </c>
      <c r="B133" s="98">
        <v>4.2795911392688124</v>
      </c>
      <c r="C133" s="98">
        <v>3.780219006596516</v>
      </c>
      <c r="D133" s="98">
        <v>4.0255413974129635</v>
      </c>
      <c r="E133" s="98">
        <v>5.8635625109010849</v>
      </c>
      <c r="F133" s="98">
        <v>5.6667677239060437</v>
      </c>
      <c r="G133" s="98">
        <v>13.669596597731955</v>
      </c>
      <c r="H133" s="98">
        <v>7.4864935242284592</v>
      </c>
      <c r="I133" s="98">
        <v>10.194419486349599</v>
      </c>
      <c r="J133" s="98">
        <v>3.4948675019476534</v>
      </c>
      <c r="K133" s="98">
        <v>2.7228836847044264</v>
      </c>
      <c r="L133" s="98">
        <v>1.0947053064770016</v>
      </c>
      <c r="M133" s="98">
        <v>0.81396066917275101</v>
      </c>
      <c r="N133" s="98">
        <v>0.69874184044465282</v>
      </c>
      <c r="O133" s="98">
        <v>0.74794055339382715</v>
      </c>
      <c r="P133" s="98">
        <v>0.8166204546078023</v>
      </c>
      <c r="Q133" s="98">
        <v>0.97479558237545127</v>
      </c>
      <c r="R133" s="98">
        <v>0.94616675056276756</v>
      </c>
      <c r="S133" s="98">
        <v>1.1648029927235377</v>
      </c>
      <c r="T133" s="98">
        <v>1.3532297561115878</v>
      </c>
      <c r="U133" s="98">
        <v>1.659368003790471</v>
      </c>
      <c r="V133" s="98">
        <v>1.5369166140738666</v>
      </c>
      <c r="W133" s="98">
        <v>1.5338340680585347</v>
      </c>
      <c r="DA133" s="63" t="s">
        <v>1793</v>
      </c>
    </row>
    <row r="134" spans="1:105" ht="12" customHeight="1" x14ac:dyDescent="0.25">
      <c r="A134" s="109" t="s">
        <v>120</v>
      </c>
      <c r="B134" s="33">
        <v>6.1642874225625997E-2</v>
      </c>
      <c r="C134" s="33">
        <v>6.5626756125609031E-2</v>
      </c>
      <c r="D134" s="33">
        <v>6.5137702670424402E-2</v>
      </c>
      <c r="E134" s="33">
        <v>0.27867936017984096</v>
      </c>
      <c r="F134" s="33">
        <v>0.18086105828430246</v>
      </c>
      <c r="G134" s="33">
        <v>0.23431166339550871</v>
      </c>
      <c r="H134" s="33">
        <v>0.56922899316247089</v>
      </c>
      <c r="I134" s="33">
        <v>0.29775575720995856</v>
      </c>
      <c r="J134" s="33">
        <v>0.11688249346979593</v>
      </c>
      <c r="K134" s="33">
        <v>5.4282318978747135E-2</v>
      </c>
      <c r="L134" s="33">
        <v>2.8563830042464326E-2</v>
      </c>
      <c r="M134" s="33">
        <v>1.9252931133879478E-2</v>
      </c>
      <c r="N134" s="33">
        <v>3.2807667167134347E-2</v>
      </c>
      <c r="O134" s="33">
        <v>9.2344542297152874E-4</v>
      </c>
      <c r="P134" s="33">
        <v>4.6514669953775876E-3</v>
      </c>
      <c r="Q134" s="33">
        <v>1.0481624344806739E-2</v>
      </c>
      <c r="R134" s="33">
        <v>9.191564073681685E-3</v>
      </c>
      <c r="S134" s="33">
        <v>1.3107450757332087E-2</v>
      </c>
      <c r="T134" s="33">
        <v>1.4147176334432831E-2</v>
      </c>
      <c r="U134" s="33">
        <v>1.4497907885386843E-2</v>
      </c>
      <c r="V134" s="33">
        <v>1.3770598795310233E-2</v>
      </c>
      <c r="W134" s="33">
        <v>1.3632899147900265E-2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0.4085185601846994</v>
      </c>
      <c r="C136" s="119">
        <f t="shared" si="26"/>
        <v>0.4115413120849391</v>
      </c>
      <c r="D136" s="119">
        <f t="shared" si="26"/>
        <v>0.430111624103934</v>
      </c>
      <c r="E136" s="119">
        <f t="shared" si="26"/>
        <v>0.4458421827818877</v>
      </c>
      <c r="F136" s="119">
        <f t="shared" si="26"/>
        <v>0.43948485160688466</v>
      </c>
      <c r="G136" s="119">
        <f t="shared" si="26"/>
        <v>0.46373200716109819</v>
      </c>
      <c r="H136" s="119">
        <f t="shared" si="26"/>
        <v>0.47238671322838971</v>
      </c>
      <c r="I136" s="119">
        <f t="shared" si="26"/>
        <v>0.47256881511397136</v>
      </c>
      <c r="J136" s="119">
        <f t="shared" si="26"/>
        <v>0.46855994193720368</v>
      </c>
      <c r="K136" s="119">
        <f t="shared" si="26"/>
        <v>0.50320793725644031</v>
      </c>
      <c r="L136" s="119">
        <f t="shared" si="26"/>
        <v>0.49681470927160382</v>
      </c>
      <c r="M136" s="119">
        <f t="shared" si="26"/>
        <v>0.4708563200420231</v>
      </c>
      <c r="N136" s="119">
        <f t="shared" si="26"/>
        <v>0.47897318072550976</v>
      </c>
      <c r="O136" s="119">
        <f t="shared" si="26"/>
        <v>0.52114463171694492</v>
      </c>
      <c r="P136" s="119">
        <f t="shared" si="26"/>
        <v>0.52195065886910363</v>
      </c>
      <c r="Q136" s="119">
        <f t="shared" si="26"/>
        <v>0.52796140168554107</v>
      </c>
      <c r="R136" s="119">
        <f t="shared" ref="R136:V136" si="27">IF(R117=0,"",R117/R98)</f>
        <v>0.53485277168638201</v>
      </c>
      <c r="S136" s="119">
        <f t="shared" si="27"/>
        <v>0.54458273672139768</v>
      </c>
      <c r="T136" s="119">
        <f t="shared" si="27"/>
        <v>0.55478788394070311</v>
      </c>
      <c r="U136" s="119">
        <f t="shared" si="27"/>
        <v>0.58271225726261089</v>
      </c>
      <c r="V136" s="119">
        <f t="shared" si="27"/>
        <v>0.63308585282386576</v>
      </c>
      <c r="W136" s="119">
        <f t="shared" ref="W136" si="28">IF(W117=0,"",W117/W98)</f>
        <v>0.65358745867388435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0.39376779890665486</v>
      </c>
      <c r="C137" s="124">
        <f t="shared" si="29"/>
        <v>0.39376866299217689</v>
      </c>
      <c r="D137" s="124">
        <f t="shared" si="29"/>
        <v>0.39372690117869014</v>
      </c>
      <c r="E137" s="124">
        <f t="shared" si="29"/>
        <v>0.40733004583057669</v>
      </c>
      <c r="F137" s="124">
        <f t="shared" si="29"/>
        <v>0.42949808436380299</v>
      </c>
      <c r="G137" s="124">
        <f t="shared" si="29"/>
        <v>0.43738909515005242</v>
      </c>
      <c r="H137" s="124">
        <f t="shared" si="29"/>
        <v>0.44245006479135163</v>
      </c>
      <c r="I137" s="124">
        <f t="shared" si="29"/>
        <v>0.44505615926136605</v>
      </c>
      <c r="J137" s="124">
        <f t="shared" si="29"/>
        <v>0.44768579627676369</v>
      </c>
      <c r="K137" s="124">
        <f t="shared" si="29"/>
        <v>0.44768784138599316</v>
      </c>
      <c r="L137" s="124">
        <f t="shared" si="29"/>
        <v>0.44760213893363299</v>
      </c>
      <c r="M137" s="124">
        <f t="shared" si="29"/>
        <v>0.44765630417246111</v>
      </c>
      <c r="N137" s="124">
        <f t="shared" si="29"/>
        <v>0.44750666777887604</v>
      </c>
      <c r="O137" s="124">
        <f t="shared" si="29"/>
        <v>0.49546389212680969</v>
      </c>
      <c r="P137" s="124">
        <f t="shared" si="29"/>
        <v>0.50217637963150608</v>
      </c>
      <c r="Q137" s="124">
        <f t="shared" si="29"/>
        <v>0.50725835063251801</v>
      </c>
      <c r="R137" s="124">
        <f t="shared" ref="R137:V137" si="30">IF(R118=0,"",R118/R99)</f>
        <v>0.50718199333274527</v>
      </c>
      <c r="S137" s="124">
        <f t="shared" si="30"/>
        <v>0.51700859550464895</v>
      </c>
      <c r="T137" s="124">
        <f t="shared" si="30"/>
        <v>0.53066724046632097</v>
      </c>
      <c r="U137" s="124">
        <f t="shared" si="30"/>
        <v>0.56417272853086631</v>
      </c>
      <c r="V137" s="124">
        <f t="shared" si="30"/>
        <v>0.61458257694358653</v>
      </c>
      <c r="W137" s="124">
        <f t="shared" ref="W137" si="31">IF(W118=0,"",W118/W99)</f>
        <v>0.6345705510075299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0.39272437054685505</v>
      </c>
      <c r="C138" s="111">
        <f t="shared" si="32"/>
        <v>0.39272437054685505</v>
      </c>
      <c r="D138" s="111">
        <f t="shared" si="32"/>
        <v>0.39272437054685505</v>
      </c>
      <c r="E138" s="111">
        <f t="shared" si="32"/>
        <v>0.40633967344743344</v>
      </c>
      <c r="F138" s="111">
        <f t="shared" si="32"/>
        <v>0.42841641062974628</v>
      </c>
      <c r="G138" s="111">
        <f t="shared" si="32"/>
        <v>0.43636893705208268</v>
      </c>
      <c r="H138" s="111">
        <f t="shared" si="32"/>
        <v>0.4414940646354899</v>
      </c>
      <c r="I138" s="111">
        <f t="shared" si="32"/>
        <v>0.44419651152152895</v>
      </c>
      <c r="J138" s="111">
        <f t="shared" si="32"/>
        <v>0.44668953148074253</v>
      </c>
      <c r="K138" s="111">
        <f t="shared" si="32"/>
        <v>0.44669332818033719</v>
      </c>
      <c r="L138" s="111">
        <f t="shared" si="32"/>
        <v>0.44669731013093306</v>
      </c>
      <c r="M138" s="111">
        <f t="shared" si="32"/>
        <v>0.44670081912267839</v>
      </c>
      <c r="N138" s="111">
        <f t="shared" si="32"/>
        <v>0.44670568462486837</v>
      </c>
      <c r="O138" s="111">
        <f t="shared" si="32"/>
        <v>0.49451287249332532</v>
      </c>
      <c r="P138" s="111">
        <f t="shared" si="32"/>
        <v>0.50120609281710959</v>
      </c>
      <c r="Q138" s="111">
        <f t="shared" si="32"/>
        <v>0.50640322037242336</v>
      </c>
      <c r="R138" s="111">
        <f t="shared" ref="R138:V138" si="33">IF(R119=0,"",R119/R100)</f>
        <v>0.50633512193373864</v>
      </c>
      <c r="S138" s="111">
        <f t="shared" si="33"/>
        <v>0.5161572002310657</v>
      </c>
      <c r="T138" s="111">
        <f t="shared" si="33"/>
        <v>0.5298309507601735</v>
      </c>
      <c r="U138" s="111">
        <f t="shared" si="33"/>
        <v>0.56335091548526317</v>
      </c>
      <c r="V138" s="111">
        <f t="shared" si="33"/>
        <v>0.61380301637462353</v>
      </c>
      <c r="W138" s="111">
        <f t="shared" ref="W138" si="34">IF(W119=0,"",W119/W100)</f>
        <v>0.6338148021006158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1.7263965627282374</v>
      </c>
      <c r="D140" s="124">
        <f t="shared" si="38"/>
        <v>1.8345298510837413</v>
      </c>
      <c r="E140" s="124">
        <f t="shared" si="38"/>
        <v>2.0110096087938918</v>
      </c>
      <c r="F140" s="124">
        <f t="shared" si="38"/>
        <v>2.137614716143541</v>
      </c>
      <c r="G140" s="124">
        <f t="shared" si="38"/>
        <v>2.2350983713177244</v>
      </c>
      <c r="H140" s="124">
        <f t="shared" si="38"/>
        <v>2.2972564978973371</v>
      </c>
      <c r="I140" s="124">
        <f t="shared" si="38"/>
        <v>2.3264249585056733</v>
      </c>
      <c r="J140" s="124">
        <f t="shared" si="38"/>
        <v>2.3381291744936692</v>
      </c>
      <c r="K140" s="124">
        <f t="shared" si="38"/>
        <v>2.3487429117787428</v>
      </c>
      <c r="L140" s="124">
        <f t="shared" si="38"/>
        <v>2.3512194984874792</v>
      </c>
      <c r="M140" s="124">
        <f t="shared" si="38"/>
        <v>2.3674012723048552</v>
      </c>
      <c r="N140" s="124">
        <f t="shared" si="38"/>
        <v>2.3906277272464602</v>
      </c>
      <c r="O140" s="124">
        <f t="shared" si="38"/>
        <v>2.4456513739847425</v>
      </c>
      <c r="P140" s="124">
        <f t="shared" si="38"/>
        <v>2.794129972994964</v>
      </c>
      <c r="Q140" s="124">
        <f t="shared" si="38"/>
        <v>3.112016848582305</v>
      </c>
      <c r="R140" s="124">
        <f t="shared" ref="R140:V140" si="39">IF(R121=0,"",R121/R102)</f>
        <v>3.1826537048461128</v>
      </c>
      <c r="S140" s="124">
        <f t="shared" si="39"/>
        <v>3.2014583719205572</v>
      </c>
      <c r="T140" s="124">
        <f t="shared" si="39"/>
        <v>3.2448404590249798</v>
      </c>
      <c r="U140" s="124">
        <f t="shared" si="39"/>
        <v>3.2985990552221716</v>
      </c>
      <c r="V140" s="124">
        <f t="shared" si="39"/>
        <v>3.3650708396398854</v>
      </c>
      <c r="W140" s="124">
        <f t="shared" ref="W140" si="40">IF(W121=0,"",W121/W102)</f>
        <v>3.4223598716654333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1.7263965627282374</v>
      </c>
      <c r="D141" s="111">
        <f t="shared" si="41"/>
        <v>1.8345298510837413</v>
      </c>
      <c r="E141" s="111">
        <f t="shared" si="41"/>
        <v>2.0110096087938918</v>
      </c>
      <c r="F141" s="111">
        <f t="shared" si="41"/>
        <v>2.137614716143541</v>
      </c>
      <c r="G141" s="111">
        <f t="shared" si="41"/>
        <v>2.2350983713177244</v>
      </c>
      <c r="H141" s="111">
        <f t="shared" si="41"/>
        <v>2.2972564978973371</v>
      </c>
      <c r="I141" s="111">
        <f t="shared" si="41"/>
        <v>2.3264249585056733</v>
      </c>
      <c r="J141" s="111">
        <f t="shared" si="41"/>
        <v>2.3381291744936692</v>
      </c>
      <c r="K141" s="111">
        <f t="shared" si="41"/>
        <v>2.3487429117787428</v>
      </c>
      <c r="L141" s="111">
        <f t="shared" si="41"/>
        <v>2.3512194984874792</v>
      </c>
      <c r="M141" s="111">
        <f t="shared" si="41"/>
        <v>2.3674012723048552</v>
      </c>
      <c r="N141" s="111">
        <f t="shared" si="41"/>
        <v>2.3906277272464602</v>
      </c>
      <c r="O141" s="111">
        <f t="shared" si="41"/>
        <v>2.4456513739847425</v>
      </c>
      <c r="P141" s="111">
        <f t="shared" si="41"/>
        <v>2.794129972994964</v>
      </c>
      <c r="Q141" s="111">
        <f t="shared" si="41"/>
        <v>3.112016848582305</v>
      </c>
      <c r="R141" s="111">
        <f t="shared" ref="R141:V141" si="42">IF(R122=0,"",R122/R103)</f>
        <v>3.1826537048461128</v>
      </c>
      <c r="S141" s="111">
        <f t="shared" si="42"/>
        <v>3.2014583719205572</v>
      </c>
      <c r="T141" s="111">
        <f t="shared" si="42"/>
        <v>3.2448404590249798</v>
      </c>
      <c r="U141" s="111">
        <f t="shared" si="42"/>
        <v>3.2985990552221716</v>
      </c>
      <c r="V141" s="111">
        <f t="shared" si="42"/>
        <v>3.3650708396398854</v>
      </c>
      <c r="W141" s="111">
        <f t="shared" ref="W141" si="43">IF(W122=0,"",W122/W103)</f>
        <v>3.4223598716654333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0.55060482472750616</v>
      </c>
      <c r="C142" s="124">
        <f t="shared" si="44"/>
        <v>0.55376601649673662</v>
      </c>
      <c r="D142" s="124">
        <f t="shared" si="44"/>
        <v>0.5588703908502225</v>
      </c>
      <c r="E142" s="124">
        <f t="shared" si="44"/>
        <v>0.56370709098710103</v>
      </c>
      <c r="F142" s="124">
        <f t="shared" si="44"/>
        <v>0.5690187285562216</v>
      </c>
      <c r="G142" s="124">
        <f t="shared" si="44"/>
        <v>0.57201841637669026</v>
      </c>
      <c r="H142" s="124">
        <f t="shared" si="44"/>
        <v>0.57470089617398434</v>
      </c>
      <c r="I142" s="124">
        <f t="shared" si="44"/>
        <v>0.57576308964232747</v>
      </c>
      <c r="J142" s="124">
        <f t="shared" si="44"/>
        <v>0.57585151666935153</v>
      </c>
      <c r="K142" s="124">
        <f t="shared" si="44"/>
        <v>0.57600733247189684</v>
      </c>
      <c r="L142" s="124">
        <f t="shared" si="44"/>
        <v>0.57636097616435311</v>
      </c>
      <c r="M142" s="124">
        <f t="shared" si="44"/>
        <v>0.57886140653076001</v>
      </c>
      <c r="N142" s="124">
        <f t="shared" si="44"/>
        <v>0.59033724897973783</v>
      </c>
      <c r="O142" s="124">
        <f t="shared" si="44"/>
        <v>0.60621085662622842</v>
      </c>
      <c r="P142" s="124">
        <f t="shared" si="44"/>
        <v>0.61170183683744916</v>
      </c>
      <c r="Q142" s="124">
        <f t="shared" si="44"/>
        <v>0.61432180176111884</v>
      </c>
      <c r="R142" s="124">
        <f t="shared" ref="R142:V142" si="45">IF(R123=0,"",R123/R104)</f>
        <v>0.6153795967274821</v>
      </c>
      <c r="S142" s="124">
        <f t="shared" si="45"/>
        <v>0.62466946447689575</v>
      </c>
      <c r="T142" s="124">
        <f t="shared" si="45"/>
        <v>0.63962752120581667</v>
      </c>
      <c r="U142" s="124">
        <f t="shared" si="45"/>
        <v>0.66148167468593788</v>
      </c>
      <c r="V142" s="124">
        <f t="shared" si="45"/>
        <v>0.68154099438915783</v>
      </c>
      <c r="W142" s="124">
        <f t="shared" ref="W142" si="46">IF(W123=0,"",W123/W104)</f>
        <v>0.69342856582358259</v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0.55376601649673662</v>
      </c>
      <c r="D147" s="112">
        <f t="shared" si="59"/>
        <v>0.5588703908502225</v>
      </c>
      <c r="E147" s="112">
        <f t="shared" si="59"/>
        <v>0.56370709098710103</v>
      </c>
      <c r="F147" s="112">
        <f t="shared" si="59"/>
        <v>0.5690187285562216</v>
      </c>
      <c r="G147" s="112">
        <f t="shared" si="59"/>
        <v>0.57201841637669026</v>
      </c>
      <c r="H147" s="112">
        <f t="shared" si="59"/>
        <v>0.57470089617398434</v>
      </c>
      <c r="I147" s="112">
        <f t="shared" si="59"/>
        <v>0.57576308964232747</v>
      </c>
      <c r="J147" s="112">
        <f t="shared" si="59"/>
        <v>0.57585151666935153</v>
      </c>
      <c r="K147" s="112">
        <f t="shared" si="59"/>
        <v>0.57600733247189684</v>
      </c>
      <c r="L147" s="112">
        <f t="shared" si="59"/>
        <v>0.57636097616435311</v>
      </c>
      <c r="M147" s="112">
        <f t="shared" si="59"/>
        <v>0.57886140653076001</v>
      </c>
      <c r="N147" s="112">
        <f t="shared" si="59"/>
        <v>0.59033724897973783</v>
      </c>
      <c r="O147" s="112">
        <f t="shared" si="59"/>
        <v>0.60621085662622842</v>
      </c>
      <c r="P147" s="112">
        <f t="shared" si="59"/>
        <v>0.61170183683744916</v>
      </c>
      <c r="Q147" s="112">
        <f t="shared" si="59"/>
        <v>0.61432180176111884</v>
      </c>
      <c r="R147" s="112">
        <f t="shared" ref="R147:V147" si="60">IF(R128=0,"",R128/R109)</f>
        <v>0.6153795967274821</v>
      </c>
      <c r="S147" s="112">
        <f t="shared" si="60"/>
        <v>0.62466946447689575</v>
      </c>
      <c r="T147" s="112">
        <f t="shared" si="60"/>
        <v>0.63962752120581667</v>
      </c>
      <c r="U147" s="112">
        <f t="shared" si="60"/>
        <v>0.66148167468593788</v>
      </c>
      <c r="V147" s="112">
        <f t="shared" si="60"/>
        <v>0.68154099438915783</v>
      </c>
      <c r="W147" s="112">
        <f t="shared" ref="W147" si="61">IF(W128=0,"",W128/W109)</f>
        <v>0.69342856582358259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0.57176285966834306</v>
      </c>
      <c r="C151" s="124">
        <f t="shared" si="71"/>
        <v>0.57212109889576179</v>
      </c>
      <c r="D151" s="124">
        <f t="shared" si="71"/>
        <v>0.57283486410464557</v>
      </c>
      <c r="E151" s="124">
        <f t="shared" si="71"/>
        <v>0.57932797977609263</v>
      </c>
      <c r="F151" s="124">
        <f t="shared" si="71"/>
        <v>0.57994339499190473</v>
      </c>
      <c r="G151" s="124">
        <f t="shared" si="71"/>
        <v>0.5793205032792168</v>
      </c>
      <c r="H151" s="124">
        <f t="shared" si="71"/>
        <v>0.5875631084694356</v>
      </c>
      <c r="I151" s="124">
        <f t="shared" si="71"/>
        <v>0.58229875970508893</v>
      </c>
      <c r="J151" s="124">
        <f t="shared" si="71"/>
        <v>0.58285591167591411</v>
      </c>
      <c r="K151" s="124">
        <f t="shared" si="71"/>
        <v>0.58117407669649646</v>
      </c>
      <c r="L151" s="124">
        <f t="shared" si="71"/>
        <v>0.58200450405575765</v>
      </c>
      <c r="M151" s="124">
        <f t="shared" si="71"/>
        <v>0.58249216295875628</v>
      </c>
      <c r="N151" s="124">
        <f t="shared" si="71"/>
        <v>0.58726046054402947</v>
      </c>
      <c r="O151" s="124">
        <f t="shared" si="71"/>
        <v>0.58244045612089002</v>
      </c>
      <c r="P151" s="124">
        <f t="shared" si="71"/>
        <v>0.58327927122668477</v>
      </c>
      <c r="Q151" s="124">
        <f t="shared" si="71"/>
        <v>0.58399915251095325</v>
      </c>
      <c r="R151" s="124">
        <f t="shared" ref="R151:V151" si="72">IF(R132=0,"",R132/R113)</f>
        <v>0.58389739216607417</v>
      </c>
      <c r="S151" s="124">
        <f t="shared" si="72"/>
        <v>0.58500179011220543</v>
      </c>
      <c r="T151" s="124">
        <f t="shared" si="72"/>
        <v>0.58693519331624644</v>
      </c>
      <c r="U151" s="124">
        <f t="shared" si="72"/>
        <v>0.5905327860389552</v>
      </c>
      <c r="V151" s="124">
        <f t="shared" si="72"/>
        <v>0.59471784048065934</v>
      </c>
      <c r="W151" s="124">
        <f t="shared" ref="W151" si="73">IF(W132=0,"",W132/W113)</f>
        <v>0.59724820329440598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0.56999393016022337</v>
      </c>
      <c r="C152" s="111">
        <f t="shared" si="74"/>
        <v>0.56999393016022337</v>
      </c>
      <c r="D152" s="111">
        <f t="shared" si="74"/>
        <v>0.5708150973761017</v>
      </c>
      <c r="E152" s="111">
        <f t="shared" si="74"/>
        <v>0.57337088123222557</v>
      </c>
      <c r="F152" s="111">
        <f t="shared" si="74"/>
        <v>0.57589746314843482</v>
      </c>
      <c r="G152" s="111">
        <f t="shared" si="74"/>
        <v>0.57711857718024995</v>
      </c>
      <c r="H152" s="111">
        <f t="shared" si="74"/>
        <v>0.57818020424039795</v>
      </c>
      <c r="I152" s="111">
        <f t="shared" si="74"/>
        <v>0.57856678207154755</v>
      </c>
      <c r="J152" s="111">
        <f t="shared" si="74"/>
        <v>0.57859740697351747</v>
      </c>
      <c r="K152" s="111">
        <f t="shared" si="74"/>
        <v>0.57860985368487694</v>
      </c>
      <c r="L152" s="111">
        <f t="shared" si="74"/>
        <v>0.57866230047597611</v>
      </c>
      <c r="M152" s="111">
        <f t="shared" si="74"/>
        <v>0.5794283517094424</v>
      </c>
      <c r="N152" s="111">
        <f t="shared" si="74"/>
        <v>0.58117963210401624</v>
      </c>
      <c r="O152" s="111">
        <f t="shared" si="74"/>
        <v>0.58227345716846224</v>
      </c>
      <c r="P152" s="111">
        <f t="shared" si="74"/>
        <v>0.58250130443851034</v>
      </c>
      <c r="Q152" s="111">
        <f t="shared" si="74"/>
        <v>0.58252121505572285</v>
      </c>
      <c r="R152" s="111">
        <f t="shared" ref="R152:V152" si="75">IF(R133=0,"",R133/R114)</f>
        <v>0.58255532419744727</v>
      </c>
      <c r="S152" s="111">
        <f t="shared" si="75"/>
        <v>0.58337911150417132</v>
      </c>
      <c r="T152" s="111">
        <f t="shared" si="75"/>
        <v>0.58537652184258071</v>
      </c>
      <c r="U152" s="111">
        <f t="shared" si="75"/>
        <v>0.58915725623926063</v>
      </c>
      <c r="V152" s="111">
        <f t="shared" si="75"/>
        <v>0.59322257755075636</v>
      </c>
      <c r="W152" s="111">
        <f t="shared" ref="W152" si="76">IF(W133=0,"",W133/W114)</f>
        <v>0.59576548162302401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0.72878418312342952</v>
      </c>
      <c r="C153" s="45">
        <f t="shared" si="77"/>
        <v>0.72878418312342952</v>
      </c>
      <c r="D153" s="45">
        <f t="shared" si="77"/>
        <v>0.73315752808537238</v>
      </c>
      <c r="E153" s="45">
        <f t="shared" si="77"/>
        <v>0.74140021096433162</v>
      </c>
      <c r="F153" s="45">
        <f t="shared" si="77"/>
        <v>0.74363362554287116</v>
      </c>
      <c r="G153" s="45">
        <f t="shared" si="77"/>
        <v>0.74518998397617064</v>
      </c>
      <c r="H153" s="45">
        <f t="shared" si="77"/>
        <v>0.74699873491956392</v>
      </c>
      <c r="I153" s="45">
        <f t="shared" si="77"/>
        <v>0.74734664239718473</v>
      </c>
      <c r="J153" s="45">
        <f t="shared" si="77"/>
        <v>0.74731874670307652</v>
      </c>
      <c r="K153" s="45">
        <f t="shared" si="77"/>
        <v>0.74729913402339565</v>
      </c>
      <c r="L153" s="45">
        <f t="shared" si="77"/>
        <v>0.74745767720027934</v>
      </c>
      <c r="M153" s="45">
        <f t="shared" si="77"/>
        <v>0.75019628468291599</v>
      </c>
      <c r="N153" s="45">
        <f t="shared" si="77"/>
        <v>0.75564967152504403</v>
      </c>
      <c r="O153" s="45">
        <f t="shared" si="77"/>
        <v>0.75867887788281296</v>
      </c>
      <c r="P153" s="45">
        <f t="shared" si="77"/>
        <v>0.76193255057220444</v>
      </c>
      <c r="Q153" s="45">
        <f t="shared" si="77"/>
        <v>0.76435182235555477</v>
      </c>
      <c r="R153" s="45">
        <f t="shared" ref="R153:V153" si="78">IF(R134=0,"",R134/R115)</f>
        <v>0.76541160756525306</v>
      </c>
      <c r="S153" s="45">
        <f t="shared" si="78"/>
        <v>0.77708206273935643</v>
      </c>
      <c r="T153" s="45">
        <f t="shared" si="78"/>
        <v>0.78751046750608167</v>
      </c>
      <c r="U153" s="45">
        <f t="shared" si="78"/>
        <v>0.80588491843444776</v>
      </c>
      <c r="V153" s="45">
        <f t="shared" si="78"/>
        <v>0.82751169796286728</v>
      </c>
      <c r="W153" s="45">
        <f t="shared" ref="W153" si="79">IF(W134=0,"",W134/W115)</f>
        <v>0.8295235940088479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650.25461702431949</v>
      </c>
      <c r="C155" s="117">
        <f t="shared" si="80"/>
        <v>459.48321931073826</v>
      </c>
      <c r="D155" s="117">
        <f t="shared" si="80"/>
        <v>223.75482512625069</v>
      </c>
      <c r="E155" s="117">
        <f t="shared" si="80"/>
        <v>342.39203973138433</v>
      </c>
      <c r="F155" s="117">
        <f t="shared" si="80"/>
        <v>982.92910219375563</v>
      </c>
      <c r="G155" s="117">
        <f t="shared" si="80"/>
        <v>735.87908175563439</v>
      </c>
      <c r="H155" s="117">
        <f t="shared" si="80"/>
        <v>679.04708040716355</v>
      </c>
      <c r="I155" s="117">
        <f t="shared" si="80"/>
        <v>823.98930311540562</v>
      </c>
      <c r="J155" s="117">
        <f t="shared" si="80"/>
        <v>515.84185978146695</v>
      </c>
      <c r="K155" s="117">
        <f t="shared" si="80"/>
        <v>118.20110105688012</v>
      </c>
      <c r="L155" s="117">
        <f t="shared" si="80"/>
        <v>76.350790333950542</v>
      </c>
      <c r="M155" s="117">
        <f t="shared" si="80"/>
        <v>114.85263245578633</v>
      </c>
      <c r="N155" s="117">
        <f t="shared" si="80"/>
        <v>108.02325963781109</v>
      </c>
      <c r="O155" s="117">
        <f t="shared" si="80"/>
        <v>68.191749270817226</v>
      </c>
      <c r="P155" s="117">
        <f t="shared" si="80"/>
        <v>101.61185145798395</v>
      </c>
      <c r="Q155" s="117">
        <f t="shared" si="80"/>
        <v>123.38802574036936</v>
      </c>
      <c r="R155" s="117">
        <f t="shared" ref="R155:V155" si="81">R156+R159+R161+R170</f>
        <v>80.380289968554635</v>
      </c>
      <c r="S155" s="117">
        <f t="shared" si="81"/>
        <v>100.91780375233955</v>
      </c>
      <c r="T155" s="117">
        <f t="shared" si="81"/>
        <v>126.51085655545018</v>
      </c>
      <c r="U155" s="117">
        <f t="shared" si="81"/>
        <v>175.50755779997274</v>
      </c>
      <c r="V155" s="117">
        <f t="shared" si="81"/>
        <v>143.30563385200557</v>
      </c>
      <c r="W155" s="117">
        <f t="shared" ref="W155" si="82">W156+W159+W161+W170</f>
        <v>142.23046781944302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630.41909550640628</v>
      </c>
      <c r="C156" s="122">
        <f t="shared" si="83"/>
        <v>441.96224288854182</v>
      </c>
      <c r="D156" s="122">
        <f t="shared" si="83"/>
        <v>205.12364259288248</v>
      </c>
      <c r="E156" s="122">
        <f t="shared" si="83"/>
        <v>315.37501621558738</v>
      </c>
      <c r="F156" s="122">
        <f t="shared" si="83"/>
        <v>956.93338396585443</v>
      </c>
      <c r="G156" s="122">
        <f t="shared" si="83"/>
        <v>673.30388572612208</v>
      </c>
      <c r="H156" s="122">
        <f t="shared" si="83"/>
        <v>644.83914922758834</v>
      </c>
      <c r="I156" s="122">
        <f t="shared" si="83"/>
        <v>777.43920726042541</v>
      </c>
      <c r="J156" s="122">
        <f t="shared" si="83"/>
        <v>499.88432472862308</v>
      </c>
      <c r="K156" s="122">
        <f t="shared" si="83"/>
        <v>105.76870493952197</v>
      </c>
      <c r="L156" s="122">
        <f t="shared" si="83"/>
        <v>71.352935831578804</v>
      </c>
      <c r="M156" s="122">
        <f t="shared" si="83"/>
        <v>111.14142481830733</v>
      </c>
      <c r="N156" s="122">
        <f t="shared" si="83"/>
        <v>104.84698579227722</v>
      </c>
      <c r="O156" s="122">
        <f t="shared" si="83"/>
        <v>64.798219506029554</v>
      </c>
      <c r="P156" s="122">
        <f t="shared" si="83"/>
        <v>97.90815892155149</v>
      </c>
      <c r="Q156" s="122">
        <f t="shared" si="83"/>
        <v>118.96709836727729</v>
      </c>
      <c r="R156" s="122">
        <f t="shared" ref="R156:V156" si="84">SUM(R157:R158)</f>
        <v>76.089452332341651</v>
      </c>
      <c r="S156" s="122">
        <f t="shared" si="84"/>
        <v>95.642916541697758</v>
      </c>
      <c r="T156" s="122">
        <f t="shared" si="84"/>
        <v>120.40357680478786</v>
      </c>
      <c r="U156" s="122">
        <f t="shared" si="84"/>
        <v>168.06669913406839</v>
      </c>
      <c r="V156" s="122">
        <f t="shared" si="84"/>
        <v>136.46109475586974</v>
      </c>
      <c r="W156" s="122">
        <f t="shared" ref="W156" si="85">SUM(W157:W158)</f>
        <v>135.42881253486726</v>
      </c>
      <c r="DA156" s="130" t="s">
        <v>2114</v>
      </c>
    </row>
    <row r="157" spans="1:105" ht="12" customHeight="1" x14ac:dyDescent="0.25">
      <c r="A157" s="97" t="s">
        <v>216</v>
      </c>
      <c r="B157" s="98">
        <v>630.41909550640628</v>
      </c>
      <c r="C157" s="98">
        <v>441.96224288854182</v>
      </c>
      <c r="D157" s="98">
        <v>205.12364259288248</v>
      </c>
      <c r="E157" s="98">
        <v>315.37501621558738</v>
      </c>
      <c r="F157" s="98">
        <v>956.93338396585443</v>
      </c>
      <c r="G157" s="98">
        <v>673.30388572612208</v>
      </c>
      <c r="H157" s="98">
        <v>644.83914922758834</v>
      </c>
      <c r="I157" s="98">
        <v>777.43920726042541</v>
      </c>
      <c r="J157" s="98">
        <v>499.88432472862308</v>
      </c>
      <c r="K157" s="98">
        <v>105.76870493952197</v>
      </c>
      <c r="L157" s="98">
        <v>71.352935831578804</v>
      </c>
      <c r="M157" s="98">
        <v>111.14142481830733</v>
      </c>
      <c r="N157" s="98">
        <v>104.84698579227722</v>
      </c>
      <c r="O157" s="98">
        <v>64.798219506029554</v>
      </c>
      <c r="P157" s="98">
        <v>97.90815892155149</v>
      </c>
      <c r="Q157" s="98">
        <v>118.96709836727729</v>
      </c>
      <c r="R157" s="98">
        <v>76.089452332341651</v>
      </c>
      <c r="S157" s="98">
        <v>95.642916541697758</v>
      </c>
      <c r="T157" s="98">
        <v>120.40357680478786</v>
      </c>
      <c r="U157" s="98">
        <v>168.06669913406839</v>
      </c>
      <c r="V157" s="98">
        <v>136.46109475586974</v>
      </c>
      <c r="W157" s="98">
        <v>135.42881253486726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19.835521517913175</v>
      </c>
      <c r="C170" s="122">
        <v>17.520976422196416</v>
      </c>
      <c r="D170" s="122">
        <v>18.631182533368221</v>
      </c>
      <c r="E170" s="122">
        <v>27.017023515796957</v>
      </c>
      <c r="F170" s="122">
        <v>25.995718227901229</v>
      </c>
      <c r="G170" s="122">
        <v>62.575196029512369</v>
      </c>
      <c r="H170" s="122">
        <v>34.207931179575191</v>
      </c>
      <c r="I170" s="122">
        <v>46.550095854980256</v>
      </c>
      <c r="J170" s="122">
        <v>15.957535052843827</v>
      </c>
      <c r="K170" s="122">
        <v>12.432396117358151</v>
      </c>
      <c r="L170" s="122">
        <v>4.9978545023717329</v>
      </c>
      <c r="M170" s="122">
        <v>3.7112076374790006</v>
      </c>
      <c r="N170" s="122">
        <v>3.1762738455338768</v>
      </c>
      <c r="O170" s="122">
        <v>3.393529764787667</v>
      </c>
      <c r="P170" s="122">
        <v>3.7036925364324529</v>
      </c>
      <c r="Q170" s="122">
        <v>4.4209273730920735</v>
      </c>
      <c r="R170" s="122">
        <v>4.2908376362129781</v>
      </c>
      <c r="S170" s="122">
        <v>5.2748872106417952</v>
      </c>
      <c r="T170" s="122">
        <v>6.1072797506623084</v>
      </c>
      <c r="U170" s="122">
        <v>7.4408586659043552</v>
      </c>
      <c r="V170" s="122">
        <v>6.8445390961358239</v>
      </c>
      <c r="W170" s="122">
        <v>6.8016552845757463</v>
      </c>
      <c r="DA170" s="130" t="s">
        <v>2128</v>
      </c>
    </row>
    <row r="171" spans="1:105" ht="12" customHeight="1" x14ac:dyDescent="0.25">
      <c r="A171" s="97" t="s">
        <v>50</v>
      </c>
      <c r="B171" s="98">
        <v>19.835521517913175</v>
      </c>
      <c r="C171" s="98">
        <v>17.520976422196416</v>
      </c>
      <c r="D171" s="98">
        <v>18.631182533368221</v>
      </c>
      <c r="E171" s="98">
        <v>27.017023515796957</v>
      </c>
      <c r="F171" s="98">
        <v>25.995718227901229</v>
      </c>
      <c r="G171" s="98">
        <v>62.575196029512369</v>
      </c>
      <c r="H171" s="98">
        <v>34.207931179575191</v>
      </c>
      <c r="I171" s="98">
        <v>46.550095854980256</v>
      </c>
      <c r="J171" s="98">
        <v>15.957535052843827</v>
      </c>
      <c r="K171" s="98">
        <v>12.432396117358151</v>
      </c>
      <c r="L171" s="98">
        <v>4.9978545023717329</v>
      </c>
      <c r="M171" s="98">
        <v>3.7112076374790006</v>
      </c>
      <c r="N171" s="98">
        <v>3.1762738455338768</v>
      </c>
      <c r="O171" s="98">
        <v>3.393529764787667</v>
      </c>
      <c r="P171" s="98">
        <v>3.7036925364324529</v>
      </c>
      <c r="Q171" s="98">
        <v>4.4209273730920735</v>
      </c>
      <c r="R171" s="98">
        <v>4.2908376362129781</v>
      </c>
      <c r="S171" s="98">
        <v>5.2748872106417952</v>
      </c>
      <c r="T171" s="98">
        <v>6.1072797506623084</v>
      </c>
      <c r="U171" s="98">
        <v>7.4408586659043552</v>
      </c>
      <c r="V171" s="98">
        <v>6.8445390961358239</v>
      </c>
      <c r="W171" s="98">
        <v>6.8016552845757463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16255.165254032618</v>
      </c>
      <c r="C174" s="117">
        <f t="shared" si="87"/>
        <v>14160.362993112338</v>
      </c>
      <c r="D174" s="117">
        <f t="shared" si="87"/>
        <v>7732.6681114868334</v>
      </c>
      <c r="E174" s="117">
        <f t="shared" si="87"/>
        <v>9748.3535249288707</v>
      </c>
      <c r="F174" s="117">
        <f t="shared" si="87"/>
        <v>17982.895334966855</v>
      </c>
      <c r="G174" s="117">
        <f t="shared" si="87"/>
        <v>12324.476611638098</v>
      </c>
      <c r="H174" s="117">
        <f t="shared" si="87"/>
        <v>12261.658208409219</v>
      </c>
      <c r="I174" s="117">
        <f t="shared" si="87"/>
        <v>15201.3207081972</v>
      </c>
      <c r="J174" s="117">
        <f t="shared" si="87"/>
        <v>13481.45793380672</v>
      </c>
      <c r="K174" s="117">
        <f t="shared" si="87"/>
        <v>7051.3054405450248</v>
      </c>
      <c r="L174" s="117">
        <f t="shared" si="87"/>
        <v>8045.7266762671843</v>
      </c>
      <c r="M174" s="117">
        <f t="shared" si="87"/>
        <v>14991.731463358217</v>
      </c>
      <c r="N174" s="117">
        <f t="shared" si="87"/>
        <v>14895.45852107087</v>
      </c>
      <c r="O174" s="117">
        <f t="shared" si="87"/>
        <v>9901.0578466962379</v>
      </c>
      <c r="P174" s="117">
        <f t="shared" si="87"/>
        <v>12250.355279404426</v>
      </c>
      <c r="Q174" s="117">
        <f t="shared" si="87"/>
        <v>13510.023814484655</v>
      </c>
      <c r="R174" s="117">
        <f t="shared" ref="R174:V174" si="88">R175+R178+R180+R189</f>
        <v>9929.8560422275987</v>
      </c>
      <c r="S174" s="117">
        <f t="shared" si="88"/>
        <v>11572.481039459621</v>
      </c>
      <c r="T174" s="117">
        <f t="shared" si="88"/>
        <v>11941.924937669628</v>
      </c>
      <c r="U174" s="117">
        <f t="shared" si="88"/>
        <v>13370.006418415927</v>
      </c>
      <c r="V174" s="117">
        <f t="shared" si="88"/>
        <v>11091.20453680967</v>
      </c>
      <c r="W174" s="117">
        <f t="shared" ref="W174" si="89">W175+W178+W180+W189</f>
        <v>12240.742008022373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14845.129214732677</v>
      </c>
      <c r="C175" s="122">
        <f t="shared" si="90"/>
        <v>12716.87660096557</v>
      </c>
      <c r="D175" s="122">
        <f t="shared" si="90"/>
        <v>6153.2581420952283</v>
      </c>
      <c r="E175" s="122">
        <f t="shared" si="90"/>
        <v>7529.3605891311372</v>
      </c>
      <c r="F175" s="122">
        <f t="shared" si="90"/>
        <v>16827.460737632646</v>
      </c>
      <c r="G175" s="122">
        <f t="shared" si="90"/>
        <v>10121.141587003094</v>
      </c>
      <c r="H175" s="122">
        <f t="shared" si="90"/>
        <v>9789.4158328738231</v>
      </c>
      <c r="I175" s="122">
        <f t="shared" si="90"/>
        <v>12612.071032938738</v>
      </c>
      <c r="J175" s="122">
        <f t="shared" si="90"/>
        <v>11776.336577167545</v>
      </c>
      <c r="K175" s="122">
        <f t="shared" si="90"/>
        <v>4680.4257397747897</v>
      </c>
      <c r="L175" s="122">
        <f t="shared" si="90"/>
        <v>6128.5077382023474</v>
      </c>
      <c r="M175" s="122">
        <f t="shared" si="90"/>
        <v>13044.431439605543</v>
      </c>
      <c r="N175" s="122">
        <f t="shared" si="90"/>
        <v>12686.805263520975</v>
      </c>
      <c r="O175" s="122">
        <f t="shared" si="90"/>
        <v>7886.6476280061233</v>
      </c>
      <c r="P175" s="122">
        <f t="shared" si="90"/>
        <v>10158.43588211452</v>
      </c>
      <c r="Q175" s="122">
        <f t="shared" si="90"/>
        <v>11274.064444833009</v>
      </c>
      <c r="R175" s="122">
        <f t="shared" ref="R175:V175" si="91">SUM(R176:R177)</f>
        <v>7835.1800212296184</v>
      </c>
      <c r="S175" s="122">
        <f t="shared" si="91"/>
        <v>8988.101903513063</v>
      </c>
      <c r="T175" s="122">
        <f t="shared" si="91"/>
        <v>9623.9126960695321</v>
      </c>
      <c r="U175" s="122">
        <f t="shared" si="91"/>
        <v>11108.766876572297</v>
      </c>
      <c r="V175" s="122">
        <f t="shared" si="91"/>
        <v>8835.0797832629942</v>
      </c>
      <c r="W175" s="122">
        <f t="shared" ref="W175" si="92">SUM(W176:W177)</f>
        <v>9808.4369226946037</v>
      </c>
      <c r="DA175" s="130" t="s">
        <v>2282</v>
      </c>
    </row>
    <row r="176" spans="1:105" ht="12" customHeight="1" x14ac:dyDescent="0.25">
      <c r="A176" s="97" t="s">
        <v>216</v>
      </c>
      <c r="B176" s="98">
        <v>14819.622133472898</v>
      </c>
      <c r="C176" s="98">
        <v>12695.008214489339</v>
      </c>
      <c r="D176" s="98">
        <v>6143.0999380214143</v>
      </c>
      <c r="E176" s="98">
        <v>7516.7997518026505</v>
      </c>
      <c r="F176" s="98">
        <v>16795.61618745789</v>
      </c>
      <c r="G176" s="98">
        <v>10102.822574391055</v>
      </c>
      <c r="H176" s="98">
        <v>9772.6591925779339</v>
      </c>
      <c r="I176" s="98">
        <v>12592.564249367064</v>
      </c>
      <c r="J176" s="98">
        <v>11755.132659610506</v>
      </c>
      <c r="K176" s="98">
        <v>4672.0131442949805</v>
      </c>
      <c r="L176" s="98">
        <v>6118.4856464601089</v>
      </c>
      <c r="M176" s="98">
        <v>13021.905183189083</v>
      </c>
      <c r="N176" s="98">
        <v>12668.439057666563</v>
      </c>
      <c r="O176" s="98">
        <v>7871.8097491987983</v>
      </c>
      <c r="P176" s="98">
        <v>10138.67502247015</v>
      </c>
      <c r="Q176" s="98">
        <v>11254.532725707311</v>
      </c>
      <c r="R176" s="98">
        <v>7821.7389397169154</v>
      </c>
      <c r="S176" s="98">
        <v>8972.2859660168542</v>
      </c>
      <c r="T176" s="98">
        <v>9606.7946421831766</v>
      </c>
      <c r="U176" s="98">
        <v>11087.85917319333</v>
      </c>
      <c r="V176" s="98">
        <v>8817.2456723954801</v>
      </c>
      <c r="W176" s="98">
        <v>9788.1938448056408</v>
      </c>
      <c r="DA176" s="63" t="s">
        <v>2283</v>
      </c>
    </row>
    <row r="177" spans="1:105" ht="12" customHeight="1" x14ac:dyDescent="0.25">
      <c r="A177" s="97" t="s">
        <v>53</v>
      </c>
      <c r="B177" s="98">
        <v>25.507081259779145</v>
      </c>
      <c r="C177" s="98">
        <v>21.868386476231272</v>
      </c>
      <c r="D177" s="98">
        <v>10.158204073813813</v>
      </c>
      <c r="E177" s="98">
        <v>12.560837328487192</v>
      </c>
      <c r="F177" s="98">
        <v>31.844550174755639</v>
      </c>
      <c r="G177" s="98">
        <v>18.319012612038033</v>
      </c>
      <c r="H177" s="98">
        <v>16.756640295889351</v>
      </c>
      <c r="I177" s="98">
        <v>19.50678357167466</v>
      </c>
      <c r="J177" s="98">
        <v>21.203917557038039</v>
      </c>
      <c r="K177" s="98">
        <v>8.412595479808795</v>
      </c>
      <c r="L177" s="98">
        <v>10.022091742238223</v>
      </c>
      <c r="M177" s="98">
        <v>22.526256416459695</v>
      </c>
      <c r="N177" s="98">
        <v>18.366205854412044</v>
      </c>
      <c r="O177" s="98">
        <v>14.837878807324616</v>
      </c>
      <c r="P177" s="98">
        <v>19.760859644370036</v>
      </c>
      <c r="Q177" s="98">
        <v>19.531719125697435</v>
      </c>
      <c r="R177" s="98">
        <v>13.441081512703159</v>
      </c>
      <c r="S177" s="98">
        <v>15.815937496208425</v>
      </c>
      <c r="T177" s="98">
        <v>17.118053886356044</v>
      </c>
      <c r="U177" s="98">
        <v>20.90770337896657</v>
      </c>
      <c r="V177" s="98">
        <v>17.834110867514877</v>
      </c>
      <c r="W177" s="98">
        <v>20.243077888963036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6.4605364824322429</v>
      </c>
      <c r="C178" s="122">
        <f t="shared" si="93"/>
        <v>8.2912009579891368</v>
      </c>
      <c r="D178" s="122">
        <f t="shared" si="93"/>
        <v>8.8097494552620859</v>
      </c>
      <c r="E178" s="122">
        <f t="shared" si="93"/>
        <v>11.134270460301408</v>
      </c>
      <c r="F178" s="122">
        <f t="shared" si="93"/>
        <v>8.1062069579571503</v>
      </c>
      <c r="G178" s="122">
        <f t="shared" si="93"/>
        <v>11.886434588138167</v>
      </c>
      <c r="H178" s="122">
        <f t="shared" si="93"/>
        <v>18.526692330598127</v>
      </c>
      <c r="I178" s="122">
        <f t="shared" si="93"/>
        <v>42.146234973351831</v>
      </c>
      <c r="J178" s="122">
        <f t="shared" si="93"/>
        <v>33.876761277757844</v>
      </c>
      <c r="K178" s="122">
        <f t="shared" si="93"/>
        <v>47.334510521958244</v>
      </c>
      <c r="L178" s="122">
        <f t="shared" si="93"/>
        <v>82.360641640660717</v>
      </c>
      <c r="M178" s="122">
        <f t="shared" si="93"/>
        <v>50.551565463354628</v>
      </c>
      <c r="N178" s="122">
        <f t="shared" si="93"/>
        <v>85.919665436163399</v>
      </c>
      <c r="O178" s="122">
        <f t="shared" si="93"/>
        <v>23.21101178971826</v>
      </c>
      <c r="P178" s="122">
        <f t="shared" si="93"/>
        <v>12.474770256251212</v>
      </c>
      <c r="Q178" s="122">
        <f t="shared" si="93"/>
        <v>23.02791442213038</v>
      </c>
      <c r="R178" s="122">
        <f t="shared" si="93"/>
        <v>25.807340592648739</v>
      </c>
      <c r="S178" s="122">
        <f t="shared" si="93"/>
        <v>25.866538829191779</v>
      </c>
      <c r="T178" s="122">
        <f t="shared" si="93"/>
        <v>27.058477928232968</v>
      </c>
      <c r="U178" s="122">
        <f t="shared" si="93"/>
        <v>29.368680949946398</v>
      </c>
      <c r="V178" s="122">
        <f t="shared" si="93"/>
        <v>40.413478926909853</v>
      </c>
      <c r="W178" s="122">
        <f t="shared" si="93"/>
        <v>56.040592245231473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6.4605364824322429</v>
      </c>
      <c r="C179" s="98">
        <f>RES_hhdet_fech!C48</f>
        <v>8.2912009579891368</v>
      </c>
      <c r="D179" s="98">
        <f>RES_hhdet_fech!D48</f>
        <v>8.8097494552620859</v>
      </c>
      <c r="E179" s="98">
        <f>RES_hhdet_fech!E48</f>
        <v>11.134270460301408</v>
      </c>
      <c r="F179" s="98">
        <f>RES_hhdet_fech!F48</f>
        <v>8.1062069579571503</v>
      </c>
      <c r="G179" s="98">
        <f>RES_hhdet_fech!G48</f>
        <v>11.886434588138167</v>
      </c>
      <c r="H179" s="98">
        <f>RES_hhdet_fech!H48</f>
        <v>18.526692330598127</v>
      </c>
      <c r="I179" s="98">
        <f>RES_hhdet_fech!I48</f>
        <v>42.146234973351831</v>
      </c>
      <c r="J179" s="98">
        <f>RES_hhdet_fech!J48</f>
        <v>33.876761277757844</v>
      </c>
      <c r="K179" s="98">
        <f>RES_hhdet_fech!K48</f>
        <v>47.334510521958244</v>
      </c>
      <c r="L179" s="98">
        <f>RES_hhdet_fech!L48</f>
        <v>82.360641640660717</v>
      </c>
      <c r="M179" s="98">
        <f>RES_hhdet_fech!M48</f>
        <v>50.551565463354628</v>
      </c>
      <c r="N179" s="98">
        <f>RES_hhdet_fech!N48</f>
        <v>85.919665436163399</v>
      </c>
      <c r="O179" s="98">
        <f>RES_hhdet_fech!O48</f>
        <v>23.21101178971826</v>
      </c>
      <c r="P179" s="98">
        <f>RES_hhdet_fech!P48</f>
        <v>12.474770256251212</v>
      </c>
      <c r="Q179" s="98">
        <f>RES_hhdet_fech!Q48</f>
        <v>23.02791442213038</v>
      </c>
      <c r="R179" s="98">
        <f>RES_hhdet_fech!R48</f>
        <v>25.807340592648739</v>
      </c>
      <c r="S179" s="98">
        <f>RES_hhdet_fech!S48</f>
        <v>25.866538829191779</v>
      </c>
      <c r="T179" s="98">
        <f>RES_hhdet_fech!T48</f>
        <v>27.058477928232968</v>
      </c>
      <c r="U179" s="98">
        <f>RES_hhdet_fech!U48</f>
        <v>29.368680949946398</v>
      </c>
      <c r="V179" s="98">
        <f>RES_hhdet_fech!V48</f>
        <v>40.413478926909853</v>
      </c>
      <c r="W179" s="98">
        <f>RES_hhdet_fech!W48</f>
        <v>56.040592245231473</v>
      </c>
      <c r="DA179" s="63" t="s">
        <v>2286</v>
      </c>
    </row>
    <row r="180" spans="1:105" ht="12" customHeight="1" x14ac:dyDescent="0.25">
      <c r="A180" s="121" t="s">
        <v>55</v>
      </c>
      <c r="B180" s="122">
        <v>851.35540204248332</v>
      </c>
      <c r="C180" s="122">
        <v>836.41583448619156</v>
      </c>
      <c r="D180" s="122">
        <v>905.80804783292797</v>
      </c>
      <c r="E180" s="122">
        <v>1419.4457924317587</v>
      </c>
      <c r="F180" s="122">
        <v>628.44325559388062</v>
      </c>
      <c r="G180" s="122">
        <v>1060.1263842023407</v>
      </c>
      <c r="H180" s="122">
        <v>1815.9106421729032</v>
      </c>
      <c r="I180" s="122">
        <v>1627.2250552009443</v>
      </c>
      <c r="J180" s="122">
        <v>1217.8792336547251</v>
      </c>
      <c r="K180" s="122">
        <v>1675.6504299770302</v>
      </c>
      <c r="L180" s="122">
        <v>1318.5992949488343</v>
      </c>
      <c r="M180" s="122">
        <v>1373.6566859551774</v>
      </c>
      <c r="N180" s="122">
        <v>1656.1933478661431</v>
      </c>
      <c r="O180" s="122">
        <v>1506.6215793178903</v>
      </c>
      <c r="P180" s="122">
        <v>1583.29758091902</v>
      </c>
      <c r="Q180" s="122">
        <v>1645.4506395456015</v>
      </c>
      <c r="R180" s="122">
        <v>1493.095881522951</v>
      </c>
      <c r="S180" s="122">
        <v>1908.4143026854292</v>
      </c>
      <c r="T180" s="122">
        <v>1626.3893201975106</v>
      </c>
      <c r="U180" s="122">
        <v>1532.5804476704839</v>
      </c>
      <c r="V180" s="122">
        <v>1590.374597999313</v>
      </c>
      <c r="W180" s="122">
        <v>1718.0166644586875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851.35540204248332</v>
      </c>
      <c r="C185" s="101">
        <v>836.41583448619156</v>
      </c>
      <c r="D185" s="101">
        <v>905.80804783292797</v>
      </c>
      <c r="E185" s="101">
        <v>1419.4457924317587</v>
      </c>
      <c r="F185" s="101">
        <v>628.44325559388062</v>
      </c>
      <c r="G185" s="101">
        <v>1060.1263842023407</v>
      </c>
      <c r="H185" s="101">
        <v>1815.9106421729032</v>
      </c>
      <c r="I185" s="101">
        <v>1627.2250552009443</v>
      </c>
      <c r="J185" s="101">
        <v>1217.8792336547251</v>
      </c>
      <c r="K185" s="101">
        <v>1675.6504299770302</v>
      </c>
      <c r="L185" s="101">
        <v>1318.5992949488343</v>
      </c>
      <c r="M185" s="101">
        <v>1373.6566859551774</v>
      </c>
      <c r="N185" s="101">
        <v>1656.1933478661431</v>
      </c>
      <c r="O185" s="101">
        <v>1506.6215793178903</v>
      </c>
      <c r="P185" s="101">
        <v>1583.29758091902</v>
      </c>
      <c r="Q185" s="101">
        <v>1645.4506395456015</v>
      </c>
      <c r="R185" s="101">
        <v>1493.095881522951</v>
      </c>
      <c r="S185" s="101">
        <v>1908.4143026854292</v>
      </c>
      <c r="T185" s="101">
        <v>1626.3893201975106</v>
      </c>
      <c r="U185" s="101">
        <v>1532.5804476704839</v>
      </c>
      <c r="V185" s="101">
        <v>1590.374597999313</v>
      </c>
      <c r="W185" s="101">
        <v>1718.0166644586875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552.22010077502432</v>
      </c>
      <c r="C189" s="122">
        <v>598.77935670258785</v>
      </c>
      <c r="D189" s="122">
        <v>664.7921721034146</v>
      </c>
      <c r="E189" s="122">
        <v>788.41287290567413</v>
      </c>
      <c r="F189" s="122">
        <v>518.88513478237223</v>
      </c>
      <c r="G189" s="122">
        <v>1131.3222058445265</v>
      </c>
      <c r="H189" s="122">
        <v>637.80504103189469</v>
      </c>
      <c r="I189" s="122">
        <v>919.87838508416542</v>
      </c>
      <c r="J189" s="122">
        <v>453.36536170669251</v>
      </c>
      <c r="K189" s="122">
        <v>647.8947602712459</v>
      </c>
      <c r="L189" s="122">
        <v>516.25900147534139</v>
      </c>
      <c r="M189" s="122">
        <v>523.09177233414232</v>
      </c>
      <c r="N189" s="122">
        <v>466.54024424758745</v>
      </c>
      <c r="O189" s="122">
        <v>484.57762758250692</v>
      </c>
      <c r="P189" s="122">
        <v>496.14704611463691</v>
      </c>
      <c r="Q189" s="122">
        <v>567.48081568391444</v>
      </c>
      <c r="R189" s="122">
        <v>575.77279888238161</v>
      </c>
      <c r="S189" s="122">
        <v>650.09829443193712</v>
      </c>
      <c r="T189" s="122">
        <v>664.56444347435161</v>
      </c>
      <c r="U189" s="122">
        <v>699.29041322319904</v>
      </c>
      <c r="V189" s="122">
        <v>625.33667662045195</v>
      </c>
      <c r="W189" s="122">
        <v>658.24782862384905</v>
      </c>
      <c r="DA189" s="130" t="s">
        <v>2296</v>
      </c>
    </row>
    <row r="190" spans="1:105" ht="12" customHeight="1" x14ac:dyDescent="0.25">
      <c r="A190" s="97" t="s">
        <v>50</v>
      </c>
      <c r="B190" s="98">
        <v>554.83997256921964</v>
      </c>
      <c r="C190" s="98">
        <v>600.2471089974797</v>
      </c>
      <c r="D190" s="98">
        <v>669.62667486339103</v>
      </c>
      <c r="E190" s="98">
        <v>789.57116849299609</v>
      </c>
      <c r="F190" s="98">
        <v>523.64029692914266</v>
      </c>
      <c r="G190" s="98">
        <v>1156.4983328802527</v>
      </c>
      <c r="H190" s="98">
        <v>628.97139622334464</v>
      </c>
      <c r="I190" s="98">
        <v>933.37309544620018</v>
      </c>
      <c r="J190" s="98">
        <v>457.05509697094573</v>
      </c>
      <c r="K190" s="98">
        <v>655.9088318936914</v>
      </c>
      <c r="L190" s="98">
        <v>520.3384939766778</v>
      </c>
      <c r="M190" s="98">
        <v>525.67383003705413</v>
      </c>
      <c r="N190" s="98">
        <v>462.99802186484015</v>
      </c>
      <c r="O190" s="98">
        <v>489.73710594160877</v>
      </c>
      <c r="P190" s="98">
        <v>497.82706207509273</v>
      </c>
      <c r="Q190" s="98">
        <v>567.64571857669466</v>
      </c>
      <c r="R190" s="98">
        <v>576.83547823868628</v>
      </c>
      <c r="S190" s="98">
        <v>652.22091827697636</v>
      </c>
      <c r="T190" s="98">
        <v>666.81629118956846</v>
      </c>
      <c r="U190" s="98">
        <v>701.62415110392624</v>
      </c>
      <c r="V190" s="98">
        <v>626.85245506914714</v>
      </c>
      <c r="W190" s="98">
        <v>659.99811649151388</v>
      </c>
      <c r="DA190" s="63" t="s">
        <v>2297</v>
      </c>
    </row>
    <row r="191" spans="1:105" ht="12" customHeight="1" x14ac:dyDescent="0.25">
      <c r="A191" s="109" t="s">
        <v>120</v>
      </c>
      <c r="B191" s="33">
        <v>389.12271816945957</v>
      </c>
      <c r="C191" s="33">
        <v>507.40182066140443</v>
      </c>
      <c r="D191" s="33">
        <v>422.60632279863029</v>
      </c>
      <c r="E191" s="33">
        <v>758.15355576833508</v>
      </c>
      <c r="F191" s="33">
        <v>379.46906273492783</v>
      </c>
      <c r="G191" s="33">
        <v>428.55332329833112</v>
      </c>
      <c r="H191" s="33">
        <v>837.72648042623371</v>
      </c>
      <c r="I191" s="33">
        <v>561.103420203474</v>
      </c>
      <c r="J191" s="33">
        <v>345.61289335975664</v>
      </c>
      <c r="K191" s="33">
        <v>361.6352781443295</v>
      </c>
      <c r="L191" s="33">
        <v>371.91324295315837</v>
      </c>
      <c r="M191" s="33">
        <v>412.25230914519369</v>
      </c>
      <c r="N191" s="33">
        <v>591.95069672000056</v>
      </c>
      <c r="O191" s="33">
        <v>39.98800084227404</v>
      </c>
      <c r="P191" s="33">
        <v>279.52420075681454</v>
      </c>
      <c r="Q191" s="33">
        <v>548.05230819604571</v>
      </c>
      <c r="R191" s="33">
        <v>460.92627016437569</v>
      </c>
      <c r="S191" s="33">
        <v>469.30457013784417</v>
      </c>
      <c r="T191" s="33">
        <v>463.25125493815005</v>
      </c>
      <c r="U191" s="33">
        <v>459.83351937785841</v>
      </c>
      <c r="V191" s="33">
        <v>454.30634165934896</v>
      </c>
      <c r="W191" s="33">
        <v>465.04756173248455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6640.536705141757</v>
      </c>
      <c r="C193" s="117">
        <f t="shared" si="94"/>
        <v>5827.574365784466</v>
      </c>
      <c r="D193" s="117">
        <f t="shared" si="94"/>
        <v>3325.9104400883034</v>
      </c>
      <c r="E193" s="117">
        <f t="shared" si="94"/>
        <v>4346.2272140837968</v>
      </c>
      <c r="F193" s="117">
        <f t="shared" si="94"/>
        <v>7903.210087750047</v>
      </c>
      <c r="G193" s="117">
        <f t="shared" si="94"/>
        <v>5715.2542763249448</v>
      </c>
      <c r="H193" s="117">
        <f t="shared" si="94"/>
        <v>5792.2444198003359</v>
      </c>
      <c r="I193" s="117">
        <f t="shared" si="94"/>
        <v>7183.6701152402275</v>
      </c>
      <c r="J193" s="117">
        <f t="shared" si="94"/>
        <v>6316.8711466933282</v>
      </c>
      <c r="K193" s="117">
        <f t="shared" si="94"/>
        <v>3548.2728657017769</v>
      </c>
      <c r="L193" s="117">
        <f t="shared" si="94"/>
        <v>3997.2353595484683</v>
      </c>
      <c r="M193" s="117">
        <f t="shared" si="94"/>
        <v>7058.9515078950626</v>
      </c>
      <c r="N193" s="117">
        <f t="shared" si="94"/>
        <v>7134.5251462022106</v>
      </c>
      <c r="O193" s="117">
        <f t="shared" si="94"/>
        <v>5159.8831451246788</v>
      </c>
      <c r="P193" s="117">
        <f t="shared" si="94"/>
        <v>6394.0810094657445</v>
      </c>
      <c r="Q193" s="117">
        <f t="shared" si="94"/>
        <v>7132.7711099003582</v>
      </c>
      <c r="R193" s="117">
        <f t="shared" ref="R193:V193" si="95">R194+R197+R199+R208</f>
        <v>5311.0110266321999</v>
      </c>
      <c r="S193" s="117">
        <f t="shared" si="95"/>
        <v>6302.1733951254046</v>
      </c>
      <c r="T193" s="117">
        <f t="shared" si="95"/>
        <v>6625.2352663484444</v>
      </c>
      <c r="U193" s="117">
        <f t="shared" si="95"/>
        <v>7790.8666196907407</v>
      </c>
      <c r="V193" s="117">
        <f t="shared" si="95"/>
        <v>7021.6846830300774</v>
      </c>
      <c r="W193" s="117">
        <f t="shared" ref="W193" si="96">W194+W197+W199+W208</f>
        <v>8000.3954613060023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5845.533855370164</v>
      </c>
      <c r="C194" s="122">
        <f t="shared" si="97"/>
        <v>5007.5074965987105</v>
      </c>
      <c r="D194" s="122">
        <f t="shared" si="97"/>
        <v>2422.7032604396986</v>
      </c>
      <c r="E194" s="122">
        <f t="shared" si="97"/>
        <v>3066.9347938457245</v>
      </c>
      <c r="F194" s="122">
        <f t="shared" si="97"/>
        <v>7227.3621515203286</v>
      </c>
      <c r="G194" s="122">
        <f t="shared" si="97"/>
        <v>4426.8769606248479</v>
      </c>
      <c r="H194" s="122">
        <f t="shared" si="97"/>
        <v>4331.3276695245058</v>
      </c>
      <c r="I194" s="122">
        <f t="shared" si="97"/>
        <v>5613.0798942512456</v>
      </c>
      <c r="J194" s="122">
        <f t="shared" si="97"/>
        <v>5272.0986177724299</v>
      </c>
      <c r="K194" s="122">
        <f t="shared" si="97"/>
        <v>2095.3696962072154</v>
      </c>
      <c r="L194" s="122">
        <f t="shared" si="97"/>
        <v>2743.1331720906919</v>
      </c>
      <c r="M194" s="122">
        <f t="shared" si="97"/>
        <v>5839.4219682848743</v>
      </c>
      <c r="N194" s="122">
        <f t="shared" si="97"/>
        <v>5677.4299482377764</v>
      </c>
      <c r="O194" s="122">
        <f t="shared" si="97"/>
        <v>3907.5491296045852</v>
      </c>
      <c r="P194" s="122">
        <f t="shared" si="97"/>
        <v>5101.3265539990543</v>
      </c>
      <c r="Q194" s="122">
        <f t="shared" si="97"/>
        <v>5718.8633352107072</v>
      </c>
      <c r="R194" s="122">
        <f t="shared" ref="R194:V194" si="98">SUM(R195:R196)</f>
        <v>3973.8622212881392</v>
      </c>
      <c r="S194" s="122">
        <f t="shared" si="98"/>
        <v>4646.9259413879508</v>
      </c>
      <c r="T194" s="122">
        <f t="shared" si="98"/>
        <v>5107.0951929120092</v>
      </c>
      <c r="U194" s="122">
        <f t="shared" si="98"/>
        <v>6267.2633193691026</v>
      </c>
      <c r="V194" s="122">
        <f t="shared" si="98"/>
        <v>5429.8861006999559</v>
      </c>
      <c r="W194" s="122">
        <f t="shared" ref="W194" si="99">SUM(W195:W196)</f>
        <v>6224.1452225569155</v>
      </c>
      <c r="DA194" s="130" t="s">
        <v>2450</v>
      </c>
    </row>
    <row r="195" spans="1:105" ht="12" customHeight="1" x14ac:dyDescent="0.25">
      <c r="A195" s="97" t="s">
        <v>216</v>
      </c>
      <c r="B195" s="98">
        <v>5820.0267741103853</v>
      </c>
      <c r="C195" s="98">
        <v>4985.639110122479</v>
      </c>
      <c r="D195" s="98">
        <v>2412.5450563658846</v>
      </c>
      <c r="E195" s="98">
        <v>3054.3739565172373</v>
      </c>
      <c r="F195" s="98">
        <v>7195.517601345573</v>
      </c>
      <c r="G195" s="98">
        <v>4408.5579480128099</v>
      </c>
      <c r="H195" s="98">
        <v>4314.5710292286167</v>
      </c>
      <c r="I195" s="98">
        <v>5593.5731106795711</v>
      </c>
      <c r="J195" s="98">
        <v>5250.8947002153918</v>
      </c>
      <c r="K195" s="98">
        <v>2086.9571007274067</v>
      </c>
      <c r="L195" s="98">
        <v>2733.1110803484535</v>
      </c>
      <c r="M195" s="98">
        <v>5816.8957118684148</v>
      </c>
      <c r="N195" s="98">
        <v>5659.0637423833641</v>
      </c>
      <c r="O195" s="98">
        <v>3892.7112507972606</v>
      </c>
      <c r="P195" s="98">
        <v>5081.5656943546846</v>
      </c>
      <c r="Q195" s="98">
        <v>5699.33161608501</v>
      </c>
      <c r="R195" s="98">
        <v>3960.4211397754361</v>
      </c>
      <c r="S195" s="98">
        <v>4631.1100038917421</v>
      </c>
      <c r="T195" s="98">
        <v>5089.9771390256528</v>
      </c>
      <c r="U195" s="98">
        <v>6246.3556159901364</v>
      </c>
      <c r="V195" s="98">
        <v>5412.051989832441</v>
      </c>
      <c r="W195" s="98">
        <v>6203.9021446679526</v>
      </c>
      <c r="DA195" s="63" t="s">
        <v>2451</v>
      </c>
    </row>
    <row r="196" spans="1:105" ht="12" customHeight="1" x14ac:dyDescent="0.25">
      <c r="A196" s="97" t="s">
        <v>53</v>
      </c>
      <c r="B196" s="98">
        <v>25.507081259779145</v>
      </c>
      <c r="C196" s="98">
        <v>21.868386476231272</v>
      </c>
      <c r="D196" s="98">
        <v>10.158204073813813</v>
      </c>
      <c r="E196" s="98">
        <v>12.560837328487192</v>
      </c>
      <c r="F196" s="98">
        <v>31.844550174755639</v>
      </c>
      <c r="G196" s="98">
        <v>18.319012612038033</v>
      </c>
      <c r="H196" s="98">
        <v>16.756640295889351</v>
      </c>
      <c r="I196" s="98">
        <v>19.50678357167466</v>
      </c>
      <c r="J196" s="98">
        <v>21.203917557038039</v>
      </c>
      <c r="K196" s="98">
        <v>8.412595479808795</v>
      </c>
      <c r="L196" s="98">
        <v>10.022091742238223</v>
      </c>
      <c r="M196" s="98">
        <v>22.526256416459695</v>
      </c>
      <c r="N196" s="98">
        <v>18.366205854412044</v>
      </c>
      <c r="O196" s="98">
        <v>14.837878807324616</v>
      </c>
      <c r="P196" s="98">
        <v>19.760859644370036</v>
      </c>
      <c r="Q196" s="98">
        <v>19.531719125697435</v>
      </c>
      <c r="R196" s="98">
        <v>13.441081512703159</v>
      </c>
      <c r="S196" s="98">
        <v>15.815937496208425</v>
      </c>
      <c r="T196" s="98">
        <v>17.118053886356044</v>
      </c>
      <c r="U196" s="98">
        <v>20.90770337896657</v>
      </c>
      <c r="V196" s="98">
        <v>17.834110867514877</v>
      </c>
      <c r="W196" s="98">
        <v>20.243077888963036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10.503513863708037</v>
      </c>
      <c r="C197" s="122">
        <f t="shared" si="100"/>
        <v>14.313900834761514</v>
      </c>
      <c r="D197" s="122">
        <f t="shared" si="100"/>
        <v>16.161748356247028</v>
      </c>
      <c r="E197" s="122">
        <f t="shared" si="100"/>
        <v>22.391124882576122</v>
      </c>
      <c r="F197" s="122">
        <f t="shared" si="100"/>
        <v>17.327947285434373</v>
      </c>
      <c r="G197" s="122">
        <f t="shared" si="100"/>
        <v>26.567350588722288</v>
      </c>
      <c r="H197" s="122">
        <f t="shared" si="100"/>
        <v>42.560564341011315</v>
      </c>
      <c r="I197" s="122">
        <f t="shared" si="100"/>
        <v>98.050052949050396</v>
      </c>
      <c r="J197" s="122">
        <f t="shared" si="100"/>
        <v>79.208243880883046</v>
      </c>
      <c r="K197" s="122">
        <f t="shared" si="100"/>
        <v>111.17659607096574</v>
      </c>
      <c r="L197" s="122">
        <f t="shared" si="100"/>
        <v>193.64794653346127</v>
      </c>
      <c r="M197" s="122">
        <f t="shared" si="100"/>
        <v>119.67584039494791</v>
      </c>
      <c r="N197" s="122">
        <f t="shared" si="100"/>
        <v>205.40193450743155</v>
      </c>
      <c r="O197" s="122">
        <f t="shared" si="100"/>
        <v>56.766042875100517</v>
      </c>
      <c r="P197" s="122">
        <f t="shared" si="100"/>
        <v>34.856129479217579</v>
      </c>
      <c r="Q197" s="122">
        <f t="shared" si="100"/>
        <v>71.663257669381196</v>
      </c>
      <c r="R197" s="122">
        <f t="shared" si="100"/>
        <v>82.135828149418998</v>
      </c>
      <c r="S197" s="122">
        <f t="shared" si="100"/>
        <v>82.810647287324187</v>
      </c>
      <c r="T197" s="122">
        <f t="shared" si="100"/>
        <v>87.800443941164758</v>
      </c>
      <c r="U197" s="122">
        <f t="shared" si="100"/>
        <v>96.87550323461457</v>
      </c>
      <c r="V197" s="122">
        <f t="shared" si="100"/>
        <v>135.99421946534534</v>
      </c>
      <c r="W197" s="122">
        <f t="shared" si="100"/>
        <v>191.79107408444526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10.503513863708037</v>
      </c>
      <c r="C198" s="98">
        <f>RES_hhdet_tesh!C48</f>
        <v>14.313900834761514</v>
      </c>
      <c r="D198" s="98">
        <f>RES_hhdet_tesh!D48</f>
        <v>16.161748356247028</v>
      </c>
      <c r="E198" s="98">
        <f>RES_hhdet_tesh!E48</f>
        <v>22.391124882576122</v>
      </c>
      <c r="F198" s="98">
        <f>RES_hhdet_tesh!F48</f>
        <v>17.327947285434373</v>
      </c>
      <c r="G198" s="98">
        <f>RES_hhdet_tesh!G48</f>
        <v>26.567350588722288</v>
      </c>
      <c r="H198" s="98">
        <f>RES_hhdet_tesh!H48</f>
        <v>42.560564341011315</v>
      </c>
      <c r="I198" s="98">
        <f>RES_hhdet_tesh!I48</f>
        <v>98.050052949050396</v>
      </c>
      <c r="J198" s="98">
        <f>RES_hhdet_tesh!J48</f>
        <v>79.208243880883046</v>
      </c>
      <c r="K198" s="98">
        <f>RES_hhdet_tesh!K48</f>
        <v>111.17659607096574</v>
      </c>
      <c r="L198" s="98">
        <f>RES_hhdet_tesh!L48</f>
        <v>193.64794653346127</v>
      </c>
      <c r="M198" s="98">
        <f>RES_hhdet_tesh!M48</f>
        <v>119.67584039494791</v>
      </c>
      <c r="N198" s="98">
        <f>RES_hhdet_tesh!N48</f>
        <v>205.40193450743155</v>
      </c>
      <c r="O198" s="98">
        <f>RES_hhdet_tesh!O48</f>
        <v>56.766042875100517</v>
      </c>
      <c r="P198" s="98">
        <f>RES_hhdet_tesh!P48</f>
        <v>34.856129479217579</v>
      </c>
      <c r="Q198" s="98">
        <f>RES_hhdet_tesh!Q48</f>
        <v>71.663257669381196</v>
      </c>
      <c r="R198" s="98">
        <f>RES_hhdet_tesh!R48</f>
        <v>82.135828149418998</v>
      </c>
      <c r="S198" s="98">
        <f>RES_hhdet_tesh!S48</f>
        <v>82.810647287324187</v>
      </c>
      <c r="T198" s="98">
        <f>RES_hhdet_tesh!T48</f>
        <v>87.800443941164758</v>
      </c>
      <c r="U198" s="98">
        <f>RES_hhdet_tesh!U48</f>
        <v>96.87550323461457</v>
      </c>
      <c r="V198" s="98">
        <f>RES_hhdet_tesh!V48</f>
        <v>135.99421946534534</v>
      </c>
      <c r="W198" s="98">
        <f>RES_hhdet_tesh!W48</f>
        <v>191.79107408444526</v>
      </c>
      <c r="DA198" s="63" t="s">
        <v>2454</v>
      </c>
    </row>
    <row r="199" spans="1:105" ht="12" customHeight="1" x14ac:dyDescent="0.25">
      <c r="A199" s="121" t="s">
        <v>55</v>
      </c>
      <c r="B199" s="122">
        <v>468.760391922417</v>
      </c>
      <c r="C199" s="122">
        <v>463.17866479821214</v>
      </c>
      <c r="D199" s="122">
        <v>506.22929772766543</v>
      </c>
      <c r="E199" s="122">
        <v>800.15165846558705</v>
      </c>
      <c r="F199" s="122">
        <v>357.59598226776251</v>
      </c>
      <c r="G199" s="122">
        <v>606.41181545056963</v>
      </c>
      <c r="H199" s="122">
        <v>1043.6054734286427</v>
      </c>
      <c r="I199" s="122">
        <v>936.89612532590252</v>
      </c>
      <c r="J199" s="122">
        <v>701.31760382018103</v>
      </c>
      <c r="K199" s="122">
        <v>965.18693432645637</v>
      </c>
      <c r="L199" s="122">
        <v>759.98917680633781</v>
      </c>
      <c r="M199" s="122">
        <v>795.15684132239653</v>
      </c>
      <c r="N199" s="122">
        <v>977.71262475784079</v>
      </c>
      <c r="O199" s="122">
        <v>913.33035820985947</v>
      </c>
      <c r="P199" s="122">
        <v>968.50603850845425</v>
      </c>
      <c r="Q199" s="122">
        <v>1010.8362015946393</v>
      </c>
      <c r="R199" s="122">
        <v>918.82074144705803</v>
      </c>
      <c r="S199" s="122">
        <v>1192.1281404585552</v>
      </c>
      <c r="T199" s="122">
        <v>1040.2833693935472</v>
      </c>
      <c r="U199" s="122">
        <v>1013.7738811159963</v>
      </c>
      <c r="V199" s="122">
        <v>1083.9054849717088</v>
      </c>
      <c r="W199" s="122">
        <v>1191.3218316966027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468.760391922417</v>
      </c>
      <c r="C204" s="101">
        <v>463.17866479821214</v>
      </c>
      <c r="D204" s="101">
        <v>506.22929772766543</v>
      </c>
      <c r="E204" s="101">
        <v>800.15165846558705</v>
      </c>
      <c r="F204" s="101">
        <v>357.59598226776251</v>
      </c>
      <c r="G204" s="101">
        <v>606.41181545056963</v>
      </c>
      <c r="H204" s="101">
        <v>1043.6054734286427</v>
      </c>
      <c r="I204" s="101">
        <v>936.89612532590252</v>
      </c>
      <c r="J204" s="101">
        <v>701.31760382018103</v>
      </c>
      <c r="K204" s="101">
        <v>965.18693432645637</v>
      </c>
      <c r="L204" s="101">
        <v>759.98917680633781</v>
      </c>
      <c r="M204" s="101">
        <v>795.15684132239653</v>
      </c>
      <c r="N204" s="101">
        <v>977.71262475784079</v>
      </c>
      <c r="O204" s="101">
        <v>913.33035820985947</v>
      </c>
      <c r="P204" s="101">
        <v>968.50603850845425</v>
      </c>
      <c r="Q204" s="101">
        <v>1010.8362015946393</v>
      </c>
      <c r="R204" s="101">
        <v>918.82074144705803</v>
      </c>
      <c r="S204" s="101">
        <v>1192.1281404585552</v>
      </c>
      <c r="T204" s="101">
        <v>1040.2833693935472</v>
      </c>
      <c r="U204" s="101">
        <v>1013.7738811159963</v>
      </c>
      <c r="V204" s="101">
        <v>1083.9054849717088</v>
      </c>
      <c r="W204" s="101">
        <v>1191.3218316966027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315.73894398546844</v>
      </c>
      <c r="C208" s="122">
        <v>342.57430355278194</v>
      </c>
      <c r="D208" s="122">
        <v>380.81613356469165</v>
      </c>
      <c r="E208" s="122">
        <v>456.74963688990948</v>
      </c>
      <c r="F208" s="122">
        <v>300.92400667652106</v>
      </c>
      <c r="G208" s="122">
        <v>655.39814966080485</v>
      </c>
      <c r="H208" s="122">
        <v>374.750712506176</v>
      </c>
      <c r="I208" s="122">
        <v>535.64404271402964</v>
      </c>
      <c r="J208" s="122">
        <v>264.24668121983478</v>
      </c>
      <c r="K208" s="122">
        <v>376.53963909713917</v>
      </c>
      <c r="L208" s="122">
        <v>300.46506411797668</v>
      </c>
      <c r="M208" s="122">
        <v>304.69685789284381</v>
      </c>
      <c r="N208" s="122">
        <v>273.98063869916217</v>
      </c>
      <c r="O208" s="122">
        <v>282.23761443513411</v>
      </c>
      <c r="P208" s="122">
        <v>289.3922874790178</v>
      </c>
      <c r="Q208" s="122">
        <v>331.40831542563046</v>
      </c>
      <c r="R208" s="122">
        <v>336.19223574758405</v>
      </c>
      <c r="S208" s="122">
        <v>380.3086659915748</v>
      </c>
      <c r="T208" s="122">
        <v>390.05626010172233</v>
      </c>
      <c r="U208" s="122">
        <v>412.95391597102787</v>
      </c>
      <c r="V208" s="122">
        <v>371.89887789306755</v>
      </c>
      <c r="W208" s="122">
        <v>393.13733296803792</v>
      </c>
      <c r="DA208" s="130" t="s">
        <v>2464</v>
      </c>
    </row>
    <row r="209" spans="1:105" ht="12" customHeight="1" x14ac:dyDescent="0.25">
      <c r="A209" s="97" t="s">
        <v>50</v>
      </c>
      <c r="B209" s="98">
        <v>316.25541657472002</v>
      </c>
      <c r="C209" s="98">
        <v>342.13720872478547</v>
      </c>
      <c r="D209" s="98">
        <v>382.23301561778175</v>
      </c>
      <c r="E209" s="98">
        <v>452.71711667438717</v>
      </c>
      <c r="F209" s="98">
        <v>301.56311860378639</v>
      </c>
      <c r="G209" s="98">
        <v>667.43667238318255</v>
      </c>
      <c r="H209" s="98">
        <v>363.65881032978166</v>
      </c>
      <c r="I209" s="98">
        <v>540.0186683044675</v>
      </c>
      <c r="J209" s="98">
        <v>264.45089395141878</v>
      </c>
      <c r="K209" s="98">
        <v>379.51531325262738</v>
      </c>
      <c r="L209" s="98">
        <v>301.10026995074924</v>
      </c>
      <c r="M209" s="98">
        <v>304.59032087515993</v>
      </c>
      <c r="N209" s="98">
        <v>269.0850200122951</v>
      </c>
      <c r="O209" s="98">
        <v>285.16091778029801</v>
      </c>
      <c r="P209" s="98">
        <v>289.9849130435328</v>
      </c>
      <c r="Q209" s="98">
        <v>330.66567370647505</v>
      </c>
      <c r="R209" s="98">
        <v>336.03857903392742</v>
      </c>
      <c r="S209" s="98">
        <v>380.49205980885722</v>
      </c>
      <c r="T209" s="98">
        <v>390.33860124451917</v>
      </c>
      <c r="U209" s="98">
        <v>413.36695977558963</v>
      </c>
      <c r="V209" s="98">
        <v>371.86302914013919</v>
      </c>
      <c r="W209" s="98">
        <v>393.2040957418555</v>
      </c>
      <c r="DA209" s="63" t="s">
        <v>2465</v>
      </c>
    </row>
    <row r="210" spans="1:105" ht="12" customHeight="1" x14ac:dyDescent="0.25">
      <c r="A210" s="109" t="s">
        <v>120</v>
      </c>
      <c r="B210" s="33">
        <v>283.58648229589807</v>
      </c>
      <c r="C210" s="33">
        <v>369.78642138606256</v>
      </c>
      <c r="D210" s="33">
        <v>309.83700697629274</v>
      </c>
      <c r="E210" s="33">
        <v>562.09520619000182</v>
      </c>
      <c r="F210" s="33">
        <v>282.18595490292961</v>
      </c>
      <c r="G210" s="33">
        <v>319.35364412161795</v>
      </c>
      <c r="H210" s="33">
        <v>625.78062108701545</v>
      </c>
      <c r="I210" s="33">
        <v>419.33875712664303</v>
      </c>
      <c r="J210" s="33">
        <v>258.28299431003734</v>
      </c>
      <c r="K210" s="33">
        <v>270.24973018956729</v>
      </c>
      <c r="L210" s="33">
        <v>277.98940869779085</v>
      </c>
      <c r="M210" s="33">
        <v>309.27015067267723</v>
      </c>
      <c r="N210" s="33">
        <v>447.30734953548944</v>
      </c>
      <c r="O210" s="33">
        <v>30.338051607793442</v>
      </c>
      <c r="P210" s="33">
        <v>212.97858722929661</v>
      </c>
      <c r="Q210" s="33">
        <v>418.90478051581573</v>
      </c>
      <c r="R210" s="33">
        <v>352.79831741557092</v>
      </c>
      <c r="S210" s="33">
        <v>364.6881634157229</v>
      </c>
      <c r="T210" s="33">
        <v>364.81521234912157</v>
      </c>
      <c r="U210" s="33">
        <v>370.57289825725053</v>
      </c>
      <c r="V210" s="33">
        <v>375.94381218182633</v>
      </c>
      <c r="W210" s="33">
        <v>385.76792479338224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4066.4804136450134</v>
      </c>
      <c r="C212" s="117">
        <f t="shared" si="101"/>
        <v>3519.2722178791551</v>
      </c>
      <c r="D212" s="117">
        <f t="shared" si="101"/>
        <v>1791.0702574783131</v>
      </c>
      <c r="E212" s="117">
        <f t="shared" si="101"/>
        <v>2189.2494084374016</v>
      </c>
      <c r="F212" s="117">
        <f t="shared" si="101"/>
        <v>4349.3015491079777</v>
      </c>
      <c r="G212" s="117">
        <f t="shared" si="101"/>
        <v>2982.6003216372724</v>
      </c>
      <c r="H212" s="117">
        <f t="shared" si="101"/>
        <v>2716.177456918826</v>
      </c>
      <c r="I212" s="117">
        <f t="shared" si="101"/>
        <v>3617.0340950072241</v>
      </c>
      <c r="J212" s="117">
        <f t="shared" si="101"/>
        <v>3245.1048048657958</v>
      </c>
      <c r="K212" s="117">
        <f t="shared" si="101"/>
        <v>1378.0046056271508</v>
      </c>
      <c r="L212" s="117">
        <f t="shared" si="101"/>
        <v>1756.0787141531473</v>
      </c>
      <c r="M212" s="117">
        <f t="shared" si="101"/>
        <v>3611.3773057820435</v>
      </c>
      <c r="N212" s="117">
        <f t="shared" si="101"/>
        <v>3478.6738684768329</v>
      </c>
      <c r="O212" s="117">
        <f t="shared" si="101"/>
        <v>2209.8564155427193</v>
      </c>
      <c r="P212" s="117">
        <f t="shared" si="101"/>
        <v>3078.6805471287366</v>
      </c>
      <c r="Q212" s="117">
        <f t="shared" si="101"/>
        <v>3568.6032433008259</v>
      </c>
      <c r="R212" s="117">
        <f t="shared" ref="R212:V212" si="102">R213+R216+R218+R227</f>
        <v>2432.1549810449524</v>
      </c>
      <c r="S212" s="117">
        <f t="shared" si="102"/>
        <v>2801.6380375986105</v>
      </c>
      <c r="T212" s="117">
        <f t="shared" si="102"/>
        <v>3103.0379336632368</v>
      </c>
      <c r="U212" s="117">
        <f t="shared" si="102"/>
        <v>3723.0342546821821</v>
      </c>
      <c r="V212" s="117">
        <f t="shared" si="102"/>
        <v>2955.1818582476967</v>
      </c>
      <c r="W212" s="117">
        <f t="shared" ref="W212" si="103">W213+W216+W218+W227</f>
        <v>3106.9611564385295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3942.4355277876148</v>
      </c>
      <c r="C213" s="122">
        <f t="shared" si="104"/>
        <v>3385.0756183923486</v>
      </c>
      <c r="D213" s="122">
        <f t="shared" si="104"/>
        <v>1641.9348952427197</v>
      </c>
      <c r="E213" s="122">
        <f t="shared" si="104"/>
        <v>2016.5029777782654</v>
      </c>
      <c r="F213" s="122">
        <f t="shared" si="104"/>
        <v>4234.2747203098024</v>
      </c>
      <c r="G213" s="122">
        <f t="shared" si="104"/>
        <v>2728.9760449981436</v>
      </c>
      <c r="H213" s="122">
        <f t="shared" si="104"/>
        <v>2579.3462795252349</v>
      </c>
      <c r="I213" s="122">
        <f t="shared" si="104"/>
        <v>3412.6949328400469</v>
      </c>
      <c r="J213" s="122">
        <f t="shared" si="104"/>
        <v>3144.7176945685901</v>
      </c>
      <c r="K213" s="122">
        <f t="shared" si="104"/>
        <v>1233.0660309817547</v>
      </c>
      <c r="L213" s="122">
        <f t="shared" si="104"/>
        <v>1641.1273708905378</v>
      </c>
      <c r="M213" s="122">
        <f t="shared" si="104"/>
        <v>3494.683671927407</v>
      </c>
      <c r="N213" s="122">
        <f t="shared" si="104"/>
        <v>3376.3882971782828</v>
      </c>
      <c r="O213" s="122">
        <f t="shared" si="104"/>
        <v>2099.8839686962719</v>
      </c>
      <c r="P213" s="122">
        <f t="shared" si="104"/>
        <v>2966.4644424042267</v>
      </c>
      <c r="Q213" s="122">
        <f t="shared" si="104"/>
        <v>3440.7420860503612</v>
      </c>
      <c r="R213" s="122">
        <f t="shared" ref="R213:V213" si="105">SUM(R214:R215)</f>
        <v>2302.3223798705453</v>
      </c>
      <c r="S213" s="122">
        <f t="shared" si="105"/>
        <v>2655.1988157379792</v>
      </c>
      <c r="T213" s="122">
        <f t="shared" si="105"/>
        <v>2953.239558616332</v>
      </c>
      <c r="U213" s="122">
        <f t="shared" si="105"/>
        <v>3565.1916406963874</v>
      </c>
      <c r="V213" s="122">
        <f t="shared" si="105"/>
        <v>2814.0369693743373</v>
      </c>
      <c r="W213" s="122">
        <f t="shared" ref="W213" si="106">SUM(W214:W215)</f>
        <v>2958.3820292469582</v>
      </c>
      <c r="DA213" s="130" t="s">
        <v>2618</v>
      </c>
    </row>
    <row r="214" spans="1:105" ht="12" customHeight="1" x14ac:dyDescent="0.25">
      <c r="A214" s="97" t="s">
        <v>216</v>
      </c>
      <c r="B214" s="98">
        <v>3942.4355277876148</v>
      </c>
      <c r="C214" s="98">
        <v>3385.0756183923486</v>
      </c>
      <c r="D214" s="98">
        <v>1641.9348952427197</v>
      </c>
      <c r="E214" s="98">
        <v>2016.5029777782654</v>
      </c>
      <c r="F214" s="98">
        <v>4234.2747203098024</v>
      </c>
      <c r="G214" s="98">
        <v>2728.9760449981436</v>
      </c>
      <c r="H214" s="98">
        <v>2579.3462795252349</v>
      </c>
      <c r="I214" s="98">
        <v>3412.6949328400469</v>
      </c>
      <c r="J214" s="98">
        <v>3144.7176945685901</v>
      </c>
      <c r="K214" s="98">
        <v>1233.0660309817547</v>
      </c>
      <c r="L214" s="98">
        <v>1641.1273708905378</v>
      </c>
      <c r="M214" s="98">
        <v>3494.683671927407</v>
      </c>
      <c r="N214" s="98">
        <v>3376.3882971782828</v>
      </c>
      <c r="O214" s="98">
        <v>2099.8839686962719</v>
      </c>
      <c r="P214" s="98">
        <v>2966.4644424042267</v>
      </c>
      <c r="Q214" s="98">
        <v>3440.7420860503612</v>
      </c>
      <c r="R214" s="98">
        <v>2302.3223798705453</v>
      </c>
      <c r="S214" s="98">
        <v>2655.1988157379792</v>
      </c>
      <c r="T214" s="98">
        <v>2953.239558616332</v>
      </c>
      <c r="U214" s="98">
        <v>3565.1916406963874</v>
      </c>
      <c r="V214" s="98">
        <v>2814.0369693743373</v>
      </c>
      <c r="W214" s="98">
        <v>2958.3820292469582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124.04488585739855</v>
      </c>
      <c r="C227" s="122">
        <v>134.19659948680638</v>
      </c>
      <c r="D227" s="122">
        <v>149.13536223559348</v>
      </c>
      <c r="E227" s="122">
        <v>172.74643065913639</v>
      </c>
      <c r="F227" s="122">
        <v>115.02682879817532</v>
      </c>
      <c r="G227" s="122">
        <v>253.62427663912862</v>
      </c>
      <c r="H227" s="122">
        <v>136.83117739359119</v>
      </c>
      <c r="I227" s="122">
        <v>204.33916216717697</v>
      </c>
      <c r="J227" s="122">
        <v>100.38711029720577</v>
      </c>
      <c r="K227" s="122">
        <v>144.93857464539619</v>
      </c>
      <c r="L227" s="122">
        <v>114.95134326260944</v>
      </c>
      <c r="M227" s="122">
        <v>116.69363385463637</v>
      </c>
      <c r="N227" s="122">
        <v>102.28557129855011</v>
      </c>
      <c r="O227" s="122">
        <v>109.97244684644717</v>
      </c>
      <c r="P227" s="122">
        <v>112.21610472451002</v>
      </c>
      <c r="Q227" s="122">
        <v>127.86115725046488</v>
      </c>
      <c r="R227" s="122">
        <v>129.83260117440705</v>
      </c>
      <c r="S227" s="122">
        <v>146.43922186063116</v>
      </c>
      <c r="T227" s="122">
        <v>149.79837504690479</v>
      </c>
      <c r="U227" s="122">
        <v>157.84261398579486</v>
      </c>
      <c r="V227" s="122">
        <v>141.14488887335955</v>
      </c>
      <c r="W227" s="122">
        <v>148.57912719157119</v>
      </c>
      <c r="DA227" s="130" t="s">
        <v>2632</v>
      </c>
    </row>
    <row r="228" spans="1:105" ht="12" customHeight="1" x14ac:dyDescent="0.25">
      <c r="A228" s="97" t="s">
        <v>50</v>
      </c>
      <c r="B228" s="98">
        <v>126.03744816882394</v>
      </c>
      <c r="C228" s="98">
        <v>136.3521332798675</v>
      </c>
      <c r="D228" s="98">
        <v>152.11239546196796</v>
      </c>
      <c r="E228" s="98">
        <v>179.35898663486901</v>
      </c>
      <c r="F228" s="98">
        <v>118.95012985042408</v>
      </c>
      <c r="G228" s="98">
        <v>262.71016129707829</v>
      </c>
      <c r="H228" s="98">
        <v>142.87714236609497</v>
      </c>
      <c r="I228" s="98">
        <v>212.02503236155889</v>
      </c>
      <c r="J228" s="98">
        <v>103.82463582792005</v>
      </c>
      <c r="K228" s="98">
        <v>148.99625025297095</v>
      </c>
      <c r="L228" s="98">
        <v>118.20009229174214</v>
      </c>
      <c r="M228" s="98">
        <v>119.41206723121725</v>
      </c>
      <c r="N228" s="98">
        <v>105.17463064681711</v>
      </c>
      <c r="O228" s="98">
        <v>111.24868098569587</v>
      </c>
      <c r="P228" s="98">
        <v>113.08639542097808</v>
      </c>
      <c r="Q228" s="98">
        <v>128.94640143188198</v>
      </c>
      <c r="R228" s="98">
        <v>131.03394723670002</v>
      </c>
      <c r="S228" s="98">
        <v>148.15850379579797</v>
      </c>
      <c r="T228" s="98">
        <v>151.47398870662238</v>
      </c>
      <c r="U228" s="98">
        <v>159.38094216476793</v>
      </c>
      <c r="V228" s="98">
        <v>142.39580369350747</v>
      </c>
      <c r="W228" s="98">
        <v>149.92517214221232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426.75744280869679</v>
      </c>
      <c r="C231" s="118">
        <f t="shared" si="108"/>
        <v>370.80898720815554</v>
      </c>
      <c r="D231" s="118">
        <f t="shared" si="108"/>
        <v>201.53355033644149</v>
      </c>
      <c r="E231" s="118">
        <f t="shared" si="108"/>
        <v>252.47734969223038</v>
      </c>
      <c r="F231" s="118">
        <f t="shared" si="108"/>
        <v>460.7231243406676</v>
      </c>
      <c r="G231" s="118">
        <f t="shared" si="108"/>
        <v>311.95963019138821</v>
      </c>
      <c r="H231" s="118">
        <f t="shared" si="108"/>
        <v>306.60395605102656</v>
      </c>
      <c r="I231" s="118">
        <f t="shared" si="108"/>
        <v>374.93794602591663</v>
      </c>
      <c r="J231" s="118">
        <f t="shared" si="108"/>
        <v>327.21801174060192</v>
      </c>
      <c r="K231" s="118">
        <f t="shared" si="108"/>
        <v>167.9766832339578</v>
      </c>
      <c r="L231" s="118">
        <f t="shared" si="108"/>
        <v>188.08674265689791</v>
      </c>
      <c r="M231" s="118">
        <f t="shared" si="108"/>
        <v>342.9775182000339</v>
      </c>
      <c r="N231" s="118">
        <f t="shared" si="108"/>
        <v>333.97889060697014</v>
      </c>
      <c r="O231" s="118">
        <f t="shared" si="108"/>
        <v>216.77086926445733</v>
      </c>
      <c r="P231" s="118">
        <f t="shared" si="108"/>
        <v>261.9801344125076</v>
      </c>
      <c r="Q231" s="118">
        <f t="shared" si="108"/>
        <v>282.32924129975834</v>
      </c>
      <c r="R231" s="118">
        <f t="shared" ref="R231:V231" si="109">R232+R235+R237+R246</f>
        <v>202.77117183441479</v>
      </c>
      <c r="S231" s="118">
        <f t="shared" si="109"/>
        <v>230.78209389066313</v>
      </c>
      <c r="T231" s="118">
        <f t="shared" si="109"/>
        <v>232.15489037921594</v>
      </c>
      <c r="U231" s="118">
        <f t="shared" si="109"/>
        <v>253.7220948628113</v>
      </c>
      <c r="V231" s="118">
        <f t="shared" si="109"/>
        <v>204.72456218668967</v>
      </c>
      <c r="W231" s="118">
        <f t="shared" ref="W231" si="110">W232+W235+W237+W246</f>
        <v>219.68782361509778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389.73884810382521</v>
      </c>
      <c r="C232" s="123">
        <f t="shared" si="111"/>
        <v>333.00926926441008</v>
      </c>
      <c r="D232" s="123">
        <f t="shared" si="111"/>
        <v>160.36999669893032</v>
      </c>
      <c r="E232" s="123">
        <f t="shared" si="111"/>
        <v>195.00657229548213</v>
      </c>
      <c r="F232" s="123">
        <f t="shared" si="111"/>
        <v>431.12080348302356</v>
      </c>
      <c r="G232" s="123">
        <f t="shared" si="111"/>
        <v>256.18837100267768</v>
      </c>
      <c r="H232" s="123">
        <f t="shared" si="111"/>
        <v>244.78529500432626</v>
      </c>
      <c r="I232" s="123">
        <f t="shared" si="111"/>
        <v>311.07455062592499</v>
      </c>
      <c r="J232" s="123">
        <f t="shared" si="111"/>
        <v>285.8318038960648</v>
      </c>
      <c r="K232" s="123">
        <f t="shared" si="111"/>
        <v>111.49742391948399</v>
      </c>
      <c r="L232" s="123">
        <f t="shared" si="111"/>
        <v>143.26748896730652</v>
      </c>
      <c r="M232" s="123">
        <f t="shared" si="111"/>
        <v>298.42761874579492</v>
      </c>
      <c r="N232" s="123">
        <f t="shared" si="111"/>
        <v>284.45751711930433</v>
      </c>
      <c r="O232" s="123">
        <f t="shared" si="111"/>
        <v>172.66796016910573</v>
      </c>
      <c r="P232" s="123">
        <f t="shared" si="111"/>
        <v>217.24336454890036</v>
      </c>
      <c r="Q232" s="123">
        <f t="shared" si="111"/>
        <v>235.6026980249776</v>
      </c>
      <c r="R232" s="123">
        <f t="shared" ref="R232:V232" si="112">SUM(R233:R234)</f>
        <v>159.99714675439697</v>
      </c>
      <c r="S232" s="123">
        <f t="shared" si="112"/>
        <v>179.24358400955816</v>
      </c>
      <c r="T232" s="123">
        <f t="shared" si="112"/>
        <v>187.09198128749591</v>
      </c>
      <c r="U232" s="123">
        <f t="shared" si="112"/>
        <v>210.81063950607077</v>
      </c>
      <c r="V232" s="123">
        <f t="shared" si="112"/>
        <v>163.08037909769448</v>
      </c>
      <c r="W232" s="123">
        <f t="shared" ref="W232" si="113">SUM(W233:W234)</f>
        <v>176.03460306577244</v>
      </c>
      <c r="DA232" s="130" t="s">
        <v>2786</v>
      </c>
    </row>
    <row r="233" spans="1:105" ht="12" customHeight="1" x14ac:dyDescent="0.25">
      <c r="A233" s="97" t="s">
        <v>216</v>
      </c>
      <c r="B233" s="99">
        <v>389.06919408297563</v>
      </c>
      <c r="C233" s="99">
        <v>332.43661485964151</v>
      </c>
      <c r="D233" s="99">
        <v>160.10524733913346</v>
      </c>
      <c r="E233" s="99">
        <v>194.68125305972586</v>
      </c>
      <c r="F233" s="99">
        <v>430.30494372426665</v>
      </c>
      <c r="G233" s="99">
        <v>255.72467647186681</v>
      </c>
      <c r="H233" s="99">
        <v>244.36629358400285</v>
      </c>
      <c r="I233" s="99">
        <v>310.59341918305029</v>
      </c>
      <c r="J233" s="99">
        <v>285.31714859853003</v>
      </c>
      <c r="K233" s="99">
        <v>111.29701849129735</v>
      </c>
      <c r="L233" s="99">
        <v>143.03320029876815</v>
      </c>
      <c r="M233" s="99">
        <v>297.91226803137357</v>
      </c>
      <c r="N233" s="99">
        <v>284.04571878176148</v>
      </c>
      <c r="O233" s="99">
        <v>172.34310398334193</v>
      </c>
      <c r="P233" s="99">
        <v>216.82076842432573</v>
      </c>
      <c r="Q233" s="99">
        <v>235.19452883758314</v>
      </c>
      <c r="R233" s="99">
        <v>159.72267511679593</v>
      </c>
      <c r="S233" s="99">
        <v>178.92817755870522</v>
      </c>
      <c r="T233" s="99">
        <v>186.75920077311193</v>
      </c>
      <c r="U233" s="99">
        <v>210.41387482742599</v>
      </c>
      <c r="V233" s="99">
        <v>162.75119208043014</v>
      </c>
      <c r="W233" s="99">
        <v>175.67129521059647</v>
      </c>
      <c r="DA233" s="63" t="s">
        <v>2787</v>
      </c>
    </row>
    <row r="234" spans="1:105" ht="12" customHeight="1" x14ac:dyDescent="0.25">
      <c r="A234" s="97" t="s">
        <v>53</v>
      </c>
      <c r="B234" s="99">
        <v>0.66965402084955872</v>
      </c>
      <c r="C234" s="99">
        <v>0.57265440476858498</v>
      </c>
      <c r="D234" s="99">
        <v>0.26474935979686876</v>
      </c>
      <c r="E234" s="99">
        <v>0.32531923575625771</v>
      </c>
      <c r="F234" s="99">
        <v>0.81585975875689598</v>
      </c>
      <c r="G234" s="99">
        <v>0.46369453081084505</v>
      </c>
      <c r="H234" s="99">
        <v>0.4190014203234147</v>
      </c>
      <c r="I234" s="99">
        <v>0.4811314428746879</v>
      </c>
      <c r="J234" s="99">
        <v>0.51465529753475847</v>
      </c>
      <c r="K234" s="99">
        <v>0.20040542818664817</v>
      </c>
      <c r="L234" s="99">
        <v>0.23428866853835742</v>
      </c>
      <c r="M234" s="99">
        <v>0.51535071442136648</v>
      </c>
      <c r="N234" s="99">
        <v>0.41179833754287093</v>
      </c>
      <c r="O234" s="99">
        <v>0.32485618576379427</v>
      </c>
      <c r="P234" s="99">
        <v>0.4225961245746373</v>
      </c>
      <c r="Q234" s="99">
        <v>0.40816918739446967</v>
      </c>
      <c r="R234" s="99">
        <v>0.2744716376010316</v>
      </c>
      <c r="S234" s="99">
        <v>0.31540645085293406</v>
      </c>
      <c r="T234" s="99">
        <v>0.33278051438397344</v>
      </c>
      <c r="U234" s="99">
        <v>0.39676467864479764</v>
      </c>
      <c r="V234" s="99">
        <v>0.32918701726431981</v>
      </c>
      <c r="W234" s="99">
        <v>0.36330785517598579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0.16961267297673854</v>
      </c>
      <c r="C235" s="123">
        <f t="shared" si="114"/>
        <v>0.21711673856571809</v>
      </c>
      <c r="D235" s="123">
        <f t="shared" si="114"/>
        <v>0.22960510650341559</v>
      </c>
      <c r="E235" s="123">
        <f t="shared" si="114"/>
        <v>0.28837188653290052</v>
      </c>
      <c r="F235" s="123">
        <f t="shared" si="114"/>
        <v>0.20768162893992401</v>
      </c>
      <c r="G235" s="123">
        <f t="shared" si="114"/>
        <v>0.30087182241135763</v>
      </c>
      <c r="H235" s="123">
        <f t="shared" si="114"/>
        <v>0.46326174360380795</v>
      </c>
      <c r="I235" s="123">
        <f t="shared" si="114"/>
        <v>1.0395295959457627</v>
      </c>
      <c r="J235" s="123">
        <f t="shared" si="114"/>
        <v>0.82224686112927481</v>
      </c>
      <c r="K235" s="123">
        <f t="shared" si="114"/>
        <v>1.1276059655936348</v>
      </c>
      <c r="L235" s="123">
        <f t="shared" si="114"/>
        <v>1.9253630445859204</v>
      </c>
      <c r="M235" s="123">
        <f t="shared" si="114"/>
        <v>1.1565075392475122</v>
      </c>
      <c r="N235" s="123">
        <f t="shared" si="114"/>
        <v>1.926449897671825</v>
      </c>
      <c r="O235" s="123">
        <f t="shared" si="114"/>
        <v>0.50817511422213169</v>
      </c>
      <c r="P235" s="123">
        <f t="shared" si="114"/>
        <v>0.26677936385994599</v>
      </c>
      <c r="Q235" s="123">
        <f t="shared" si="114"/>
        <v>0.48123183917302609</v>
      </c>
      <c r="R235" s="123">
        <f t="shared" si="114"/>
        <v>0.52699502104033635</v>
      </c>
      <c r="S235" s="123">
        <f t="shared" si="114"/>
        <v>0.51583873608003494</v>
      </c>
      <c r="T235" s="123">
        <f t="shared" si="114"/>
        <v>0.52602557879443457</v>
      </c>
      <c r="U235" s="123">
        <f t="shared" si="114"/>
        <v>0.55732832287307077</v>
      </c>
      <c r="V235" s="123">
        <f t="shared" si="114"/>
        <v>0.74596332186409187</v>
      </c>
      <c r="W235" s="123">
        <f t="shared" si="114"/>
        <v>1.0057752819549113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0.16961267297673854</v>
      </c>
      <c r="C236" s="99">
        <f>RES_hhdet_fecs!C48</f>
        <v>0.21711673856571809</v>
      </c>
      <c r="D236" s="99">
        <f>RES_hhdet_fecs!D48</f>
        <v>0.22960510650341559</v>
      </c>
      <c r="E236" s="99">
        <f>RES_hhdet_fecs!E48</f>
        <v>0.28837188653290052</v>
      </c>
      <c r="F236" s="99">
        <f>RES_hhdet_fecs!F48</f>
        <v>0.20768162893992401</v>
      </c>
      <c r="G236" s="99">
        <f>RES_hhdet_fecs!G48</f>
        <v>0.30087182241135763</v>
      </c>
      <c r="H236" s="99">
        <f>RES_hhdet_fecs!H48</f>
        <v>0.46326174360380795</v>
      </c>
      <c r="I236" s="99">
        <f>RES_hhdet_fecs!I48</f>
        <v>1.0395295959457627</v>
      </c>
      <c r="J236" s="99">
        <f>RES_hhdet_fecs!J48</f>
        <v>0.82224686112927481</v>
      </c>
      <c r="K236" s="99">
        <f>RES_hhdet_fecs!K48</f>
        <v>1.1276059655936348</v>
      </c>
      <c r="L236" s="99">
        <f>RES_hhdet_fecs!L48</f>
        <v>1.9253630445859204</v>
      </c>
      <c r="M236" s="99">
        <f>RES_hhdet_fecs!M48</f>
        <v>1.1565075392475122</v>
      </c>
      <c r="N236" s="99">
        <f>RES_hhdet_fecs!N48</f>
        <v>1.926449897671825</v>
      </c>
      <c r="O236" s="99">
        <f>RES_hhdet_fecs!O48</f>
        <v>0.50817511422213169</v>
      </c>
      <c r="P236" s="99">
        <f>RES_hhdet_fecs!P48</f>
        <v>0.26677936385994599</v>
      </c>
      <c r="Q236" s="99">
        <f>RES_hhdet_fecs!Q48</f>
        <v>0.48123183917302609</v>
      </c>
      <c r="R236" s="99">
        <f>RES_hhdet_fecs!R48</f>
        <v>0.52699502104033635</v>
      </c>
      <c r="S236" s="99">
        <f>RES_hhdet_fecs!S48</f>
        <v>0.51583873608003494</v>
      </c>
      <c r="T236" s="99">
        <f>RES_hhdet_fecs!T48</f>
        <v>0.52602557879443457</v>
      </c>
      <c r="U236" s="99">
        <f>RES_hhdet_fecs!U48</f>
        <v>0.55732832287307077</v>
      </c>
      <c r="V236" s="99">
        <f>RES_hhdet_fecs!V48</f>
        <v>0.74596332186409187</v>
      </c>
      <c r="W236" s="99">
        <f>RES_hhdet_fecs!W48</f>
        <v>1.0057752819549113</v>
      </c>
      <c r="DA236" s="63" t="s">
        <v>2790</v>
      </c>
    </row>
    <row r="237" spans="1:105" ht="12" customHeight="1" x14ac:dyDescent="0.25">
      <c r="A237" s="121" t="s">
        <v>55</v>
      </c>
      <c r="B237" s="123">
        <v>22.351187983578722</v>
      </c>
      <c r="C237" s="123">
        <v>21.902723017873729</v>
      </c>
      <c r="D237" s="123">
        <v>23.607726229955894</v>
      </c>
      <c r="E237" s="123">
        <v>36.762917018602181</v>
      </c>
      <c r="F237" s="123">
        <v>16.100763241670005</v>
      </c>
      <c r="G237" s="123">
        <v>26.83413220644173</v>
      </c>
      <c r="H237" s="123">
        <v>45.407022220170404</v>
      </c>
      <c r="I237" s="123">
        <v>40.135224539401662</v>
      </c>
      <c r="J237" s="123">
        <v>29.560009261115606</v>
      </c>
      <c r="K237" s="123">
        <v>39.917459803775117</v>
      </c>
      <c r="L237" s="123">
        <v>30.825189101709981</v>
      </c>
      <c r="M237" s="123">
        <v>31.426213987310444</v>
      </c>
      <c r="N237" s="123">
        <v>37.134379996998724</v>
      </c>
      <c r="O237" s="123">
        <v>32.985532905486956</v>
      </c>
      <c r="P237" s="123">
        <v>33.859631300777167</v>
      </c>
      <c r="Q237" s="123">
        <v>34.386233291538616</v>
      </c>
      <c r="R237" s="123">
        <v>30.489545897749874</v>
      </c>
      <c r="S237" s="123">
        <v>38.058204397386419</v>
      </c>
      <c r="T237" s="123">
        <v>31.617535390241802</v>
      </c>
      <c r="U237" s="123">
        <v>29.083719899575868</v>
      </c>
      <c r="V237" s="123">
        <v>29.35558010923635</v>
      </c>
      <c r="W237" s="123">
        <v>30.833697965535045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22.351187983578722</v>
      </c>
      <c r="C242" s="102">
        <v>21.902723017873729</v>
      </c>
      <c r="D242" s="102">
        <v>23.607726229955894</v>
      </c>
      <c r="E242" s="102">
        <v>36.762917018602181</v>
      </c>
      <c r="F242" s="102">
        <v>16.100763241670005</v>
      </c>
      <c r="G242" s="102">
        <v>26.83413220644173</v>
      </c>
      <c r="H242" s="102">
        <v>45.407022220170404</v>
      </c>
      <c r="I242" s="102">
        <v>40.135224539401662</v>
      </c>
      <c r="J242" s="102">
        <v>29.560009261115606</v>
      </c>
      <c r="K242" s="102">
        <v>39.917459803775117</v>
      </c>
      <c r="L242" s="102">
        <v>30.825189101709981</v>
      </c>
      <c r="M242" s="102">
        <v>31.426213987310444</v>
      </c>
      <c r="N242" s="102">
        <v>37.134379996998724</v>
      </c>
      <c r="O242" s="102">
        <v>32.985532905486956</v>
      </c>
      <c r="P242" s="102">
        <v>33.859631300777167</v>
      </c>
      <c r="Q242" s="102">
        <v>34.386233291538616</v>
      </c>
      <c r="R242" s="102">
        <v>30.489545897749874</v>
      </c>
      <c r="S242" s="102">
        <v>38.058204397386419</v>
      </c>
      <c r="T242" s="102">
        <v>31.617535390241802</v>
      </c>
      <c r="U242" s="102">
        <v>29.083719899575868</v>
      </c>
      <c r="V242" s="102">
        <v>29.35558010923635</v>
      </c>
      <c r="W242" s="102">
        <v>30.833697965535045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14.497794048316193</v>
      </c>
      <c r="C246" s="123">
        <v>15.679878187306018</v>
      </c>
      <c r="D246" s="123">
        <v>17.326222301051867</v>
      </c>
      <c r="E246" s="123">
        <v>20.41948849161318</v>
      </c>
      <c r="F246" s="123">
        <v>13.293875987034072</v>
      </c>
      <c r="G246" s="123">
        <v>28.636255159857459</v>
      </c>
      <c r="H246" s="123">
        <v>15.948377082926095</v>
      </c>
      <c r="I246" s="123">
        <v>22.688641264644254</v>
      </c>
      <c r="J246" s="123">
        <v>11.003951722292234</v>
      </c>
      <c r="K246" s="123">
        <v>15.434193545105046</v>
      </c>
      <c r="L246" s="123">
        <v>12.068701543295511</v>
      </c>
      <c r="M246" s="123">
        <v>11.967177927681004</v>
      </c>
      <c r="N246" s="123">
        <v>10.460543592995235</v>
      </c>
      <c r="O246" s="123">
        <v>10.609201075642515</v>
      </c>
      <c r="P246" s="123">
        <v>10.610359198970141</v>
      </c>
      <c r="Q246" s="123">
        <v>11.859078144069064</v>
      </c>
      <c r="R246" s="123">
        <v>11.757484161227616</v>
      </c>
      <c r="S246" s="123">
        <v>12.964466747638498</v>
      </c>
      <c r="T246" s="123">
        <v>12.919348122683781</v>
      </c>
      <c r="U246" s="123">
        <v>13.270407134291588</v>
      </c>
      <c r="V246" s="123">
        <v>11.542639657894759</v>
      </c>
      <c r="W246" s="123">
        <v>11.813747301835377</v>
      </c>
      <c r="DA246" s="130" t="s">
        <v>2800</v>
      </c>
    </row>
    <row r="247" spans="1:105" ht="12" customHeight="1" x14ac:dyDescent="0.25">
      <c r="A247" s="97" t="s">
        <v>50</v>
      </c>
      <c r="B247" s="99">
        <v>14.566575249239392</v>
      </c>
      <c r="C247" s="99">
        <v>15.718313341984329</v>
      </c>
      <c r="D247" s="99">
        <v>17.452222084216238</v>
      </c>
      <c r="E247" s="99">
        <v>20.449487752442138</v>
      </c>
      <c r="F247" s="99">
        <v>13.415703597115671</v>
      </c>
      <c r="G247" s="99">
        <v>29.27351834978473</v>
      </c>
      <c r="H247" s="99">
        <v>15.727490935341784</v>
      </c>
      <c r="I247" s="99">
        <v>23.021485961659796</v>
      </c>
      <c r="J247" s="99">
        <v>11.093507899594876</v>
      </c>
      <c r="K247" s="99">
        <v>15.625105310548825</v>
      </c>
      <c r="L247" s="99">
        <v>12.164068747171941</v>
      </c>
      <c r="M247" s="99">
        <v>12.026249672993309</v>
      </c>
      <c r="N247" s="99">
        <v>10.381121566476237</v>
      </c>
      <c r="O247" s="99">
        <v>10.722161188205321</v>
      </c>
      <c r="P247" s="99">
        <v>10.646287202452237</v>
      </c>
      <c r="Q247" s="99">
        <v>11.862524245219298</v>
      </c>
      <c r="R247" s="99">
        <v>11.779184449474069</v>
      </c>
      <c r="S247" s="99">
        <v>13.006796786791735</v>
      </c>
      <c r="T247" s="99">
        <v>12.963124771943049</v>
      </c>
      <c r="U247" s="99">
        <v>13.314694387822239</v>
      </c>
      <c r="V247" s="99">
        <v>11.570618321370961</v>
      </c>
      <c r="W247" s="99">
        <v>11.845160179591906</v>
      </c>
      <c r="DA247" s="63" t="s">
        <v>2801</v>
      </c>
    </row>
    <row r="248" spans="1:105" ht="12" customHeight="1" x14ac:dyDescent="0.25">
      <c r="A248" s="109" t="s">
        <v>120</v>
      </c>
      <c r="B248" s="110">
        <v>10.215892213311767</v>
      </c>
      <c r="C248" s="110">
        <v>13.287029105012783</v>
      </c>
      <c r="D248" s="110">
        <v>11.014225801533836</v>
      </c>
      <c r="E248" s="110">
        <v>19.635787718472844</v>
      </c>
      <c r="F248" s="110">
        <v>9.7220257871329583</v>
      </c>
      <c r="G248" s="110">
        <v>10.847627892546127</v>
      </c>
      <c r="H248" s="110">
        <v>20.947432119028939</v>
      </c>
      <c r="I248" s="110">
        <v>13.839518810083526</v>
      </c>
      <c r="J248" s="110">
        <v>8.3886152634504523</v>
      </c>
      <c r="K248" s="110">
        <v>8.6149004713060524</v>
      </c>
      <c r="L248" s="110">
        <v>8.6942986299004232</v>
      </c>
      <c r="M248" s="110">
        <v>9.4314171920992322</v>
      </c>
      <c r="N248" s="110">
        <v>13.272437146188354</v>
      </c>
      <c r="O248" s="110">
        <v>0.87548561345088904</v>
      </c>
      <c r="P248" s="110">
        <v>5.9777684822688038</v>
      </c>
      <c r="Q248" s="110">
        <v>11.453065848757216</v>
      </c>
      <c r="R248" s="110">
        <v>9.4122774321237515</v>
      </c>
      <c r="S248" s="110">
        <v>9.3590208529671237</v>
      </c>
      <c r="T248" s="110">
        <v>9.0057545052018391</v>
      </c>
      <c r="U248" s="110">
        <v>8.7262429181774763</v>
      </c>
      <c r="V248" s="110">
        <v>8.3857137956631771</v>
      </c>
      <c r="W248" s="110">
        <v>8.3463311821750672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174.338336084313</v>
      </c>
      <c r="C250" s="118">
        <f t="shared" si="115"/>
        <v>152.60321712853175</v>
      </c>
      <c r="D250" s="118">
        <f t="shared" si="115"/>
        <v>86.68192264663881</v>
      </c>
      <c r="E250" s="118">
        <f t="shared" si="115"/>
        <v>112.56505268976993</v>
      </c>
      <c r="F250" s="118">
        <f t="shared" si="115"/>
        <v>202.48083393271853</v>
      </c>
      <c r="G250" s="118">
        <f t="shared" si="115"/>
        <v>144.66566546188636</v>
      </c>
      <c r="H250" s="118">
        <f t="shared" si="115"/>
        <v>144.83563506176606</v>
      </c>
      <c r="I250" s="118">
        <f t="shared" si="115"/>
        <v>177.18398089473362</v>
      </c>
      <c r="J250" s="118">
        <f t="shared" si="115"/>
        <v>153.32125258198363</v>
      </c>
      <c r="K250" s="118">
        <f t="shared" si="115"/>
        <v>84.527200277338395</v>
      </c>
      <c r="L250" s="118">
        <f t="shared" si="115"/>
        <v>93.444260370929712</v>
      </c>
      <c r="M250" s="118">
        <f t="shared" si="115"/>
        <v>161.49313207681394</v>
      </c>
      <c r="N250" s="118">
        <f t="shared" si="115"/>
        <v>159.96693152919755</v>
      </c>
      <c r="O250" s="118">
        <f t="shared" si="115"/>
        <v>112.96897482978763</v>
      </c>
      <c r="P250" s="118">
        <f t="shared" si="115"/>
        <v>136.74070376722472</v>
      </c>
      <c r="Q250" s="118">
        <f t="shared" si="115"/>
        <v>149.05894197343574</v>
      </c>
      <c r="R250" s="118">
        <f t="shared" ref="R250:V250" si="116">R251+R254+R256+R265</f>
        <v>108.4527232737324</v>
      </c>
      <c r="S250" s="118">
        <f t="shared" si="116"/>
        <v>125.67994427727186</v>
      </c>
      <c r="T250" s="118">
        <f t="shared" si="116"/>
        <v>128.79672037997105</v>
      </c>
      <c r="U250" s="118">
        <f t="shared" si="116"/>
        <v>147.84697461490711</v>
      </c>
      <c r="V250" s="118">
        <f t="shared" si="116"/>
        <v>129.60822404595294</v>
      </c>
      <c r="W250" s="118">
        <f t="shared" ref="W250" si="117">W251+W254+W256+W265</f>
        <v>143.5852063381883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153.46660836625833</v>
      </c>
      <c r="C251" s="123">
        <f t="shared" si="118"/>
        <v>131.12861472224859</v>
      </c>
      <c r="D251" s="123">
        <f t="shared" si="118"/>
        <v>63.141981842306606</v>
      </c>
      <c r="E251" s="123">
        <f t="shared" si="118"/>
        <v>79.432036030382392</v>
      </c>
      <c r="F251" s="123">
        <f t="shared" si="118"/>
        <v>185.16555922534218</v>
      </c>
      <c r="G251" s="123">
        <f t="shared" si="118"/>
        <v>112.0539997808271</v>
      </c>
      <c r="H251" s="123">
        <f t="shared" si="118"/>
        <v>108.30526963463426</v>
      </c>
      <c r="I251" s="123">
        <f t="shared" si="118"/>
        <v>138.44564474552959</v>
      </c>
      <c r="J251" s="123">
        <f t="shared" si="118"/>
        <v>127.96283872843354</v>
      </c>
      <c r="K251" s="123">
        <f t="shared" si="118"/>
        <v>49.916041034612789</v>
      </c>
      <c r="L251" s="123">
        <f t="shared" si="118"/>
        <v>64.126834501417065</v>
      </c>
      <c r="M251" s="123">
        <f t="shared" si="118"/>
        <v>133.59300487073085</v>
      </c>
      <c r="N251" s="123">
        <f t="shared" si="118"/>
        <v>127.29663561071247</v>
      </c>
      <c r="O251" s="123">
        <f t="shared" si="118"/>
        <v>85.550739590982062</v>
      </c>
      <c r="P251" s="123">
        <f t="shared" si="118"/>
        <v>109.09448630813426</v>
      </c>
      <c r="Q251" s="123">
        <f t="shared" si="118"/>
        <v>119.51143600472135</v>
      </c>
      <c r="R251" s="123">
        <f t="shared" ref="R251:V251" si="119">SUM(R252:R253)</f>
        <v>81.14767181844681</v>
      </c>
      <c r="S251" s="123">
        <f t="shared" si="119"/>
        <v>92.670473622001211</v>
      </c>
      <c r="T251" s="123">
        <f t="shared" si="119"/>
        <v>99.283585423211989</v>
      </c>
      <c r="U251" s="123">
        <f t="shared" si="119"/>
        <v>118.93361369347681</v>
      </c>
      <c r="V251" s="123">
        <f t="shared" si="119"/>
        <v>100.22635963479807</v>
      </c>
      <c r="W251" s="123">
        <f t="shared" ref="W251" si="120">SUM(W252:W253)</f>
        <v>111.70637506383903</v>
      </c>
      <c r="DA251" s="130" t="s">
        <v>2954</v>
      </c>
    </row>
    <row r="252" spans="1:105" ht="12" customHeight="1" x14ac:dyDescent="0.25">
      <c r="A252" s="97" t="s">
        <v>216</v>
      </c>
      <c r="B252" s="99">
        <v>152.79695434540878</v>
      </c>
      <c r="C252" s="99">
        <v>130.55596031747999</v>
      </c>
      <c r="D252" s="99">
        <v>62.87723248250974</v>
      </c>
      <c r="E252" s="99">
        <v>79.106716794626138</v>
      </c>
      <c r="F252" s="99">
        <v>184.34969946658529</v>
      </c>
      <c r="G252" s="99">
        <v>111.59030525001626</v>
      </c>
      <c r="H252" s="99">
        <v>107.88626821431085</v>
      </c>
      <c r="I252" s="99">
        <v>137.96451330265489</v>
      </c>
      <c r="J252" s="99">
        <v>127.44818343089878</v>
      </c>
      <c r="K252" s="99">
        <v>49.71563560642614</v>
      </c>
      <c r="L252" s="99">
        <v>63.892545832878703</v>
      </c>
      <c r="M252" s="99">
        <v>133.07765415630948</v>
      </c>
      <c r="N252" s="99">
        <v>126.88483727316959</v>
      </c>
      <c r="O252" s="99">
        <v>85.225883405218269</v>
      </c>
      <c r="P252" s="99">
        <v>108.67189018355963</v>
      </c>
      <c r="Q252" s="99">
        <v>119.10326681732688</v>
      </c>
      <c r="R252" s="99">
        <v>80.873200180845785</v>
      </c>
      <c r="S252" s="99">
        <v>92.355067171148278</v>
      </c>
      <c r="T252" s="99">
        <v>98.950804908828019</v>
      </c>
      <c r="U252" s="99">
        <v>118.53684901483201</v>
      </c>
      <c r="V252" s="99">
        <v>99.897172617533755</v>
      </c>
      <c r="W252" s="99">
        <v>111.34306720866304</v>
      </c>
      <c r="DA252" s="63" t="s">
        <v>2955</v>
      </c>
    </row>
    <row r="253" spans="1:105" ht="12" customHeight="1" x14ac:dyDescent="0.25">
      <c r="A253" s="97" t="s">
        <v>53</v>
      </c>
      <c r="B253" s="99">
        <v>0.66965402084955872</v>
      </c>
      <c r="C253" s="99">
        <v>0.57265440476858498</v>
      </c>
      <c r="D253" s="99">
        <v>0.26474935979686876</v>
      </c>
      <c r="E253" s="99">
        <v>0.32531923575625771</v>
      </c>
      <c r="F253" s="99">
        <v>0.81585975875689598</v>
      </c>
      <c r="G253" s="99">
        <v>0.46369453081084505</v>
      </c>
      <c r="H253" s="99">
        <v>0.4190014203234147</v>
      </c>
      <c r="I253" s="99">
        <v>0.4811314428746879</v>
      </c>
      <c r="J253" s="99">
        <v>0.51465529753475847</v>
      </c>
      <c r="K253" s="99">
        <v>0.20040542818664817</v>
      </c>
      <c r="L253" s="99">
        <v>0.23428866853835742</v>
      </c>
      <c r="M253" s="99">
        <v>0.51535071442136648</v>
      </c>
      <c r="N253" s="99">
        <v>0.41179833754287093</v>
      </c>
      <c r="O253" s="99">
        <v>0.32485618576379427</v>
      </c>
      <c r="P253" s="99">
        <v>0.4225961245746373</v>
      </c>
      <c r="Q253" s="99">
        <v>0.40816918739446967</v>
      </c>
      <c r="R253" s="99">
        <v>0.2744716376010316</v>
      </c>
      <c r="S253" s="99">
        <v>0.31540645085293406</v>
      </c>
      <c r="T253" s="99">
        <v>0.33278051438397344</v>
      </c>
      <c r="U253" s="99">
        <v>0.39676467864479764</v>
      </c>
      <c r="V253" s="99">
        <v>0.32918701726431981</v>
      </c>
      <c r="W253" s="99">
        <v>0.36330785517598579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0.27575559195682248</v>
      </c>
      <c r="C254" s="123">
        <f t="shared" si="121"/>
        <v>0.37482959117062103</v>
      </c>
      <c r="D254" s="123">
        <f t="shared" si="121"/>
        <v>0.42121742184177763</v>
      </c>
      <c r="E254" s="123">
        <f t="shared" si="121"/>
        <v>0.57991863472368488</v>
      </c>
      <c r="F254" s="123">
        <f t="shared" si="121"/>
        <v>0.4439433062946439</v>
      </c>
      <c r="G254" s="123">
        <f t="shared" si="121"/>
        <v>0.67247812024702114</v>
      </c>
      <c r="H254" s="123">
        <f t="shared" si="121"/>
        <v>1.0642310507210981</v>
      </c>
      <c r="I254" s="123">
        <f t="shared" si="121"/>
        <v>2.4183875971135405</v>
      </c>
      <c r="J254" s="123">
        <f t="shared" si="121"/>
        <v>1.922519374642202</v>
      </c>
      <c r="K254" s="123">
        <f t="shared" si="121"/>
        <v>2.6484565189674747</v>
      </c>
      <c r="L254" s="123">
        <f t="shared" si="121"/>
        <v>4.5269511320976337</v>
      </c>
      <c r="M254" s="123">
        <f t="shared" si="121"/>
        <v>2.7379174198447171</v>
      </c>
      <c r="N254" s="123">
        <f t="shared" si="121"/>
        <v>4.6054245405253713</v>
      </c>
      <c r="O254" s="123">
        <f t="shared" si="121"/>
        <v>1.2428191663222099</v>
      </c>
      <c r="P254" s="123">
        <f t="shared" si="121"/>
        <v>0.74541621673760461</v>
      </c>
      <c r="Q254" s="123">
        <f t="shared" si="121"/>
        <v>1.4976015915807073</v>
      </c>
      <c r="R254" s="123">
        <f t="shared" si="121"/>
        <v>1.677242656149482</v>
      </c>
      <c r="S254" s="123">
        <f t="shared" si="121"/>
        <v>1.6514362401843468</v>
      </c>
      <c r="T254" s="123">
        <f t="shared" si="121"/>
        <v>1.7068690805542142</v>
      </c>
      <c r="U254" s="123">
        <f t="shared" si="121"/>
        <v>1.8384026792776684</v>
      </c>
      <c r="V254" s="123">
        <f t="shared" si="121"/>
        <v>2.5102194218457576</v>
      </c>
      <c r="W254" s="123">
        <f t="shared" si="121"/>
        <v>3.4421249648754753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0.27575559195682248</v>
      </c>
      <c r="C255" s="99">
        <f>RES_hhdet_tess!C48</f>
        <v>0.37482959117062103</v>
      </c>
      <c r="D255" s="99">
        <f>RES_hhdet_tess!D48</f>
        <v>0.42121742184177763</v>
      </c>
      <c r="E255" s="99">
        <f>RES_hhdet_tess!E48</f>
        <v>0.57991863472368488</v>
      </c>
      <c r="F255" s="99">
        <f>RES_hhdet_tess!F48</f>
        <v>0.4439433062946439</v>
      </c>
      <c r="G255" s="99">
        <f>RES_hhdet_tess!G48</f>
        <v>0.67247812024702114</v>
      </c>
      <c r="H255" s="99">
        <f>RES_hhdet_tess!H48</f>
        <v>1.0642310507210981</v>
      </c>
      <c r="I255" s="99">
        <f>RES_hhdet_tess!I48</f>
        <v>2.4183875971135405</v>
      </c>
      <c r="J255" s="99">
        <f>RES_hhdet_tess!J48</f>
        <v>1.922519374642202</v>
      </c>
      <c r="K255" s="99">
        <f>RES_hhdet_tess!K48</f>
        <v>2.6484565189674747</v>
      </c>
      <c r="L255" s="99">
        <f>RES_hhdet_tess!L48</f>
        <v>4.5269511320976337</v>
      </c>
      <c r="M255" s="99">
        <f>RES_hhdet_tess!M48</f>
        <v>2.7379174198447171</v>
      </c>
      <c r="N255" s="99">
        <f>RES_hhdet_tess!N48</f>
        <v>4.6054245405253713</v>
      </c>
      <c r="O255" s="99">
        <f>RES_hhdet_tess!O48</f>
        <v>1.2428191663222099</v>
      </c>
      <c r="P255" s="99">
        <f>RES_hhdet_tess!P48</f>
        <v>0.74541621673760461</v>
      </c>
      <c r="Q255" s="99">
        <f>RES_hhdet_tess!Q48</f>
        <v>1.4976015915807073</v>
      </c>
      <c r="R255" s="99">
        <f>RES_hhdet_tess!R48</f>
        <v>1.677242656149482</v>
      </c>
      <c r="S255" s="99">
        <f>RES_hhdet_tess!S48</f>
        <v>1.6514362401843468</v>
      </c>
      <c r="T255" s="99">
        <f>RES_hhdet_tess!T48</f>
        <v>1.7068690805542142</v>
      </c>
      <c r="U255" s="99">
        <f>RES_hhdet_tess!U48</f>
        <v>1.8384026792776684</v>
      </c>
      <c r="V255" s="99">
        <f>RES_hhdet_tess!V48</f>
        <v>2.5102194218457576</v>
      </c>
      <c r="W255" s="99">
        <f>RES_hhdet_tess!W48</f>
        <v>3.4421249648754753</v>
      </c>
      <c r="DA255" s="63" t="s">
        <v>2958</v>
      </c>
    </row>
    <row r="256" spans="1:105" ht="12" customHeight="1" x14ac:dyDescent="0.25">
      <c r="A256" s="121" t="s">
        <v>55</v>
      </c>
      <c r="B256" s="123">
        <v>12.306671942149901</v>
      </c>
      <c r="C256" s="123">
        <v>12.128983676039319</v>
      </c>
      <c r="D256" s="123">
        <v>13.193659185220499</v>
      </c>
      <c r="E256" s="123">
        <v>20.723517008756424</v>
      </c>
      <c r="F256" s="123">
        <v>9.161635828559815</v>
      </c>
      <c r="G256" s="123">
        <v>15.349617809571539</v>
      </c>
      <c r="H256" s="123">
        <v>26.095456362523944</v>
      </c>
      <c r="I256" s="123">
        <v>23.108380884294458</v>
      </c>
      <c r="J256" s="123">
        <v>17.022176165773502</v>
      </c>
      <c r="K256" s="123">
        <v>22.992749540626679</v>
      </c>
      <c r="L256" s="123">
        <v>17.766436081112339</v>
      </c>
      <c r="M256" s="123">
        <v>18.191422430631171</v>
      </c>
      <c r="N256" s="123">
        <v>21.921807729996431</v>
      </c>
      <c r="O256" s="123">
        <v>19.996188158907895</v>
      </c>
      <c r="P256" s="123">
        <v>20.711998661324181</v>
      </c>
      <c r="Q256" s="123">
        <v>21.124212791436172</v>
      </c>
      <c r="R256" s="123">
        <v>18.762644458961375</v>
      </c>
      <c r="S256" s="123">
        <v>23.773798159867606</v>
      </c>
      <c r="T256" s="123">
        <v>20.223445788297553</v>
      </c>
      <c r="U256" s="123">
        <v>19.238347745268189</v>
      </c>
      <c r="V256" s="123">
        <v>20.007031258519522</v>
      </c>
      <c r="W256" s="123">
        <v>21.380966959278481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12.306671942149901</v>
      </c>
      <c r="C261" s="102">
        <v>12.128983676039319</v>
      </c>
      <c r="D261" s="102">
        <v>13.193659185220499</v>
      </c>
      <c r="E261" s="102">
        <v>20.723517008756424</v>
      </c>
      <c r="F261" s="102">
        <v>9.161635828559815</v>
      </c>
      <c r="G261" s="102">
        <v>15.349617809571539</v>
      </c>
      <c r="H261" s="102">
        <v>26.095456362523944</v>
      </c>
      <c r="I261" s="102">
        <v>23.108380884294458</v>
      </c>
      <c r="J261" s="102">
        <v>17.022176165773502</v>
      </c>
      <c r="K261" s="102">
        <v>22.992749540626679</v>
      </c>
      <c r="L261" s="102">
        <v>17.766436081112339</v>
      </c>
      <c r="M261" s="102">
        <v>18.191422430631171</v>
      </c>
      <c r="N261" s="102">
        <v>21.921807729996431</v>
      </c>
      <c r="O261" s="102">
        <v>19.996188158907895</v>
      </c>
      <c r="P261" s="102">
        <v>20.711998661324181</v>
      </c>
      <c r="Q261" s="102">
        <v>21.124212791436172</v>
      </c>
      <c r="R261" s="102">
        <v>18.762644458961375</v>
      </c>
      <c r="S261" s="102">
        <v>23.773798159867606</v>
      </c>
      <c r="T261" s="102">
        <v>20.223445788297553</v>
      </c>
      <c r="U261" s="102">
        <v>19.238347745268189</v>
      </c>
      <c r="V261" s="102">
        <v>20.007031258519522</v>
      </c>
      <c r="W261" s="102">
        <v>21.380966959278481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8.2893001839479492</v>
      </c>
      <c r="C265" s="123">
        <v>8.9707891390732062</v>
      </c>
      <c r="D265" s="123">
        <v>9.9250641972699256</v>
      </c>
      <c r="E265" s="123">
        <v>11.829581015907436</v>
      </c>
      <c r="F265" s="123">
        <v>7.7096955725219001</v>
      </c>
      <c r="G265" s="123">
        <v>16.589569751240692</v>
      </c>
      <c r="H265" s="123">
        <v>9.3706780138867671</v>
      </c>
      <c r="I265" s="123">
        <v>13.211567667796047</v>
      </c>
      <c r="J265" s="123">
        <v>6.4137183131343836</v>
      </c>
      <c r="K265" s="123">
        <v>8.9699531831314498</v>
      </c>
      <c r="L265" s="123">
        <v>7.0240386563026602</v>
      </c>
      <c r="M265" s="123">
        <v>6.9707873556071931</v>
      </c>
      <c r="N265" s="123">
        <v>6.1430636479632774</v>
      </c>
      <c r="O265" s="123">
        <v>6.1792279135754633</v>
      </c>
      <c r="P265" s="123">
        <v>6.1888025810286544</v>
      </c>
      <c r="Q265" s="123">
        <v>6.9256915856975008</v>
      </c>
      <c r="R265" s="123">
        <v>6.8651643401747249</v>
      </c>
      <c r="S265" s="123">
        <v>7.5842362552186833</v>
      </c>
      <c r="T265" s="123">
        <v>7.5828200879072911</v>
      </c>
      <c r="U265" s="123">
        <v>7.8366104968844379</v>
      </c>
      <c r="V265" s="123">
        <v>6.8646137307895865</v>
      </c>
      <c r="W265" s="123">
        <v>7.0557393501953163</v>
      </c>
      <c r="DA265" s="130" t="s">
        <v>2968</v>
      </c>
    </row>
    <row r="266" spans="1:105" ht="12" customHeight="1" x14ac:dyDescent="0.25">
      <c r="A266" s="97" t="s">
        <v>50</v>
      </c>
      <c r="B266" s="99">
        <v>8.3028594752885958</v>
      </c>
      <c r="C266" s="99">
        <v>8.9593431972875237</v>
      </c>
      <c r="D266" s="99">
        <v>9.9619918484312446</v>
      </c>
      <c r="E266" s="99">
        <v>11.725140813365352</v>
      </c>
      <c r="F266" s="99">
        <v>7.726069667930247</v>
      </c>
      <c r="G266" s="99">
        <v>16.894291259087701</v>
      </c>
      <c r="H266" s="99">
        <v>9.0933239211849202</v>
      </c>
      <c r="I266" s="99">
        <v>13.319467051342814</v>
      </c>
      <c r="J266" s="99">
        <v>6.4186749049458278</v>
      </c>
      <c r="K266" s="99">
        <v>9.0408398975474515</v>
      </c>
      <c r="L266" s="99">
        <v>7.0388880043864406</v>
      </c>
      <c r="M266" s="99">
        <v>6.9683500252687356</v>
      </c>
      <c r="N266" s="99">
        <v>6.0332964128317288</v>
      </c>
      <c r="O266" s="99">
        <v>6.2432298633738199</v>
      </c>
      <c r="P266" s="99">
        <v>6.2014761828554477</v>
      </c>
      <c r="Q266" s="99">
        <v>6.9101720369531163</v>
      </c>
      <c r="R266" s="99">
        <v>6.8620266157448961</v>
      </c>
      <c r="S266" s="99">
        <v>7.5878935529938731</v>
      </c>
      <c r="T266" s="99">
        <v>7.5883088912114207</v>
      </c>
      <c r="U266" s="99">
        <v>7.8444488131936332</v>
      </c>
      <c r="V266" s="99">
        <v>6.8639520244596888</v>
      </c>
      <c r="W266" s="99">
        <v>7.0569375592964381</v>
      </c>
      <c r="DA266" s="63" t="s">
        <v>2969</v>
      </c>
    </row>
    <row r="267" spans="1:105" ht="12" customHeight="1" x14ac:dyDescent="0.25">
      <c r="A267" s="109" t="s">
        <v>120</v>
      </c>
      <c r="B267" s="110">
        <v>7.4451806615554199</v>
      </c>
      <c r="C267" s="110">
        <v>9.6833766524339744</v>
      </c>
      <c r="D267" s="110">
        <v>8.0751625624266783</v>
      </c>
      <c r="E267" s="110">
        <v>14.557977156926601</v>
      </c>
      <c r="F267" s="110">
        <v>7.2296252837069668</v>
      </c>
      <c r="G267" s="110">
        <v>8.0835436554259079</v>
      </c>
      <c r="H267" s="110">
        <v>15.647705292728059</v>
      </c>
      <c r="I267" s="110">
        <v>10.342917915108606</v>
      </c>
      <c r="J267" s="110">
        <v>6.2689694452560891</v>
      </c>
      <c r="K267" s="110">
        <v>6.4379076619047568</v>
      </c>
      <c r="L267" s="110">
        <v>6.4986202587909396</v>
      </c>
      <c r="M267" s="110">
        <v>7.0754141368074235</v>
      </c>
      <c r="N267" s="110">
        <v>10.029312769854023</v>
      </c>
      <c r="O267" s="110">
        <v>0.66421244281546654</v>
      </c>
      <c r="P267" s="110">
        <v>4.5546563864252052</v>
      </c>
      <c r="Q267" s="110">
        <v>8.754171753055747</v>
      </c>
      <c r="R267" s="110">
        <v>7.204266400171992</v>
      </c>
      <c r="S267" s="110">
        <v>7.2727272296443424</v>
      </c>
      <c r="T267" s="110">
        <v>7.0921259406365014</v>
      </c>
      <c r="U267" s="110">
        <v>7.0323475623546337</v>
      </c>
      <c r="V267" s="110">
        <v>6.9392762616798755</v>
      </c>
      <c r="W267" s="110">
        <v>6.923478639025979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106.75995939987601</v>
      </c>
      <c r="C269" s="118">
        <f t="shared" si="122"/>
        <v>92.157084352732738</v>
      </c>
      <c r="D269" s="118">
        <f t="shared" si="122"/>
        <v>46.679974193565066</v>
      </c>
      <c r="E269" s="118">
        <f t="shared" si="122"/>
        <v>56.700435313930754</v>
      </c>
      <c r="F269" s="118">
        <f t="shared" si="122"/>
        <v>111.42943119445265</v>
      </c>
      <c r="G269" s="118">
        <f t="shared" si="122"/>
        <v>75.49617908058238</v>
      </c>
      <c r="H269" s="118">
        <f t="shared" si="122"/>
        <v>67.918281481438555</v>
      </c>
      <c r="I269" s="118">
        <f t="shared" si="122"/>
        <v>89.213520346058999</v>
      </c>
      <c r="J269" s="118">
        <f t="shared" si="122"/>
        <v>78.764236579732156</v>
      </c>
      <c r="K269" s="118">
        <f t="shared" si="122"/>
        <v>32.826920502322672</v>
      </c>
      <c r="L269" s="118">
        <f t="shared" si="122"/>
        <v>41.052242822076543</v>
      </c>
      <c r="M269" s="118">
        <f t="shared" si="122"/>
        <v>82.620291635319433</v>
      </c>
      <c r="N269" s="118">
        <f t="shared" si="122"/>
        <v>77.997171938942444</v>
      </c>
      <c r="O269" s="118">
        <f t="shared" si="122"/>
        <v>48.381951056540437</v>
      </c>
      <c r="P269" s="118">
        <f t="shared" si="122"/>
        <v>65.839163449075983</v>
      </c>
      <c r="Q269" s="118">
        <f t="shared" si="122"/>
        <v>74.575815706614378</v>
      </c>
      <c r="R269" s="118">
        <f t="shared" ref="R269:V269" si="123">R270+R273+R275+R284</f>
        <v>49.665464785404787</v>
      </c>
      <c r="S269" s="118">
        <f t="shared" si="123"/>
        <v>55.871155928973316</v>
      </c>
      <c r="T269" s="118">
        <f t="shared" si="123"/>
        <v>60.324062920522337</v>
      </c>
      <c r="U269" s="118">
        <f t="shared" si="123"/>
        <v>70.65187710327865</v>
      </c>
      <c r="V269" s="118">
        <f t="shared" si="123"/>
        <v>54.547575072114981</v>
      </c>
      <c r="W269" s="118">
        <f t="shared" ref="W269" si="124">W270+W273+W275+W284</f>
        <v>55.761450904470401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103.50332820267134</v>
      </c>
      <c r="C270" s="123">
        <f t="shared" si="125"/>
        <v>88.642957972873319</v>
      </c>
      <c r="D270" s="123">
        <f t="shared" si="125"/>
        <v>42.793116695128951</v>
      </c>
      <c r="E270" s="123">
        <f t="shared" si="125"/>
        <v>52.226391479751115</v>
      </c>
      <c r="F270" s="123">
        <f t="shared" si="125"/>
        <v>108.48243523191445</v>
      </c>
      <c r="G270" s="123">
        <f t="shared" si="125"/>
        <v>69.076390391690978</v>
      </c>
      <c r="H270" s="123">
        <f t="shared" si="125"/>
        <v>64.496804582724891</v>
      </c>
      <c r="I270" s="123">
        <f t="shared" si="125"/>
        <v>84.173530253993889</v>
      </c>
      <c r="J270" s="123">
        <f t="shared" si="125"/>
        <v>76.327669941530232</v>
      </c>
      <c r="K270" s="123">
        <f t="shared" si="125"/>
        <v>29.374183807412287</v>
      </c>
      <c r="L270" s="123">
        <f t="shared" si="125"/>
        <v>38.364999694358197</v>
      </c>
      <c r="M270" s="123">
        <f t="shared" si="125"/>
        <v>79.950600477428239</v>
      </c>
      <c r="N270" s="123">
        <f t="shared" si="125"/>
        <v>75.703773479333691</v>
      </c>
      <c r="O270" s="123">
        <f t="shared" si="125"/>
        <v>45.974246418596302</v>
      </c>
      <c r="P270" s="123">
        <f t="shared" si="125"/>
        <v>63.439364461335565</v>
      </c>
      <c r="Q270" s="123">
        <f t="shared" si="125"/>
        <v>71.903803871999429</v>
      </c>
      <c r="R270" s="123">
        <f t="shared" ref="R270:V270" si="126">SUM(R271:R272)</f>
        <v>47.014237157281102</v>
      </c>
      <c r="S270" s="123">
        <f t="shared" si="126"/>
        <v>52.950818437515743</v>
      </c>
      <c r="T270" s="123">
        <f t="shared" si="126"/>
        <v>57.411933969828631</v>
      </c>
      <c r="U270" s="123">
        <f t="shared" si="126"/>
        <v>67.65650392051522</v>
      </c>
      <c r="V270" s="123">
        <f t="shared" si="126"/>
        <v>51.942283150611992</v>
      </c>
      <c r="W270" s="123">
        <f t="shared" ref="W270" si="127">SUM(W271:W272)</f>
        <v>53.094862141636028</v>
      </c>
      <c r="DA270" s="130" t="s">
        <v>3122</v>
      </c>
    </row>
    <row r="271" spans="1:105" ht="12" customHeight="1" x14ac:dyDescent="0.25">
      <c r="A271" s="97" t="s">
        <v>216</v>
      </c>
      <c r="B271" s="99">
        <v>103.50332820267134</v>
      </c>
      <c r="C271" s="99">
        <v>88.642957972873319</v>
      </c>
      <c r="D271" s="99">
        <v>42.793116695128951</v>
      </c>
      <c r="E271" s="99">
        <v>52.226391479751115</v>
      </c>
      <c r="F271" s="99">
        <v>108.48243523191445</v>
      </c>
      <c r="G271" s="99">
        <v>69.076390391690978</v>
      </c>
      <c r="H271" s="99">
        <v>64.496804582724891</v>
      </c>
      <c r="I271" s="99">
        <v>84.173530253993889</v>
      </c>
      <c r="J271" s="99">
        <v>76.327669941530232</v>
      </c>
      <c r="K271" s="99">
        <v>29.374183807412287</v>
      </c>
      <c r="L271" s="99">
        <v>38.364999694358197</v>
      </c>
      <c r="M271" s="99">
        <v>79.950600477428239</v>
      </c>
      <c r="N271" s="99">
        <v>75.703773479333691</v>
      </c>
      <c r="O271" s="99">
        <v>45.974246418596302</v>
      </c>
      <c r="P271" s="99">
        <v>63.439364461335565</v>
      </c>
      <c r="Q271" s="99">
        <v>71.903803871999429</v>
      </c>
      <c r="R271" s="99">
        <v>47.014237157281102</v>
      </c>
      <c r="S271" s="99">
        <v>52.950818437515743</v>
      </c>
      <c r="T271" s="99">
        <v>57.411933969828631</v>
      </c>
      <c r="U271" s="99">
        <v>67.65650392051522</v>
      </c>
      <c r="V271" s="99">
        <v>51.942283150611992</v>
      </c>
      <c r="W271" s="99">
        <v>53.094862141636028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3.2566311972046758</v>
      </c>
      <c r="C284" s="123">
        <v>3.51412637985942</v>
      </c>
      <c r="D284" s="123">
        <v>3.8868574984361133</v>
      </c>
      <c r="E284" s="123">
        <v>4.4740438341796427</v>
      </c>
      <c r="F284" s="123">
        <v>2.9469959625382027</v>
      </c>
      <c r="G284" s="123">
        <v>6.4197886888914031</v>
      </c>
      <c r="H284" s="123">
        <v>3.4214768987136588</v>
      </c>
      <c r="I284" s="123">
        <v>5.0399900920651071</v>
      </c>
      <c r="J284" s="123">
        <v>2.43656663820193</v>
      </c>
      <c r="K284" s="123">
        <v>3.4527366949103881</v>
      </c>
      <c r="L284" s="123">
        <v>2.6872431277183462</v>
      </c>
      <c r="M284" s="123">
        <v>2.6696911578911937</v>
      </c>
      <c r="N284" s="123">
        <v>2.2933984596087469</v>
      </c>
      <c r="O284" s="123">
        <v>2.4077046379441329</v>
      </c>
      <c r="P284" s="123">
        <v>2.3997989877404127</v>
      </c>
      <c r="Q284" s="123">
        <v>2.6720118346149526</v>
      </c>
      <c r="R284" s="123">
        <v>2.651227628123686</v>
      </c>
      <c r="S284" s="123">
        <v>2.9203374914575724</v>
      </c>
      <c r="T284" s="123">
        <v>2.9121289506937065</v>
      </c>
      <c r="U284" s="123">
        <v>2.9953731827634265</v>
      </c>
      <c r="V284" s="123">
        <v>2.6052919215029857</v>
      </c>
      <c r="W284" s="123">
        <v>2.6665887628343694</v>
      </c>
      <c r="DA284" s="130" t="s">
        <v>3136</v>
      </c>
    </row>
    <row r="285" spans="1:105" ht="12" customHeight="1" x14ac:dyDescent="0.25">
      <c r="A285" s="97" t="s">
        <v>50</v>
      </c>
      <c r="B285" s="99">
        <v>3.3089432336172204</v>
      </c>
      <c r="C285" s="99">
        <v>3.5705720587651606</v>
      </c>
      <c r="D285" s="99">
        <v>3.964446768650562</v>
      </c>
      <c r="E285" s="99">
        <v>4.645305637844757</v>
      </c>
      <c r="F285" s="99">
        <v>3.0475112291207966</v>
      </c>
      <c r="G285" s="99">
        <v>6.6497724283371014</v>
      </c>
      <c r="H285" s="99">
        <v>3.5726568408722397</v>
      </c>
      <c r="I285" s="99">
        <v>5.2295607510506406</v>
      </c>
      <c r="J285" s="99">
        <v>2.5200012544719725</v>
      </c>
      <c r="K285" s="99">
        <v>3.5493989223442717</v>
      </c>
      <c r="L285" s="99">
        <v>2.7631898566075783</v>
      </c>
      <c r="M285" s="99">
        <v>2.7318828757171607</v>
      </c>
      <c r="N285" s="99">
        <v>2.3581755750407423</v>
      </c>
      <c r="O285" s="99">
        <v>2.4356461355127212</v>
      </c>
      <c r="P285" s="99">
        <v>2.4184106009090507</v>
      </c>
      <c r="Q285" s="99">
        <v>2.6946910075440162</v>
      </c>
      <c r="R285" s="99">
        <v>2.6757595395425304</v>
      </c>
      <c r="S285" s="99">
        <v>2.9546239580876108</v>
      </c>
      <c r="T285" s="99">
        <v>2.944703423194583</v>
      </c>
      <c r="U285" s="99">
        <v>3.0245659771377005</v>
      </c>
      <c r="V285" s="99">
        <v>2.628381657882628</v>
      </c>
      <c r="W285" s="99">
        <v>2.6907465863960978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9.2125558165631407</v>
      </c>
      <c r="F290" s="117">
        <f t="shared" si="129"/>
        <v>47.278569742444176</v>
      </c>
      <c r="G290" s="117">
        <f t="shared" si="129"/>
        <v>16.204729082807745</v>
      </c>
      <c r="H290" s="117">
        <f t="shared" si="129"/>
        <v>7.4564003976966751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2.1938588610387941</v>
      </c>
      <c r="P290" s="117">
        <f t="shared" si="129"/>
        <v>1.2777703656331212</v>
      </c>
      <c r="Q290" s="117">
        <f t="shared" si="129"/>
        <v>0.85682326385063856</v>
      </c>
      <c r="R290" s="117">
        <f t="shared" ref="R290:V290" si="130">R291+R294+R296+R305</f>
        <v>0</v>
      </c>
      <c r="S290" s="117">
        <f t="shared" si="130"/>
        <v>0.80679090605206072</v>
      </c>
      <c r="T290" s="117">
        <f t="shared" si="130"/>
        <v>1.3463230322208228</v>
      </c>
      <c r="U290" s="117">
        <f t="shared" si="130"/>
        <v>3.2796621402265362</v>
      </c>
      <c r="V290" s="117">
        <f t="shared" si="130"/>
        <v>3.7274424366063355</v>
      </c>
      <c r="W290" s="117">
        <f t="shared" ref="W290" si="131">W291+W294+W296+W305</f>
        <v>0.73067834875850668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7.0681805533596158</v>
      </c>
      <c r="F291" s="122">
        <f t="shared" si="132"/>
        <v>44.380821699789145</v>
      </c>
      <c r="G291" s="122">
        <f t="shared" si="132"/>
        <v>13.456711427096558</v>
      </c>
      <c r="H291" s="122">
        <f t="shared" si="132"/>
        <v>6.0686140951675851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1.7780403128504159</v>
      </c>
      <c r="P291" s="122">
        <f t="shared" si="132"/>
        <v>1.0646326014258252</v>
      </c>
      <c r="Q291" s="122">
        <f t="shared" si="132"/>
        <v>0.71226360570995917</v>
      </c>
      <c r="R291" s="122">
        <f t="shared" ref="R291:V291" si="133">SUM(R292:R293)</f>
        <v>0</v>
      </c>
      <c r="S291" s="122">
        <f t="shared" si="133"/>
        <v>0.61760733815745084</v>
      </c>
      <c r="T291" s="122">
        <f t="shared" si="133"/>
        <v>1.0645933021197227</v>
      </c>
      <c r="U291" s="122">
        <f t="shared" si="133"/>
        <v>2.6744523827753404</v>
      </c>
      <c r="V291" s="122">
        <f t="shared" si="133"/>
        <v>2.9130701814573854</v>
      </c>
      <c r="W291" s="122">
        <f t="shared" ref="W291" si="134">SUM(W292:W293)</f>
        <v>0.56859847587954082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7.0547825117157954</v>
      </c>
      <c r="F292" s="98">
        <v>44.289049464291942</v>
      </c>
      <c r="G292" s="98">
        <v>13.430214125554352</v>
      </c>
      <c r="H292" s="98">
        <v>6.0572857174857395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1.7741609652457333</v>
      </c>
      <c r="P292" s="98">
        <v>1.0621334193538958</v>
      </c>
      <c r="Q292" s="98">
        <v>0.71072648426937701</v>
      </c>
      <c r="R292" s="98">
        <v>0</v>
      </c>
      <c r="S292" s="98">
        <v>0.61623326630737596</v>
      </c>
      <c r="T292" s="98">
        <v>1.0622370183338721</v>
      </c>
      <c r="U292" s="98">
        <v>2.6685146088703662</v>
      </c>
      <c r="V292" s="98">
        <v>2.9066596737690311</v>
      </c>
      <c r="W292" s="98">
        <v>0.56735407487786904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1.339804164382077E-2</v>
      </c>
      <c r="F293" s="98">
        <v>9.1772235497202509E-2</v>
      </c>
      <c r="G293" s="98">
        <v>2.6497301542205497E-2</v>
      </c>
      <c r="H293" s="98">
        <v>1.1328377681845719E-2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3.8793476046824885E-3</v>
      </c>
      <c r="P293" s="98">
        <v>2.4991820719292564E-3</v>
      </c>
      <c r="Q293" s="98">
        <v>1.5371214405821287E-3</v>
      </c>
      <c r="R293" s="98">
        <v>0</v>
      </c>
      <c r="S293" s="98">
        <v>1.3740718500749132E-3</v>
      </c>
      <c r="T293" s="98">
        <v>2.3562837858505225E-3</v>
      </c>
      <c r="U293" s="98">
        <v>5.9377739049741541E-3</v>
      </c>
      <c r="V293" s="98">
        <v>6.4105076883544769E-3</v>
      </c>
      <c r="W293" s="98">
        <v>1.2444010016718049E-3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6.3235737327769118E-2</v>
      </c>
      <c r="F294" s="122">
        <f t="shared" si="135"/>
        <v>4.9720238056820111E-2</v>
      </c>
      <c r="G294" s="122">
        <f t="shared" si="135"/>
        <v>3.7929308253083091E-2</v>
      </c>
      <c r="H294" s="122">
        <f t="shared" si="135"/>
        <v>2.1964326356759361E-2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1.9471586964896355E-3</v>
      </c>
      <c r="P294" s="122">
        <f t="shared" si="135"/>
        <v>4.0263834346606162E-3</v>
      </c>
      <c r="Q294" s="122">
        <f t="shared" si="135"/>
        <v>6.7357224442546743E-3</v>
      </c>
      <c r="R294" s="122">
        <f t="shared" si="135"/>
        <v>0</v>
      </c>
      <c r="S294" s="122">
        <f t="shared" si="135"/>
        <v>5.3091721089447092E-3</v>
      </c>
      <c r="T294" s="122">
        <f t="shared" si="135"/>
        <v>7.2203984673615646E-3</v>
      </c>
      <c r="U294" s="122">
        <f t="shared" si="135"/>
        <v>9.7723428657728352E-3</v>
      </c>
      <c r="V294" s="122">
        <f t="shared" si="135"/>
        <v>3.297366966871506E-3</v>
      </c>
      <c r="W294" s="122">
        <f t="shared" si="135"/>
        <v>1.882708457360285E-4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6.3235737327769118E-2</v>
      </c>
      <c r="F295" s="98">
        <v>4.9720238056820111E-2</v>
      </c>
      <c r="G295" s="98">
        <v>3.7929308253083091E-2</v>
      </c>
      <c r="H295" s="98">
        <v>2.1964326356759361E-2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1.9471586964896355E-3</v>
      </c>
      <c r="P295" s="98">
        <v>4.0263834346606162E-3</v>
      </c>
      <c r="Q295" s="98">
        <v>6.7357224442546743E-3</v>
      </c>
      <c r="R295" s="98">
        <v>0</v>
      </c>
      <c r="S295" s="98">
        <v>5.3091721089447092E-3</v>
      </c>
      <c r="T295" s="98">
        <v>7.2203984673615646E-3</v>
      </c>
      <c r="U295" s="98">
        <v>9.7723428657728352E-3</v>
      </c>
      <c r="V295" s="98">
        <v>3.297366966871506E-3</v>
      </c>
      <c r="W295" s="98">
        <v>1.882708457360285E-4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1.3304594222456971</v>
      </c>
      <c r="F296" s="122">
        <v>1.5471682123057249</v>
      </c>
      <c r="G296" s="122">
        <v>1.2992247316157197</v>
      </c>
      <c r="H296" s="122">
        <v>1.0025906310331398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0.30805236411737691</v>
      </c>
      <c r="P296" s="122">
        <v>0.1560772823782535</v>
      </c>
      <c r="Q296" s="122">
        <v>9.9685332119914566E-2</v>
      </c>
      <c r="R296" s="122">
        <v>0</v>
      </c>
      <c r="S296" s="122">
        <v>0.13265843295956506</v>
      </c>
      <c r="T296" s="122">
        <v>0.1876751736847283</v>
      </c>
      <c r="U296" s="122">
        <v>0.39468850933923755</v>
      </c>
      <c r="V296" s="122">
        <v>0.56672136046438171</v>
      </c>
      <c r="W296" s="122">
        <v>0.11396044409095007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1.3304594222456971</v>
      </c>
      <c r="F301" s="101">
        <v>1.5471682123057249</v>
      </c>
      <c r="G301" s="101">
        <v>1.2992247316157197</v>
      </c>
      <c r="H301" s="101">
        <v>1.0025906310331398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0.30805236411737691</v>
      </c>
      <c r="P301" s="101">
        <v>0.1560772823782535</v>
      </c>
      <c r="Q301" s="101">
        <v>9.9685332119914566E-2</v>
      </c>
      <c r="R301" s="101">
        <v>0</v>
      </c>
      <c r="S301" s="101">
        <v>0.13265843295956506</v>
      </c>
      <c r="T301" s="101">
        <v>0.1876751736847283</v>
      </c>
      <c r="U301" s="101">
        <v>0.39468850933923755</v>
      </c>
      <c r="V301" s="101">
        <v>0.56672136046438171</v>
      </c>
      <c r="W301" s="101">
        <v>0.11396044409095007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0.75068010363005855</v>
      </c>
      <c r="F305" s="122">
        <v>1.3008595922924822</v>
      </c>
      <c r="G305" s="122">
        <v>1.4108636158423831</v>
      </c>
      <c r="H305" s="122">
        <v>0.36323134513919125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0.10581902537451185</v>
      </c>
      <c r="P305" s="122">
        <v>5.3034098394382077E-2</v>
      </c>
      <c r="Q305" s="122">
        <v>3.8138603576510124E-2</v>
      </c>
      <c r="R305" s="122">
        <v>0</v>
      </c>
      <c r="S305" s="122">
        <v>5.1215962826100227E-2</v>
      </c>
      <c r="T305" s="122">
        <v>8.6834157949010365E-2</v>
      </c>
      <c r="U305" s="122">
        <v>0.20074890524618563</v>
      </c>
      <c r="V305" s="122">
        <v>0.24435352771769686</v>
      </c>
      <c r="W305" s="122">
        <v>4.7931157942279791E-2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0.70303208705970188</v>
      </c>
      <c r="F306" s="98">
        <v>1.2798754096132405</v>
      </c>
      <c r="G306" s="98">
        <v>1.3933258130169794</v>
      </c>
      <c r="H306" s="98">
        <v>0.32505994558322704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0.10581902537451185</v>
      </c>
      <c r="P306" s="98">
        <v>5.3034098394382077E-2</v>
      </c>
      <c r="Q306" s="98">
        <v>3.7631538270979578E-2</v>
      </c>
      <c r="R306" s="98">
        <v>0</v>
      </c>
      <c r="S306" s="98">
        <v>5.0437227743130461E-2</v>
      </c>
      <c r="T306" s="98">
        <v>8.6260098431970619E-2</v>
      </c>
      <c r="U306" s="98">
        <v>0.19960178129729911</v>
      </c>
      <c r="V306" s="98">
        <v>0.2427079379873297</v>
      </c>
      <c r="W306" s="98">
        <v>4.7775645018239415E-2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4.7648016570356638E-2</v>
      </c>
      <c r="F307" s="33">
        <v>2.0984182679241535E-2</v>
      </c>
      <c r="G307" s="33">
        <v>1.7537802825403733E-2</v>
      </c>
      <c r="H307" s="33">
        <v>3.8171399555964214E-2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5.0706530553054586E-4</v>
      </c>
      <c r="R307" s="33">
        <v>0</v>
      </c>
      <c r="S307" s="33">
        <v>7.7873508296976465E-4</v>
      </c>
      <c r="T307" s="33">
        <v>5.7405951703974004E-4</v>
      </c>
      <c r="U307" s="33">
        <v>1.1471239488865278E-3</v>
      </c>
      <c r="V307" s="33">
        <v>1.6455897303671461E-3</v>
      </c>
      <c r="W307" s="33">
        <v>1.5551292404037301E-4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4.6162251872240052</v>
      </c>
      <c r="F309" s="117">
        <f t="shared" si="136"/>
        <v>22.587966883353346</v>
      </c>
      <c r="G309" s="117">
        <f t="shared" si="136"/>
        <v>8.062044797860473</v>
      </c>
      <c r="H309" s="117">
        <f t="shared" si="136"/>
        <v>3.7788888572918253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1.2787385014442461</v>
      </c>
      <c r="P309" s="117">
        <f t="shared" si="136"/>
        <v>0.78728918865217645</v>
      </c>
      <c r="Q309" s="117">
        <f t="shared" si="136"/>
        <v>0.55876185605093465</v>
      </c>
      <c r="R309" s="117">
        <f t="shared" ref="R309:V309" si="137">R310+R313+R315+R324</f>
        <v>0</v>
      </c>
      <c r="S309" s="117">
        <f t="shared" si="137"/>
        <v>0.54094435899283067</v>
      </c>
      <c r="T309" s="117">
        <f t="shared" si="137"/>
        <v>0.90727107926328454</v>
      </c>
      <c r="U309" s="117">
        <f t="shared" si="137"/>
        <v>2.2072374299058621</v>
      </c>
      <c r="V309" s="117">
        <f t="shared" si="137"/>
        <v>2.5087152562340385</v>
      </c>
      <c r="W309" s="117">
        <f t="shared" ref="W309" si="138">W310+W313+W315+W324</f>
        <v>0.49320318892049808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3.2713519817374164</v>
      </c>
      <c r="F310" s="122">
        <f t="shared" si="139"/>
        <v>20.828404789925134</v>
      </c>
      <c r="G310" s="122">
        <f t="shared" si="139"/>
        <v>6.4031995719483685</v>
      </c>
      <c r="H310" s="122">
        <f t="shared" si="139"/>
        <v>2.928207256214665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1.0216245565119242</v>
      </c>
      <c r="P310" s="122">
        <f t="shared" si="139"/>
        <v>0.6451715206855072</v>
      </c>
      <c r="Q310" s="122">
        <f t="shared" si="139"/>
        <v>0.45006726708177092</v>
      </c>
      <c r="R310" s="122">
        <f t="shared" ref="R310:V310" si="140">SUM(R311:R312)</f>
        <v>0</v>
      </c>
      <c r="S310" s="122">
        <f t="shared" si="140"/>
        <v>0.40371998985041396</v>
      </c>
      <c r="T310" s="122">
        <f t="shared" si="140"/>
        <v>0.70298678084225674</v>
      </c>
      <c r="U310" s="122">
        <f t="shared" si="140"/>
        <v>1.7798986296500139</v>
      </c>
      <c r="V310" s="122">
        <f t="shared" si="140"/>
        <v>1.9517836831905158</v>
      </c>
      <c r="W310" s="122">
        <f t="shared" ref="W310" si="141">SUM(W311:W312)</f>
        <v>0.3826163487580872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3.2579539400935955</v>
      </c>
      <c r="F311" s="98">
        <v>20.736632554427931</v>
      </c>
      <c r="G311" s="98">
        <v>6.3767022704061631</v>
      </c>
      <c r="H311" s="98">
        <v>2.9168788785328195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1.0177452089072416</v>
      </c>
      <c r="P311" s="98">
        <v>0.64267233861357798</v>
      </c>
      <c r="Q311" s="98">
        <v>0.44853014564118882</v>
      </c>
      <c r="R311" s="98">
        <v>0</v>
      </c>
      <c r="S311" s="98">
        <v>0.40234591800033903</v>
      </c>
      <c r="T311" s="98">
        <v>0.70063049705640623</v>
      </c>
      <c r="U311" s="98">
        <v>1.7739608557450397</v>
      </c>
      <c r="V311" s="98">
        <v>1.9453731755021613</v>
      </c>
      <c r="W311" s="98">
        <v>0.38137194775641542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1.339804164382077E-2</v>
      </c>
      <c r="F312" s="98">
        <v>9.1772235497202509E-2</v>
      </c>
      <c r="G312" s="98">
        <v>2.6497301542205497E-2</v>
      </c>
      <c r="H312" s="98">
        <v>1.1328377681845719E-2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3.8793476046824885E-3</v>
      </c>
      <c r="P312" s="98">
        <v>2.4991820719292564E-3</v>
      </c>
      <c r="Q312" s="98">
        <v>1.5371214405821287E-3</v>
      </c>
      <c r="R312" s="98">
        <v>0</v>
      </c>
      <c r="S312" s="98">
        <v>1.3740718500749132E-3</v>
      </c>
      <c r="T312" s="98">
        <v>2.3562837858505225E-3</v>
      </c>
      <c r="U312" s="98">
        <v>5.9377739049741541E-3</v>
      </c>
      <c r="V312" s="98">
        <v>6.4105076883544769E-3</v>
      </c>
      <c r="W312" s="98">
        <v>1.2444010016718049E-3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0.13940666028481416</v>
      </c>
      <c r="F313" s="122">
        <f t="shared" si="142"/>
        <v>0.11278876358785443</v>
      </c>
      <c r="G313" s="122">
        <f t="shared" si="142"/>
        <v>8.84886256854059E-2</v>
      </c>
      <c r="H313" s="122">
        <f t="shared" si="142"/>
        <v>5.2671470388929248E-2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5.7959163858956955E-3</v>
      </c>
      <c r="P313" s="122">
        <f t="shared" si="142"/>
        <v>1.2514741864655704E-2</v>
      </c>
      <c r="Q313" s="122">
        <f t="shared" si="142"/>
        <v>2.1697540536172566E-2</v>
      </c>
      <c r="R313" s="122">
        <f t="shared" si="142"/>
        <v>0</v>
      </c>
      <c r="S313" s="122">
        <f t="shared" si="142"/>
        <v>1.7778673261810742E-2</v>
      </c>
      <c r="T313" s="122">
        <f t="shared" si="142"/>
        <v>2.4519396885624756E-2</v>
      </c>
      <c r="U313" s="122">
        <f t="shared" si="142"/>
        <v>3.3605149936983401E-2</v>
      </c>
      <c r="V313" s="122">
        <f t="shared" si="142"/>
        <v>1.148339319588825E-2</v>
      </c>
      <c r="W313" s="122">
        <f t="shared" si="142"/>
        <v>6.6374300668084983E-4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0.13940666028481416</v>
      </c>
      <c r="F314" s="98">
        <v>0.11278876358785443</v>
      </c>
      <c r="G314" s="98">
        <v>8.84886256854059E-2</v>
      </c>
      <c r="H314" s="98">
        <v>5.2671470388929248E-2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5.7959163858956955E-3</v>
      </c>
      <c r="P314" s="98">
        <v>1.2514741864655704E-2</v>
      </c>
      <c r="Q314" s="98">
        <v>2.1697540536172566E-2</v>
      </c>
      <c r="R314" s="98">
        <v>0</v>
      </c>
      <c r="S314" s="98">
        <v>1.7778673261810742E-2</v>
      </c>
      <c r="T314" s="98">
        <v>2.4519396885624756E-2</v>
      </c>
      <c r="U314" s="98">
        <v>3.3605149936983401E-2</v>
      </c>
      <c r="V314" s="98">
        <v>1.148339319588825E-2</v>
      </c>
      <c r="W314" s="98">
        <v>6.6374300668084983E-4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0.76374314975492319</v>
      </c>
      <c r="F315" s="122">
        <v>0.89075249671545709</v>
      </c>
      <c r="G315" s="122">
        <v>0.75033848710565954</v>
      </c>
      <c r="H315" s="122">
        <v>0.58092612894481843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0.18967619300905145</v>
      </c>
      <c r="P315" s="122">
        <v>9.8709434506060179E-2</v>
      </c>
      <c r="Q315" s="122">
        <v>6.4679663479133384E-2</v>
      </c>
      <c r="R315" s="122">
        <v>0</v>
      </c>
      <c r="S315" s="122">
        <v>8.9177461189708249E-2</v>
      </c>
      <c r="T315" s="122">
        <v>0.12827849550987364</v>
      </c>
      <c r="U315" s="122">
        <v>0.27395695784444413</v>
      </c>
      <c r="V315" s="122">
        <v>0.39870227147318116</v>
      </c>
      <c r="W315" s="122">
        <v>8.1018560855171784E-2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0.76374314975492319</v>
      </c>
      <c r="F320" s="101">
        <v>0.89075249671545709</v>
      </c>
      <c r="G320" s="101">
        <v>0.75033848710565954</v>
      </c>
      <c r="H320" s="101">
        <v>0.58092612894481843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0.18967619300905145</v>
      </c>
      <c r="P320" s="101">
        <v>9.8709434506060179E-2</v>
      </c>
      <c r="Q320" s="101">
        <v>6.4679663479133384E-2</v>
      </c>
      <c r="R320" s="101">
        <v>0</v>
      </c>
      <c r="S320" s="101">
        <v>8.9177461189708249E-2</v>
      </c>
      <c r="T320" s="101">
        <v>0.12827849550987364</v>
      </c>
      <c r="U320" s="101">
        <v>0.27395695784444413</v>
      </c>
      <c r="V320" s="101">
        <v>0.39870227147318116</v>
      </c>
      <c r="W320" s="101">
        <v>8.1018560855171784E-2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0.44172339544685146</v>
      </c>
      <c r="F324" s="122">
        <v>0.75602083312490131</v>
      </c>
      <c r="G324" s="122">
        <v>0.82001811312103878</v>
      </c>
      <c r="H324" s="122">
        <v>0.21708400174341236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6.1641835537374796E-2</v>
      </c>
      <c r="P324" s="122">
        <v>3.089349159595332E-2</v>
      </c>
      <c r="Q324" s="122">
        <v>2.2317384953857787E-2</v>
      </c>
      <c r="R324" s="122">
        <v>0</v>
      </c>
      <c r="S324" s="122">
        <v>3.0268234690897629E-2</v>
      </c>
      <c r="T324" s="122">
        <v>5.1486406025529327E-2</v>
      </c>
      <c r="U324" s="122">
        <v>0.11977669247442077</v>
      </c>
      <c r="V324" s="122">
        <v>0.14674590837445375</v>
      </c>
      <c r="W324" s="122">
        <v>2.8904536300558253E-2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0.40619975171945238</v>
      </c>
      <c r="F325" s="98">
        <v>0.74034653158859065</v>
      </c>
      <c r="G325" s="98">
        <v>0.80689248613134545</v>
      </c>
      <c r="H325" s="98">
        <v>0.18845843936866669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6.1641835537374796E-2</v>
      </c>
      <c r="P325" s="98">
        <v>3.089349159595332E-2</v>
      </c>
      <c r="Q325" s="98">
        <v>2.1921172349758562E-2</v>
      </c>
      <c r="R325" s="98">
        <v>0</v>
      </c>
      <c r="S325" s="98">
        <v>2.9641083936958294E-2</v>
      </c>
      <c r="T325" s="98">
        <v>5.1015879096446191E-2</v>
      </c>
      <c r="U325" s="98">
        <v>0.11882078645999966</v>
      </c>
      <c r="V325" s="98">
        <v>0.14535591835520884</v>
      </c>
      <c r="W325" s="98">
        <v>2.8771856016880391E-2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3.5523643727399079E-2</v>
      </c>
      <c r="F326" s="33">
        <v>1.5674301536310626E-2</v>
      </c>
      <c r="G326" s="33">
        <v>1.3125626989693329E-2</v>
      </c>
      <c r="H326" s="33">
        <v>2.8625562374745686E-2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3.9621260409922372E-4</v>
      </c>
      <c r="R326" s="33">
        <v>0</v>
      </c>
      <c r="S326" s="33">
        <v>6.2715075393933472E-4</v>
      </c>
      <c r="T326" s="33">
        <v>4.7052692908313256E-4</v>
      </c>
      <c r="U326" s="33">
        <v>9.5590601442111119E-4</v>
      </c>
      <c r="V326" s="33">
        <v>1.3899900192449305E-3</v>
      </c>
      <c r="W326" s="33">
        <v>1.3268028367786135E-4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>
        <f t="shared" si="143"/>
        <v>0.50107975236628155</v>
      </c>
      <c r="F328" s="119">
        <f t="shared" si="143"/>
        <v>0.47776332927167792</v>
      </c>
      <c r="G328" s="119">
        <f t="shared" si="143"/>
        <v>0.49751185327830155</v>
      </c>
      <c r="H328" s="119">
        <f t="shared" si="143"/>
        <v>0.50679800650983631</v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>
        <f t="shared" si="143"/>
        <v>0.58287181739611194</v>
      </c>
      <c r="P328" s="119">
        <f t="shared" si="143"/>
        <v>0.61614293915955964</v>
      </c>
      <c r="Q328" s="119">
        <f t="shared" si="143"/>
        <v>0.65213198523556659</v>
      </c>
      <c r="R328" s="119" t="str">
        <f t="shared" ref="R328:V328" si="144">IF(R309=0,"",R309/R290)</f>
        <v/>
      </c>
      <c r="S328" s="119">
        <f t="shared" si="144"/>
        <v>0.67048891470514982</v>
      </c>
      <c r="T328" s="119">
        <f t="shared" si="144"/>
        <v>0.67388810675451227</v>
      </c>
      <c r="U328" s="119">
        <f t="shared" si="144"/>
        <v>0.67300756466134082</v>
      </c>
      <c r="V328" s="119">
        <f t="shared" si="144"/>
        <v>0.67303930212215646</v>
      </c>
      <c r="W328" s="119">
        <f t="shared" ref="W328" si="145">IF(W309=0,"",W309/W290)</f>
        <v>0.67499357242280145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>
        <f t="shared" si="146"/>
        <v>0.4628280159287233</v>
      </c>
      <c r="F329" s="124">
        <f t="shared" si="146"/>
        <v>0.46931093188894452</v>
      </c>
      <c r="G329" s="124">
        <f t="shared" si="146"/>
        <v>0.4758368793622807</v>
      </c>
      <c r="H329" s="124">
        <f t="shared" si="146"/>
        <v>0.48251663564278796</v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>
        <f t="shared" si="146"/>
        <v>0.5745789615276693</v>
      </c>
      <c r="P329" s="124">
        <f t="shared" si="146"/>
        <v>0.6060039114164375</v>
      </c>
      <c r="Q329" s="124">
        <f t="shared" si="146"/>
        <v>0.63188300437330336</v>
      </c>
      <c r="R329" s="124" t="str">
        <f t="shared" ref="R329:V329" si="147">IF(R310=0,"",R310/R291)</f>
        <v/>
      </c>
      <c r="S329" s="124">
        <f t="shared" si="147"/>
        <v>0.65368392651366281</v>
      </c>
      <c r="T329" s="124">
        <f t="shared" si="147"/>
        <v>0.66033364989478383</v>
      </c>
      <c r="U329" s="124">
        <f t="shared" si="147"/>
        <v>0.66551890813736325</v>
      </c>
      <c r="V329" s="124">
        <f t="shared" si="147"/>
        <v>0.67000915241048331</v>
      </c>
      <c r="W329" s="124">
        <f t="shared" ref="W329" si="148">IF(W310=0,"",W310/W291)</f>
        <v>0.67291131613786725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>
        <f t="shared" si="149"/>
        <v>0.46180784945292774</v>
      </c>
      <c r="F330" s="111">
        <f t="shared" si="149"/>
        <v>0.46821128033345683</v>
      </c>
      <c r="G330" s="111">
        <f t="shared" si="149"/>
        <v>0.47480272546607333</v>
      </c>
      <c r="H330" s="111">
        <f t="shared" si="149"/>
        <v>0.4815488346723652</v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>
        <f t="shared" si="149"/>
        <v>0.57364874374083474</v>
      </c>
      <c r="P330" s="111">
        <f t="shared" si="149"/>
        <v>0.60507684524654226</v>
      </c>
      <c r="Q330" s="111">
        <f t="shared" si="149"/>
        <v>0.63108686051326113</v>
      </c>
      <c r="R330" s="111" t="str">
        <f t="shared" ref="R330:V330" si="150">IF(R311=0,"",R311/R292)</f>
        <v/>
      </c>
      <c r="S330" s="111">
        <f t="shared" si="150"/>
        <v>0.65291171379191604</v>
      </c>
      <c r="T330" s="111">
        <f t="shared" si="150"/>
        <v>0.65958019252176991</v>
      </c>
      <c r="U330" s="111">
        <f t="shared" si="150"/>
        <v>0.66477464648244577</v>
      </c>
      <c r="V330" s="111">
        <f t="shared" si="150"/>
        <v>0.66928137238014485</v>
      </c>
      <c r="W330" s="111">
        <f t="shared" ref="W330" si="151">IF(W311=0,"",W311/W292)</f>
        <v>0.67219389908940219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2.2045549901984871</v>
      </c>
      <c r="F332" s="124">
        <f t="shared" si="155"/>
        <v>2.2684678914642329</v>
      </c>
      <c r="G332" s="124">
        <f t="shared" si="155"/>
        <v>2.3329881234576191</v>
      </c>
      <c r="H332" s="124">
        <f t="shared" si="155"/>
        <v>2.3980462470555119</v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>
        <f t="shared" si="155"/>
        <v>2.9766019566585165</v>
      </c>
      <c r="P332" s="124">
        <f t="shared" si="155"/>
        <v>3.1081843216729235</v>
      </c>
      <c r="Q332" s="124">
        <f t="shared" si="155"/>
        <v>3.2212640463948716</v>
      </c>
      <c r="R332" s="124" t="str">
        <f t="shared" ref="R332:V332" si="156">IF(R313=0,"",R313/R294)</f>
        <v/>
      </c>
      <c r="S332" s="124">
        <f t="shared" si="156"/>
        <v>3.3486714871906016</v>
      </c>
      <c r="T332" s="124">
        <f t="shared" si="156"/>
        <v>3.395850934883998</v>
      </c>
      <c r="U332" s="124">
        <f t="shared" si="156"/>
        <v>3.4388017692956554</v>
      </c>
      <c r="V332" s="124">
        <f t="shared" si="156"/>
        <v>3.4825948434800775</v>
      </c>
      <c r="W332" s="124">
        <f t="shared" ref="W332" si="157">IF(W313=0,"",W313/W294)</f>
        <v>3.5254688748329794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2.2045549901984871</v>
      </c>
      <c r="F333" s="111">
        <f t="shared" si="158"/>
        <v>2.2684678914642329</v>
      </c>
      <c r="G333" s="111">
        <f t="shared" si="158"/>
        <v>2.3329881234576191</v>
      </c>
      <c r="H333" s="111">
        <f t="shared" si="158"/>
        <v>2.3980462470555119</v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>
        <f t="shared" si="158"/>
        <v>2.9766019566585165</v>
      </c>
      <c r="P333" s="111">
        <f t="shared" si="158"/>
        <v>3.1081843216729235</v>
      </c>
      <c r="Q333" s="111">
        <f t="shared" si="158"/>
        <v>3.2212640463948716</v>
      </c>
      <c r="R333" s="111" t="str">
        <f t="shared" ref="R333:V333" si="159">IF(R314=0,"",R314/R295)</f>
        <v/>
      </c>
      <c r="S333" s="111">
        <f t="shared" si="159"/>
        <v>3.3486714871906016</v>
      </c>
      <c r="T333" s="111">
        <f t="shared" si="159"/>
        <v>3.395850934883998</v>
      </c>
      <c r="U333" s="111">
        <f t="shared" si="159"/>
        <v>3.4388017692956554</v>
      </c>
      <c r="V333" s="111">
        <f t="shared" si="159"/>
        <v>3.4825948434800775</v>
      </c>
      <c r="W333" s="111">
        <f t="shared" ref="W333" si="160">IF(W314=0,"",W314/W295)</f>
        <v>3.5254688748329794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>
        <f t="shared" si="161"/>
        <v>0.57404467733844355</v>
      </c>
      <c r="F334" s="124">
        <f t="shared" si="161"/>
        <v>0.57573086729075185</v>
      </c>
      <c r="G334" s="124">
        <f t="shared" si="161"/>
        <v>0.57752786630880737</v>
      </c>
      <c r="H334" s="124">
        <f t="shared" si="161"/>
        <v>0.57942505242263365</v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>
        <f t="shared" si="161"/>
        <v>0.61572711364350807</v>
      </c>
      <c r="P334" s="124">
        <f t="shared" si="161"/>
        <v>0.63243947486757068</v>
      </c>
      <c r="Q334" s="124">
        <f t="shared" si="161"/>
        <v>0.64883832057988444</v>
      </c>
      <c r="R334" s="124" t="str">
        <f t="shared" ref="R334:V334" si="162">IF(R315=0,"",R315/R296)</f>
        <v/>
      </c>
      <c r="S334" s="124">
        <f t="shared" si="162"/>
        <v>0.67223363943165204</v>
      </c>
      <c r="T334" s="124">
        <f t="shared" si="162"/>
        <v>0.68351339706425984</v>
      </c>
      <c r="U334" s="124">
        <f t="shared" si="162"/>
        <v>0.69410928203378786</v>
      </c>
      <c r="V334" s="124">
        <f t="shared" si="162"/>
        <v>0.70352434068565428</v>
      </c>
      <c r="W334" s="124">
        <f t="shared" ref="W334" si="163">IF(W315=0,"",W315/W296)</f>
        <v>0.71093581199553868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>
        <f t="shared" si="176"/>
        <v>0.57404467733844355</v>
      </c>
      <c r="F339" s="112">
        <f t="shared" si="176"/>
        <v>0.57573086729075185</v>
      </c>
      <c r="G339" s="112">
        <f t="shared" si="176"/>
        <v>0.57752786630880737</v>
      </c>
      <c r="H339" s="112">
        <f t="shared" si="176"/>
        <v>0.57942505242263365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0.61572711364350807</v>
      </c>
      <c r="P339" s="112">
        <f t="shared" si="176"/>
        <v>0.63243947486757068</v>
      </c>
      <c r="Q339" s="112">
        <f t="shared" si="176"/>
        <v>0.64883832057988444</v>
      </c>
      <c r="R339" s="112" t="str">
        <f t="shared" ref="R339:V339" si="177">IF(R320=0,"",R320/R301)</f>
        <v/>
      </c>
      <c r="S339" s="112">
        <f t="shared" si="177"/>
        <v>0.67223363943165204</v>
      </c>
      <c r="T339" s="112">
        <f t="shared" si="177"/>
        <v>0.68351339706425984</v>
      </c>
      <c r="U339" s="112">
        <f t="shared" si="177"/>
        <v>0.69410928203378786</v>
      </c>
      <c r="V339" s="112">
        <f t="shared" si="177"/>
        <v>0.70352434068565428</v>
      </c>
      <c r="W339" s="112">
        <f t="shared" ref="W339" si="178">IF(W320=0,"",W320/W301)</f>
        <v>0.71093581199553868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>
        <f t="shared" si="188"/>
        <v>0.58843093524233925</v>
      </c>
      <c r="F343" s="124">
        <f t="shared" si="188"/>
        <v>0.58117020284455068</v>
      </c>
      <c r="G343" s="124">
        <f t="shared" si="188"/>
        <v>0.58121713815082776</v>
      </c>
      <c r="H343" s="124">
        <f t="shared" si="188"/>
        <v>0.597646664167227</v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>
        <f t="shared" si="188"/>
        <v>0.58252129349343063</v>
      </c>
      <c r="P343" s="124">
        <f t="shared" si="188"/>
        <v>0.58252129349343063</v>
      </c>
      <c r="Q343" s="124">
        <f t="shared" si="188"/>
        <v>0.58516523577185309</v>
      </c>
      <c r="R343" s="124" t="str">
        <f t="shared" ref="R343:V343" si="189">IF(R324=0,"",R324/R305)</f>
        <v/>
      </c>
      <c r="S343" s="124">
        <f t="shared" si="189"/>
        <v>0.59099220283471066</v>
      </c>
      <c r="T343" s="124">
        <f t="shared" si="189"/>
        <v>0.59292802788232846</v>
      </c>
      <c r="U343" s="124">
        <f t="shared" si="189"/>
        <v>0.59664929344214501</v>
      </c>
      <c r="V343" s="124">
        <f t="shared" si="189"/>
        <v>0.60054753350641288</v>
      </c>
      <c r="W343" s="124">
        <f t="shared" ref="W343" si="190">IF(W324=0,"",W324/W305)</f>
        <v>0.6030427292277396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>
        <f t="shared" si="191"/>
        <v>0.57778266340346662</v>
      </c>
      <c r="F344" s="111">
        <f t="shared" si="191"/>
        <v>0.57845203214921714</v>
      </c>
      <c r="G344" s="111">
        <f t="shared" si="191"/>
        <v>0.5791125654840017</v>
      </c>
      <c r="H344" s="111">
        <f t="shared" si="191"/>
        <v>0.57976518463550453</v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>
        <f t="shared" si="191"/>
        <v>0.58252129349343063</v>
      </c>
      <c r="P344" s="111">
        <f t="shared" si="191"/>
        <v>0.58252129349343063</v>
      </c>
      <c r="Q344" s="111">
        <f t="shared" si="191"/>
        <v>0.58252129349343063</v>
      </c>
      <c r="R344" s="111" t="str">
        <f t="shared" ref="R344:V344" si="192">IF(R325=0,"",R325/R306)</f>
        <v/>
      </c>
      <c r="S344" s="111">
        <f t="shared" si="192"/>
        <v>0.58768265551620058</v>
      </c>
      <c r="T344" s="111">
        <f t="shared" si="192"/>
        <v>0.59141920799777514</v>
      </c>
      <c r="U344" s="111">
        <f t="shared" si="192"/>
        <v>0.59528920878226388</v>
      </c>
      <c r="V344" s="111">
        <f t="shared" si="192"/>
        <v>0.59889231296092582</v>
      </c>
      <c r="W344" s="111">
        <f t="shared" ref="W344" si="193">IF(W325=0,"",W325/W306)</f>
        <v>0.6022285205337593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>
        <f t="shared" si="194"/>
        <v>0.74554296871822945</v>
      </c>
      <c r="F345" s="45">
        <f t="shared" si="194"/>
        <v>0.74695792425674634</v>
      </c>
      <c r="G345" s="45">
        <f t="shared" si="194"/>
        <v>0.74841912184579296</v>
      </c>
      <c r="H345" s="45">
        <f t="shared" si="194"/>
        <v>0.74992174003934298</v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>
        <f t="shared" si="194"/>
        <v>0.78138377794289005</v>
      </c>
      <c r="R345" s="45" t="str">
        <f t="shared" ref="R345:V345" si="195">IF(R326=0,"",R326/R307)</f>
        <v/>
      </c>
      <c r="S345" s="45">
        <f t="shared" si="195"/>
        <v>0.80534544757846049</v>
      </c>
      <c r="T345" s="45">
        <f t="shared" si="195"/>
        <v>0.8196483380495192</v>
      </c>
      <c r="U345" s="45">
        <f t="shared" si="195"/>
        <v>0.83330664951156752</v>
      </c>
      <c r="V345" s="45">
        <f t="shared" si="195"/>
        <v>0.84467591988120339</v>
      </c>
      <c r="W345" s="45">
        <f t="shared" ref="W345" si="196">IF(W326=0,"",W326/W307)</f>
        <v>0.85317850266525741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23.867785631610865</v>
      </c>
      <c r="F347" s="117">
        <f t="shared" si="197"/>
        <v>133.23641131027853</v>
      </c>
      <c r="G347" s="117">
        <f t="shared" si="197"/>
        <v>45.871970272589394</v>
      </c>
      <c r="H347" s="117">
        <f t="shared" si="197"/>
        <v>19.451989076831282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5.7837505260258926</v>
      </c>
      <c r="P347" s="117">
        <f t="shared" si="197"/>
        <v>3.7543471122060161</v>
      </c>
      <c r="Q347" s="117">
        <f t="shared" si="197"/>
        <v>2.6264271072571699</v>
      </c>
      <c r="R347" s="117">
        <f t="shared" ref="R347:V347" si="198">R348+R351+R353+R362</f>
        <v>0</v>
      </c>
      <c r="S347" s="117">
        <f t="shared" si="198"/>
        <v>2.2541418049723463</v>
      </c>
      <c r="T347" s="117">
        <f t="shared" si="198"/>
        <v>4.0255938273666798</v>
      </c>
      <c r="U347" s="117">
        <f t="shared" si="198"/>
        <v>10.506263640957016</v>
      </c>
      <c r="V347" s="117">
        <f t="shared" si="198"/>
        <v>11.42994376266423</v>
      </c>
      <c r="W347" s="117">
        <f t="shared" ref="W347" si="199">W348+W351+W353+W362</f>
        <v>2.1204945718167223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22.01046568934478</v>
      </c>
      <c r="F348" s="122">
        <f t="shared" si="200"/>
        <v>129.85514583798326</v>
      </c>
      <c r="G348" s="122">
        <f t="shared" si="200"/>
        <v>42.190983492293576</v>
      </c>
      <c r="H348" s="122">
        <f t="shared" si="200"/>
        <v>18.593222698345365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5.5041903328045105</v>
      </c>
      <c r="P348" s="122">
        <f t="shared" si="200"/>
        <v>3.6142378762535712</v>
      </c>
      <c r="Q348" s="122">
        <f t="shared" si="200"/>
        <v>2.5270094451399863</v>
      </c>
      <c r="R348" s="122">
        <f t="shared" ref="R348:V348" si="201">SUM(R349:R350)</f>
        <v>0</v>
      </c>
      <c r="S348" s="122">
        <f t="shared" si="201"/>
        <v>2.1208931657648202</v>
      </c>
      <c r="T348" s="122">
        <f t="shared" si="201"/>
        <v>3.7977057921141304</v>
      </c>
      <c r="U348" s="122">
        <f t="shared" si="201"/>
        <v>9.9789415233196959</v>
      </c>
      <c r="V348" s="122">
        <f t="shared" si="201"/>
        <v>10.788740748367292</v>
      </c>
      <c r="W348" s="122">
        <f t="shared" ref="W348" si="202">SUM(W349:W350)</f>
        <v>1.9942774902918701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22.01046568934478</v>
      </c>
      <c r="F349" s="98">
        <v>129.85514583798326</v>
      </c>
      <c r="G349" s="98">
        <v>42.190983492293576</v>
      </c>
      <c r="H349" s="98">
        <v>18.593222698345365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5.5041903328045105</v>
      </c>
      <c r="P349" s="98">
        <v>3.6142378762535712</v>
      </c>
      <c r="Q349" s="98">
        <v>2.5270094451399863</v>
      </c>
      <c r="R349" s="98">
        <v>0</v>
      </c>
      <c r="S349" s="98">
        <v>2.1208931657648202</v>
      </c>
      <c r="T349" s="98">
        <v>3.7977057921141304</v>
      </c>
      <c r="U349" s="98">
        <v>9.9789415233196959</v>
      </c>
      <c r="V349" s="98">
        <v>10.788740748367292</v>
      </c>
      <c r="W349" s="98">
        <v>1.9942774902918701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1.8573199422660847</v>
      </c>
      <c r="F362" s="122">
        <v>3.3812654722952602</v>
      </c>
      <c r="G362" s="122">
        <v>3.6809867802958185</v>
      </c>
      <c r="H362" s="122">
        <v>0.85876637848591664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0.27956019322138198</v>
      </c>
      <c r="P362" s="122">
        <v>0.14010923595244493</v>
      </c>
      <c r="Q362" s="122">
        <v>9.9417662117183447E-2</v>
      </c>
      <c r="R362" s="122">
        <v>0</v>
      </c>
      <c r="S362" s="122">
        <v>0.13324863920752628</v>
      </c>
      <c r="T362" s="122">
        <v>0.227888035252549</v>
      </c>
      <c r="U362" s="122">
        <v>0.52732211763732073</v>
      </c>
      <c r="V362" s="122">
        <v>0.64120301429693716</v>
      </c>
      <c r="W362" s="122">
        <v>0.1262170815248522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1.8573199422660847</v>
      </c>
      <c r="F363" s="98">
        <v>3.3812654722952602</v>
      </c>
      <c r="G363" s="98">
        <v>3.6809867802958185</v>
      </c>
      <c r="H363" s="98">
        <v>0.85876637848591664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0.27956019322138198</v>
      </c>
      <c r="P363" s="98">
        <v>0.14010923595244493</v>
      </c>
      <c r="Q363" s="98">
        <v>9.9417662117183447E-2</v>
      </c>
      <c r="R363" s="98">
        <v>0</v>
      </c>
      <c r="S363" s="98">
        <v>0.13324863920752628</v>
      </c>
      <c r="T363" s="98">
        <v>0.227888035252549</v>
      </c>
      <c r="U363" s="98">
        <v>0.52732211763732073</v>
      </c>
      <c r="V363" s="98">
        <v>0.64120301429693716</v>
      </c>
      <c r="W363" s="98">
        <v>0.1262170815248522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9591.9448654099688</v>
      </c>
      <c r="F366" s="117">
        <f t="shared" si="204"/>
        <v>18831.76128860284</v>
      </c>
      <c r="G366" s="117">
        <f t="shared" si="204"/>
        <v>12963.337407693911</v>
      </c>
      <c r="H366" s="117">
        <f t="shared" si="204"/>
        <v>13221.213085106318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10148.997038138892</v>
      </c>
      <c r="P366" s="117">
        <f t="shared" si="204"/>
        <v>11993.92199541017</v>
      </c>
      <c r="Q366" s="117">
        <f t="shared" si="204"/>
        <v>12742.780765451311</v>
      </c>
      <c r="R366" s="117">
        <f t="shared" ref="R366:V366" si="205">R367+R370+R372+R381</f>
        <v>0</v>
      </c>
      <c r="S366" s="117">
        <f t="shared" si="205"/>
        <v>10132.80587190655</v>
      </c>
      <c r="T366" s="117">
        <f t="shared" si="205"/>
        <v>10200.480042168188</v>
      </c>
      <c r="U366" s="117">
        <f t="shared" si="205"/>
        <v>11308.173937395381</v>
      </c>
      <c r="V366" s="117">
        <f t="shared" si="205"/>
        <v>9446.5363995928692</v>
      </c>
      <c r="W366" s="117">
        <f t="shared" ref="W366" si="206">W367+W370+W372+W381</f>
        <v>9938.9347322355952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7359.260504527515</v>
      </c>
      <c r="F367" s="122">
        <f t="shared" si="207"/>
        <v>17677.544912958005</v>
      </c>
      <c r="G367" s="122">
        <f t="shared" si="207"/>
        <v>10764.998892360227</v>
      </c>
      <c r="H367" s="122">
        <f t="shared" si="207"/>
        <v>10760.479025278093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8225.3813995426954</v>
      </c>
      <c r="P367" s="122">
        <f t="shared" si="207"/>
        <v>9993.2826106395041</v>
      </c>
      <c r="Q367" s="122">
        <f t="shared" si="207"/>
        <v>10592.871783128932</v>
      </c>
      <c r="R367" s="122">
        <f t="shared" ref="R367:V367" si="208">SUM(R368:R369)</f>
        <v>0</v>
      </c>
      <c r="S367" s="122">
        <f t="shared" si="208"/>
        <v>7756.7746682193874</v>
      </c>
      <c r="T367" s="122">
        <f t="shared" si="208"/>
        <v>8065.9414356041525</v>
      </c>
      <c r="U367" s="122">
        <f t="shared" si="208"/>
        <v>9221.4293541883217</v>
      </c>
      <c r="V367" s="122">
        <f t="shared" si="208"/>
        <v>7382.6555263345808</v>
      </c>
      <c r="W367" s="122">
        <f t="shared" ref="W367" si="209">SUM(W368:W369)</f>
        <v>7734.2693268760941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7345.3107082591505</v>
      </c>
      <c r="F368" s="98">
        <v>17640.990659281983</v>
      </c>
      <c r="G368" s="98">
        <v>10743.801780175892</v>
      </c>
      <c r="H368" s="98">
        <v>10740.392269303118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8207.4351733523781</v>
      </c>
      <c r="P368" s="98">
        <v>9969.8237829586833</v>
      </c>
      <c r="Q368" s="98">
        <v>10570.011524364265</v>
      </c>
      <c r="R368" s="98">
        <v>0</v>
      </c>
      <c r="S368" s="98">
        <v>7739.517156754624</v>
      </c>
      <c r="T368" s="98">
        <v>8048.0889402103794</v>
      </c>
      <c r="U368" s="98">
        <v>9200.9560928438659</v>
      </c>
      <c r="V368" s="98">
        <v>7366.4092407787812</v>
      </c>
      <c r="W368" s="98">
        <v>7717.3425623738212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13.949796268364866</v>
      </c>
      <c r="F369" s="98">
        <v>36.554253676021141</v>
      </c>
      <c r="G369" s="98">
        <v>21.197112184334156</v>
      </c>
      <c r="H369" s="98">
        <v>20.086755974975716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17.946226190317162</v>
      </c>
      <c r="P369" s="98">
        <v>23.458827680821027</v>
      </c>
      <c r="Q369" s="98">
        <v>22.860258764667723</v>
      </c>
      <c r="R369" s="98">
        <v>0</v>
      </c>
      <c r="S369" s="98">
        <v>17.257511464763759</v>
      </c>
      <c r="T369" s="98">
        <v>17.852495393773012</v>
      </c>
      <c r="U369" s="98">
        <v>20.4732613444558</v>
      </c>
      <c r="V369" s="98">
        <v>16.246285555799208</v>
      </c>
      <c r="W369" s="98">
        <v>16.926764502272622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65.839894818438211</v>
      </c>
      <c r="F370" s="122">
        <f t="shared" si="210"/>
        <v>19.804314288677919</v>
      </c>
      <c r="G370" s="122">
        <f t="shared" si="210"/>
        <v>30.342403011649221</v>
      </c>
      <c r="H370" s="122">
        <f t="shared" si="210"/>
        <v>38.945741047280286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9.0077389181282648</v>
      </c>
      <c r="P370" s="122">
        <f t="shared" si="210"/>
        <v>37.794059197016111</v>
      </c>
      <c r="Q370" s="122">
        <f t="shared" si="210"/>
        <v>100.17449108271337</v>
      </c>
      <c r="R370" s="122">
        <f t="shared" si="210"/>
        <v>0</v>
      </c>
      <c r="S370" s="122">
        <f t="shared" si="210"/>
        <v>66.679990957912494</v>
      </c>
      <c r="T370" s="122">
        <f t="shared" si="210"/>
        <v>54.705690016557</v>
      </c>
      <c r="U370" s="122">
        <f t="shared" si="210"/>
        <v>33.694736889694063</v>
      </c>
      <c r="V370" s="122">
        <f t="shared" si="210"/>
        <v>8.3565870178068451</v>
      </c>
      <c r="W370" s="122">
        <f t="shared" si="210"/>
        <v>2.5609239016491365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65.839894818438211</v>
      </c>
      <c r="F371" s="98">
        <f>RES_hhdet_in_fech!F48</f>
        <v>19.804314288677919</v>
      </c>
      <c r="G371" s="98">
        <f>RES_hhdet_in_fech!G48</f>
        <v>30.342403011649221</v>
      </c>
      <c r="H371" s="98">
        <f>RES_hhdet_in_fech!H48</f>
        <v>38.945741047280286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9.0077389181282648</v>
      </c>
      <c r="P371" s="98">
        <f>RES_hhdet_in_fech!P48</f>
        <v>37.794059197016111</v>
      </c>
      <c r="Q371" s="98">
        <f>RES_hhdet_in_fech!Q48</f>
        <v>100.17449108271337</v>
      </c>
      <c r="R371" s="98">
        <f>RES_hhdet_in_fech!R48</f>
        <v>0</v>
      </c>
      <c r="S371" s="98">
        <f>RES_hhdet_in_fech!S48</f>
        <v>66.679990957912494</v>
      </c>
      <c r="T371" s="98">
        <f>RES_hhdet_in_fech!T48</f>
        <v>54.705690016557</v>
      </c>
      <c r="U371" s="98">
        <f>RES_hhdet_in_fech!U48</f>
        <v>33.694736889694063</v>
      </c>
      <c r="V371" s="98">
        <f>RES_hhdet_in_fech!V48</f>
        <v>8.3565870178068451</v>
      </c>
      <c r="W371" s="98">
        <f>RES_hhdet_in_fech!W48</f>
        <v>2.5609239016491365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1385.2500519890293</v>
      </c>
      <c r="F372" s="122">
        <v>616.26023388984117</v>
      </c>
      <c r="G372" s="122">
        <v>1039.3440382921187</v>
      </c>
      <c r="H372" s="122">
        <v>1777.7296903362428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1425.0791546082312</v>
      </c>
      <c r="P372" s="122">
        <v>1465.0353462946637</v>
      </c>
      <c r="Q372" s="122">
        <v>1482.5324968728985</v>
      </c>
      <c r="R372" s="122">
        <v>0</v>
      </c>
      <c r="S372" s="122">
        <v>1666.1096925699153</v>
      </c>
      <c r="T372" s="122">
        <v>1421.9298175592119</v>
      </c>
      <c r="U372" s="122">
        <v>1360.8738107368313</v>
      </c>
      <c r="V372" s="122">
        <v>1436.2539599478664</v>
      </c>
      <c r="W372" s="122">
        <v>1550.1286137751456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1385.2500519890293</v>
      </c>
      <c r="F377" s="101">
        <v>616.26023388984117</v>
      </c>
      <c r="G377" s="101">
        <v>1039.3440382921187</v>
      </c>
      <c r="H377" s="101">
        <v>1777.7296903362428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1425.0791546082312</v>
      </c>
      <c r="P377" s="101">
        <v>1465.0353462946637</v>
      </c>
      <c r="Q377" s="101">
        <v>1482.5324968728985</v>
      </c>
      <c r="R377" s="101">
        <v>0</v>
      </c>
      <c r="S377" s="101">
        <v>1666.1096925699153</v>
      </c>
      <c r="T377" s="101">
        <v>1421.9298175592119</v>
      </c>
      <c r="U377" s="101">
        <v>1360.8738107368313</v>
      </c>
      <c r="V377" s="101">
        <v>1436.2539599478664</v>
      </c>
      <c r="W377" s="101">
        <v>1550.1286137751456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781.59441407498491</v>
      </c>
      <c r="F381" s="122">
        <v>518.15182746631854</v>
      </c>
      <c r="G381" s="122">
        <v>1128.6520740299159</v>
      </c>
      <c r="H381" s="122">
        <v>644.05862844470096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489.52874506983801</v>
      </c>
      <c r="P381" s="122">
        <v>497.80997927898585</v>
      </c>
      <c r="Q381" s="122">
        <v>567.20199436676819</v>
      </c>
      <c r="R381" s="122">
        <v>0</v>
      </c>
      <c r="S381" s="122">
        <v>643.24152015933646</v>
      </c>
      <c r="T381" s="122">
        <v>657.90309898826752</v>
      </c>
      <c r="U381" s="122">
        <v>692.17603558053327</v>
      </c>
      <c r="V381" s="122">
        <v>619.27032629261601</v>
      </c>
      <c r="W381" s="122">
        <v>651.97586768270639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783.54223023520194</v>
      </c>
      <c r="F382" s="98">
        <v>521.32778837916737</v>
      </c>
      <c r="G382" s="98">
        <v>1152.5163019478998</v>
      </c>
      <c r="H382" s="98">
        <v>627.25189433099899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489.52874506983801</v>
      </c>
      <c r="P382" s="98">
        <v>497.80997927898585</v>
      </c>
      <c r="Q382" s="98">
        <v>567.64564214201357</v>
      </c>
      <c r="R382" s="98">
        <v>0</v>
      </c>
      <c r="S382" s="98">
        <v>647.44476672473206</v>
      </c>
      <c r="T382" s="98">
        <v>660.00325313409098</v>
      </c>
      <c r="U382" s="98">
        <v>694.39686404055908</v>
      </c>
      <c r="V382" s="98">
        <v>620.91801997198513</v>
      </c>
      <c r="W382" s="98">
        <v>652.91510171812502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753.94072477992881</v>
      </c>
      <c r="F383" s="33">
        <v>377.7802547361905</v>
      </c>
      <c r="G383" s="33">
        <v>426.70428213273101</v>
      </c>
      <c r="H383" s="33">
        <v>834.46123465387939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536.10631848365892</v>
      </c>
      <c r="R383" s="33">
        <v>0</v>
      </c>
      <c r="S383" s="33">
        <v>452.83445074691809</v>
      </c>
      <c r="T383" s="33">
        <v>445.08747887814508</v>
      </c>
      <c r="U383" s="33">
        <v>444.70171751834391</v>
      </c>
      <c r="V383" s="33">
        <v>445.07461777139332</v>
      </c>
      <c r="W383" s="33">
        <v>452.15382664738451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4806.3293578706525</v>
      </c>
      <c r="F385" s="117">
        <f t="shared" si="211"/>
        <v>8997.1249692923975</v>
      </c>
      <c r="G385" s="117">
        <f t="shared" si="211"/>
        <v>6449.4140183737309</v>
      </c>
      <c r="H385" s="117">
        <f t="shared" si="211"/>
        <v>6700.4844351736447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5915.5643483677723</v>
      </c>
      <c r="P385" s="117">
        <f t="shared" si="211"/>
        <v>7389.9703503025112</v>
      </c>
      <c r="Q385" s="117">
        <f t="shared" si="211"/>
        <v>8309.9749179953578</v>
      </c>
      <c r="R385" s="117">
        <f t="shared" ref="R385:V385" si="212">R386+R389+R391+R400</f>
        <v>0</v>
      </c>
      <c r="S385" s="117">
        <f t="shared" si="212"/>
        <v>6793.9340119725912</v>
      </c>
      <c r="T385" s="117">
        <f t="shared" si="212"/>
        <v>6873.9821836039073</v>
      </c>
      <c r="U385" s="117">
        <f t="shared" si="212"/>
        <v>7610.4866023733111</v>
      </c>
      <c r="V385" s="117">
        <f t="shared" si="212"/>
        <v>6357.8902658535353</v>
      </c>
      <c r="W385" s="117">
        <f t="shared" ref="W385" si="213">W386+W389+W391+W400</f>
        <v>6708.7170609887635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3406.0719380130845</v>
      </c>
      <c r="F386" s="122">
        <f t="shared" si="214"/>
        <v>8296.2650766089901</v>
      </c>
      <c r="G386" s="122">
        <f t="shared" si="214"/>
        <v>5122.3834792790985</v>
      </c>
      <c r="H386" s="122">
        <f t="shared" si="214"/>
        <v>5192.1101371819732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4726.1311027182483</v>
      </c>
      <c r="P386" s="122">
        <f t="shared" si="214"/>
        <v>6055.9683499374078</v>
      </c>
      <c r="Q386" s="122">
        <f t="shared" si="214"/>
        <v>6693.4556472647</v>
      </c>
      <c r="R386" s="122">
        <f t="shared" ref="R386:V386" si="215">SUM(R387:R388)</f>
        <v>0</v>
      </c>
      <c r="S386" s="122">
        <f t="shared" si="215"/>
        <v>5070.4789222033623</v>
      </c>
      <c r="T386" s="122">
        <f t="shared" si="215"/>
        <v>5326.2125480100622</v>
      </c>
      <c r="U386" s="122">
        <f t="shared" si="215"/>
        <v>6137.0355952652426</v>
      </c>
      <c r="V386" s="122">
        <f t="shared" si="215"/>
        <v>4946.4467717380039</v>
      </c>
      <c r="W386" s="122">
        <f t="shared" ref="W386" si="216">SUM(W387:W388)</f>
        <v>5204.4773521129291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3392.1221417447196</v>
      </c>
      <c r="F387" s="98">
        <v>8259.7108229329697</v>
      </c>
      <c r="G387" s="98">
        <v>5101.1863670947641</v>
      </c>
      <c r="H387" s="98">
        <v>5172.0233812069973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4708.184876527931</v>
      </c>
      <c r="P387" s="98">
        <v>6032.5095222565869</v>
      </c>
      <c r="Q387" s="98">
        <v>6670.5953885000326</v>
      </c>
      <c r="R387" s="98">
        <v>0</v>
      </c>
      <c r="S387" s="98">
        <v>5053.2214107385989</v>
      </c>
      <c r="T387" s="98">
        <v>5308.3600526162891</v>
      </c>
      <c r="U387" s="98">
        <v>6116.5623339207868</v>
      </c>
      <c r="V387" s="98">
        <v>4930.2004861822043</v>
      </c>
      <c r="W387" s="98">
        <v>5187.5505876106563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13.949796268364866</v>
      </c>
      <c r="F388" s="98">
        <v>36.554253676021141</v>
      </c>
      <c r="G388" s="98">
        <v>21.197112184334156</v>
      </c>
      <c r="H388" s="98">
        <v>20.086755974975716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17.946226190317162</v>
      </c>
      <c r="P388" s="98">
        <v>23.458827680821027</v>
      </c>
      <c r="Q388" s="98">
        <v>22.860258764667723</v>
      </c>
      <c r="R388" s="98">
        <v>0</v>
      </c>
      <c r="S388" s="98">
        <v>17.257511464763759</v>
      </c>
      <c r="T388" s="98">
        <v>17.852495393773012</v>
      </c>
      <c r="U388" s="98">
        <v>20.4732613444558</v>
      </c>
      <c r="V388" s="98">
        <v>16.246285555799208</v>
      </c>
      <c r="W388" s="98">
        <v>16.926764502272622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145.1476686761315</v>
      </c>
      <c r="F389" s="122">
        <f t="shared" si="217"/>
        <v>44.92545107633218</v>
      </c>
      <c r="G389" s="122">
        <f t="shared" si="217"/>
        <v>70.788465863342324</v>
      </c>
      <c r="H389" s="122">
        <f t="shared" si="217"/>
        <v>93.393688157226279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26.812453288769664</v>
      </c>
      <c r="P389" s="122">
        <f t="shared" si="217"/>
        <v>117.47090224854387</v>
      </c>
      <c r="Q389" s="122">
        <f t="shared" si="217"/>
        <v>322.6884864906483</v>
      </c>
      <c r="R389" s="122">
        <f t="shared" si="217"/>
        <v>0</v>
      </c>
      <c r="S389" s="122">
        <f t="shared" si="217"/>
        <v>223.28938448688868</v>
      </c>
      <c r="T389" s="122">
        <f t="shared" si="217"/>
        <v>185.77236858619929</v>
      </c>
      <c r="U389" s="122">
        <f t="shared" si="217"/>
        <v>115.86952083223153</v>
      </c>
      <c r="V389" s="122">
        <f t="shared" si="217"/>
        <v>29.102606857306672</v>
      </c>
      <c r="W389" s="122">
        <f t="shared" si="217"/>
        <v>9.0284575060798637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145.1476686761315</v>
      </c>
      <c r="F390" s="98">
        <f>RES_hhdet_in_tesh!F48</f>
        <v>44.92545107633218</v>
      </c>
      <c r="G390" s="98">
        <f>RES_hhdet_in_tesh!G48</f>
        <v>70.788465863342324</v>
      </c>
      <c r="H390" s="98">
        <f>RES_hhdet_in_tesh!H48</f>
        <v>93.393688157226279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26.812453288769664</v>
      </c>
      <c r="P390" s="98">
        <f>RES_hhdet_in_tesh!P48</f>
        <v>117.47090224854387</v>
      </c>
      <c r="Q390" s="98">
        <f>RES_hhdet_in_tesh!Q48</f>
        <v>322.6884864906483</v>
      </c>
      <c r="R390" s="98">
        <f>RES_hhdet_in_tesh!R48</f>
        <v>0</v>
      </c>
      <c r="S390" s="98">
        <f>RES_hhdet_in_tesh!S48</f>
        <v>223.28938448688868</v>
      </c>
      <c r="T390" s="98">
        <f>RES_hhdet_in_tesh!T48</f>
        <v>185.77236858619929</v>
      </c>
      <c r="U390" s="98">
        <f>RES_hhdet_in_tesh!U48</f>
        <v>115.86952083223153</v>
      </c>
      <c r="V390" s="98">
        <f>RES_hhdet_in_tesh!V48</f>
        <v>29.102606857306672</v>
      </c>
      <c r="W390" s="98">
        <f>RES_hhdet_in_tesh!W48</f>
        <v>9.0284575060798637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795.19541912710451</v>
      </c>
      <c r="F391" s="122">
        <v>354.80003893419973</v>
      </c>
      <c r="G391" s="122">
        <v>600.25014479562662</v>
      </c>
      <c r="H391" s="122">
        <v>1030.0611190163497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877.45987458045659</v>
      </c>
      <c r="P391" s="122">
        <v>926.54618507302655</v>
      </c>
      <c r="Q391" s="122">
        <v>961.92389547611424</v>
      </c>
      <c r="R391" s="122">
        <v>0</v>
      </c>
      <c r="S391" s="122">
        <v>1120.0149823286254</v>
      </c>
      <c r="T391" s="122">
        <v>971.90807998686023</v>
      </c>
      <c r="U391" s="122">
        <v>944.59514370912689</v>
      </c>
      <c r="V391" s="122">
        <v>1010.4396202294828</v>
      </c>
      <c r="W391" s="122">
        <v>1102.041944731752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795.19541912710451</v>
      </c>
      <c r="F396" s="101">
        <v>354.80003893419973</v>
      </c>
      <c r="G396" s="101">
        <v>600.25014479562662</v>
      </c>
      <c r="H396" s="101">
        <v>1030.0611190163497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877.45987458045659</v>
      </c>
      <c r="P396" s="101">
        <v>926.54618507302655</v>
      </c>
      <c r="Q396" s="101">
        <v>961.92389547611424</v>
      </c>
      <c r="R396" s="101">
        <v>0</v>
      </c>
      <c r="S396" s="101">
        <v>1120.0149823286254</v>
      </c>
      <c r="T396" s="101">
        <v>971.90807998686023</v>
      </c>
      <c r="U396" s="101">
        <v>944.59514370912689</v>
      </c>
      <c r="V396" s="101">
        <v>1010.4396202294828</v>
      </c>
      <c r="W396" s="101">
        <v>1102.041944731752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459.91433205433145</v>
      </c>
      <c r="F400" s="122">
        <v>301.13440267287496</v>
      </c>
      <c r="G400" s="122">
        <v>655.99192843566391</v>
      </c>
      <c r="H400" s="122">
        <v>384.91949081809508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285.16091778029784</v>
      </c>
      <c r="P400" s="122">
        <v>289.9849130435328</v>
      </c>
      <c r="Q400" s="122">
        <v>331.90688876389527</v>
      </c>
      <c r="R400" s="122">
        <v>0</v>
      </c>
      <c r="S400" s="122">
        <v>380.15072295371431</v>
      </c>
      <c r="T400" s="122">
        <v>390.0891870207858</v>
      </c>
      <c r="U400" s="122">
        <v>412.98634256671022</v>
      </c>
      <c r="V400" s="122">
        <v>371.90126702874204</v>
      </c>
      <c r="W400" s="122">
        <v>393.16930663800287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452.71711667438723</v>
      </c>
      <c r="F401" s="98">
        <v>301.56311860378645</v>
      </c>
      <c r="G401" s="98">
        <v>667.43667238318267</v>
      </c>
      <c r="H401" s="98">
        <v>363.6588103297816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285.16091778029784</v>
      </c>
      <c r="P401" s="98">
        <v>289.9849130435328</v>
      </c>
      <c r="Q401" s="98">
        <v>330.66567370647476</v>
      </c>
      <c r="R401" s="98">
        <v>0</v>
      </c>
      <c r="S401" s="98">
        <v>380.49205980885762</v>
      </c>
      <c r="T401" s="98">
        <v>390.33860124451923</v>
      </c>
      <c r="U401" s="98">
        <v>413.36695977558963</v>
      </c>
      <c r="V401" s="98">
        <v>371.86302914014055</v>
      </c>
      <c r="W401" s="98">
        <v>393.20409574185538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562.09520619000182</v>
      </c>
      <c r="F402" s="33">
        <v>282.18595490292972</v>
      </c>
      <c r="G402" s="33">
        <v>319.353644121618</v>
      </c>
      <c r="H402" s="33">
        <v>625.78062108701567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418.90478051581562</v>
      </c>
      <c r="R402" s="33">
        <v>0</v>
      </c>
      <c r="S402" s="33">
        <v>364.68816341572312</v>
      </c>
      <c r="T402" s="33">
        <v>364.81521234912208</v>
      </c>
      <c r="U402" s="33">
        <v>370.57289825725076</v>
      </c>
      <c r="V402" s="33">
        <v>375.94381218182656</v>
      </c>
      <c r="W402" s="33">
        <v>385.76792479338189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2136.7757951307844</v>
      </c>
      <c r="F404" s="117">
        <f t="shared" si="218"/>
        <v>4563.203346471626</v>
      </c>
      <c r="G404" s="117">
        <f t="shared" si="218"/>
        <v>3155.3150552063139</v>
      </c>
      <c r="H404" s="117">
        <f t="shared" si="218"/>
        <v>2965.6943248713646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2300.616756573545</v>
      </c>
      <c r="P404" s="117">
        <f t="shared" si="218"/>
        <v>3030.1429477046136</v>
      </c>
      <c r="Q404" s="117">
        <f t="shared" si="218"/>
        <v>3358.602438947788</v>
      </c>
      <c r="R404" s="117">
        <f t="shared" ref="R404:V404" si="219">R405+R408+R410+R419</f>
        <v>0</v>
      </c>
      <c r="S404" s="117">
        <f t="shared" si="219"/>
        <v>2434.2784070975667</v>
      </c>
      <c r="T404" s="117">
        <f t="shared" si="219"/>
        <v>2622.5366953528855</v>
      </c>
      <c r="U404" s="117">
        <f t="shared" si="219"/>
        <v>3114.8128197322903</v>
      </c>
      <c r="V404" s="117">
        <f t="shared" si="219"/>
        <v>2490.7264682205778</v>
      </c>
      <c r="W404" s="117">
        <f t="shared" ref="W404" si="220">W405+W408+W410+W419</f>
        <v>2480.1106103119555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1970.4982712036508</v>
      </c>
      <c r="F405" s="122">
        <f t="shared" si="221"/>
        <v>4447.3986518933925</v>
      </c>
      <c r="G405" s="122">
        <f t="shared" si="221"/>
        <v>2902.117450288456</v>
      </c>
      <c r="H405" s="122">
        <f t="shared" si="221"/>
        <v>2834.7648571955119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2189.4154068434805</v>
      </c>
      <c r="P405" s="122">
        <f t="shared" si="221"/>
        <v>2917.0604328115992</v>
      </c>
      <c r="Q405" s="122">
        <f t="shared" si="221"/>
        <v>3231.4698786956351</v>
      </c>
      <c r="R405" s="122">
        <f t="shared" ref="R405:V405" si="222">SUM(R406:R407)</f>
        <v>0</v>
      </c>
      <c r="S405" s="122">
        <f t="shared" si="222"/>
        <v>2290.3813885149248</v>
      </c>
      <c r="T405" s="122">
        <f t="shared" si="222"/>
        <v>2474.0754346020394</v>
      </c>
      <c r="U405" s="122">
        <f t="shared" si="222"/>
        <v>2958.4765856269478</v>
      </c>
      <c r="V405" s="122">
        <f t="shared" si="222"/>
        <v>2351.0003809909117</v>
      </c>
      <c r="W405" s="122">
        <f t="shared" ref="W405" si="223">SUM(W406:W407)</f>
        <v>2332.488292739029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1970.4982712036508</v>
      </c>
      <c r="F406" s="98">
        <v>4447.3986518933925</v>
      </c>
      <c r="G406" s="98">
        <v>2902.117450288456</v>
      </c>
      <c r="H406" s="98">
        <v>2834.7648571955119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2189.4154068434805</v>
      </c>
      <c r="P406" s="98">
        <v>2917.0604328115992</v>
      </c>
      <c r="Q406" s="98">
        <v>3231.4698786956351</v>
      </c>
      <c r="R406" s="98">
        <v>0</v>
      </c>
      <c r="S406" s="98">
        <v>2290.3813885149248</v>
      </c>
      <c r="T406" s="98">
        <v>2474.0754346020394</v>
      </c>
      <c r="U406" s="98">
        <v>2958.4765856269478</v>
      </c>
      <c r="V406" s="98">
        <v>2351.0003809909117</v>
      </c>
      <c r="W406" s="98">
        <v>2332.488292739029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166.27752392713381</v>
      </c>
      <c r="F419" s="122">
        <v>115.80469457823344</v>
      </c>
      <c r="G419" s="122">
        <v>253.19760491785792</v>
      </c>
      <c r="H419" s="122">
        <v>130.92946767585252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111.20134973006444</v>
      </c>
      <c r="P419" s="122">
        <v>113.08251489301448</v>
      </c>
      <c r="Q419" s="122">
        <v>127.13256025215274</v>
      </c>
      <c r="R419" s="122">
        <v>0</v>
      </c>
      <c r="S419" s="122">
        <v>143.89701858264178</v>
      </c>
      <c r="T419" s="122">
        <v>148.46126075084624</v>
      </c>
      <c r="U419" s="122">
        <v>156.33623410534264</v>
      </c>
      <c r="V419" s="122">
        <v>139.72608722966598</v>
      </c>
      <c r="W419" s="122">
        <v>147.62231757292653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177.98945302022852</v>
      </c>
      <c r="F420" s="98">
        <v>118.42482040821169</v>
      </c>
      <c r="G420" s="98">
        <v>261.80560315048496</v>
      </c>
      <c r="H420" s="98">
        <v>142.48654031622974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111.20134973006444</v>
      </c>
      <c r="P420" s="98">
        <v>113.08251489301448</v>
      </c>
      <c r="Q420" s="98">
        <v>128.94638406897982</v>
      </c>
      <c r="R420" s="98">
        <v>0</v>
      </c>
      <c r="S420" s="98">
        <v>147.07355320919015</v>
      </c>
      <c r="T420" s="98">
        <v>149.92633898194012</v>
      </c>
      <c r="U420" s="98">
        <v>157.73919163545341</v>
      </c>
      <c r="V420" s="98">
        <v>141.04773741683616</v>
      </c>
      <c r="W420" s="98">
        <v>148.31619450628929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207.98127316156183</v>
      </c>
      <c r="F423" s="118">
        <f t="shared" si="225"/>
        <v>374.31467167186895</v>
      </c>
      <c r="G423" s="118">
        <f t="shared" si="225"/>
        <v>247.12591174269144</v>
      </c>
      <c r="H423" s="118">
        <f t="shared" si="225"/>
        <v>234.03875582282663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136.14481712131575</v>
      </c>
      <c r="P423" s="118">
        <f t="shared" si="225"/>
        <v>155.54086130091156</v>
      </c>
      <c r="Q423" s="118">
        <f t="shared" si="225"/>
        <v>158.88462838855051</v>
      </c>
      <c r="R423" s="118">
        <f t="shared" ref="R423:V423" si="226">R424+R427+R429+R438</f>
        <v>0</v>
      </c>
      <c r="S423" s="118">
        <f t="shared" si="226"/>
        <v>121.71069446064558</v>
      </c>
      <c r="T423" s="118">
        <f t="shared" si="226"/>
        <v>120.20550665774897</v>
      </c>
      <c r="U423" s="118">
        <f t="shared" si="226"/>
        <v>131.4457336468526</v>
      </c>
      <c r="V423" s="118">
        <f t="shared" si="226"/>
        <v>108.65720538349255</v>
      </c>
      <c r="W423" s="118">
        <f t="shared" ref="W423" si="227">W424+W427+W429+W438</f>
        <v>112.41377844141965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159.57018005584749</v>
      </c>
      <c r="F424" s="123">
        <f t="shared" si="228"/>
        <v>351.3725731041016</v>
      </c>
      <c r="G424" s="123">
        <f t="shared" si="228"/>
        <v>205.21799923256302</v>
      </c>
      <c r="H424" s="123">
        <f t="shared" si="228"/>
        <v>190.47942930219068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110.34026733730997</v>
      </c>
      <c r="P424" s="123">
        <f t="shared" si="228"/>
        <v>129.5959557746927</v>
      </c>
      <c r="Q424" s="123">
        <f t="shared" si="228"/>
        <v>132.0782745782721</v>
      </c>
      <c r="R424" s="123">
        <f t="shared" ref="R424:V424" si="229">SUM(R425:R426)</f>
        <v>0</v>
      </c>
      <c r="S424" s="123">
        <f t="shared" si="229"/>
        <v>93.170879179795278</v>
      </c>
      <c r="T424" s="123">
        <f t="shared" si="229"/>
        <v>95.051465512444523</v>
      </c>
      <c r="U424" s="123">
        <f t="shared" si="229"/>
        <v>107.18950322523018</v>
      </c>
      <c r="V424" s="123">
        <f t="shared" si="229"/>
        <v>84.917760739807818</v>
      </c>
      <c r="W424" s="123">
        <f t="shared" ref="W424" si="230">SUM(W425:W426)</f>
        <v>87.478030789135858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159.26770788477597</v>
      </c>
      <c r="F425" s="99">
        <v>350.6459924485136</v>
      </c>
      <c r="G425" s="99">
        <v>204.81390918151206</v>
      </c>
      <c r="H425" s="99">
        <v>190.12385834613403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110.09952574742509</v>
      </c>
      <c r="P425" s="99">
        <v>129.29173449795096</v>
      </c>
      <c r="Q425" s="99">
        <v>131.79323916994599</v>
      </c>
      <c r="R425" s="99">
        <v>0</v>
      </c>
      <c r="S425" s="99">
        <v>92.963589734838834</v>
      </c>
      <c r="T425" s="99">
        <v>94.841086369007911</v>
      </c>
      <c r="U425" s="99">
        <v>106.95152290475896</v>
      </c>
      <c r="V425" s="99">
        <v>84.730890556739297</v>
      </c>
      <c r="W425" s="99">
        <v>87.286581543743679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0.30247217107152596</v>
      </c>
      <c r="F426" s="99">
        <v>0.72658065558801543</v>
      </c>
      <c r="G426" s="99">
        <v>0.40409005105094764</v>
      </c>
      <c r="H426" s="99">
        <v>0.35557095605665767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0.2407415898848802</v>
      </c>
      <c r="P426" s="99">
        <v>0.30422127674174404</v>
      </c>
      <c r="Q426" s="99">
        <v>0.28503540832609592</v>
      </c>
      <c r="R426" s="99">
        <v>0</v>
      </c>
      <c r="S426" s="99">
        <v>0.20728944495644838</v>
      </c>
      <c r="T426" s="99">
        <v>0.21037914343661349</v>
      </c>
      <c r="U426" s="99">
        <v>0.23798032047122797</v>
      </c>
      <c r="V426" s="99">
        <v>0.18687018306851849</v>
      </c>
      <c r="W426" s="99">
        <v>0.19144924539217278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1.4276004857516271</v>
      </c>
      <c r="F427" s="123">
        <f t="shared" si="231"/>
        <v>0.39364588829720476</v>
      </c>
      <c r="G427" s="123">
        <f t="shared" si="231"/>
        <v>0.57843082941493174</v>
      </c>
      <c r="H427" s="123">
        <f t="shared" si="231"/>
        <v>0.68940820487730392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0.12083528678514804</v>
      </c>
      <c r="P427" s="123">
        <f t="shared" si="231"/>
        <v>0.49012495844237725</v>
      </c>
      <c r="Q427" s="123">
        <f t="shared" si="231"/>
        <v>1.2490355976963539</v>
      </c>
      <c r="R427" s="123">
        <f t="shared" si="231"/>
        <v>0</v>
      </c>
      <c r="S427" s="123">
        <f t="shared" si="231"/>
        <v>0.80092998017636785</v>
      </c>
      <c r="T427" s="123">
        <f t="shared" si="231"/>
        <v>0.64466820760567178</v>
      </c>
      <c r="U427" s="123">
        <f t="shared" si="231"/>
        <v>0.39166619075932307</v>
      </c>
      <c r="V427" s="123">
        <f t="shared" si="231"/>
        <v>9.6120244869643379E-2</v>
      </c>
      <c r="W427" s="123">
        <f t="shared" si="231"/>
        <v>2.8965189916341023E-2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1.4276004857516271</v>
      </c>
      <c r="F428" s="99">
        <f>RES_hhdet_in_fecs!F48</f>
        <v>0.39364588829720476</v>
      </c>
      <c r="G428" s="99">
        <f>RES_hhdet_in_fecs!G48</f>
        <v>0.57843082941493174</v>
      </c>
      <c r="H428" s="99">
        <f>RES_hhdet_in_fecs!H48</f>
        <v>0.68940820487730392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0.12083528678514804</v>
      </c>
      <c r="P428" s="99">
        <f>RES_hhdet_in_fecs!P48</f>
        <v>0.49012495844237725</v>
      </c>
      <c r="Q428" s="99">
        <f>RES_hhdet_in_fecs!Q48</f>
        <v>1.2490355976963539</v>
      </c>
      <c r="R428" s="99">
        <f>RES_hhdet_in_fecs!R48</f>
        <v>0</v>
      </c>
      <c r="S428" s="99">
        <f>RES_hhdet_in_fecs!S48</f>
        <v>0.80092998017636785</v>
      </c>
      <c r="T428" s="99">
        <f>RES_hhdet_in_fecs!T48</f>
        <v>0.64466820760567178</v>
      </c>
      <c r="U428" s="99">
        <f>RES_hhdet_in_fecs!U48</f>
        <v>0.39166619075932307</v>
      </c>
      <c r="V428" s="99">
        <f>RES_hhdet_in_fecs!V48</f>
        <v>9.6120244869643379E-2</v>
      </c>
      <c r="W428" s="99">
        <f>RES_hhdet_in_fecs!W48</f>
        <v>2.8965189916341023E-2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30.036251615535544</v>
      </c>
      <c r="F429" s="123">
        <v>12.249265672909306</v>
      </c>
      <c r="G429" s="123">
        <v>19.813481281820799</v>
      </c>
      <c r="H429" s="123">
        <v>31.468946324167607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19.116878264762551</v>
      </c>
      <c r="P429" s="123">
        <v>18.999027981518768</v>
      </c>
      <c r="Q429" s="123">
        <v>18.48510377564028</v>
      </c>
      <c r="R429" s="123">
        <v>0</v>
      </c>
      <c r="S429" s="123">
        <v>20.01255824830503</v>
      </c>
      <c r="T429" s="123">
        <v>16.756446112817891</v>
      </c>
      <c r="U429" s="123">
        <v>15.818739386519608</v>
      </c>
      <c r="V429" s="123">
        <v>16.520271018659887</v>
      </c>
      <c r="W429" s="123">
        <v>17.532645020743416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30.036251615535544</v>
      </c>
      <c r="F434" s="102">
        <v>12.249265672909306</v>
      </c>
      <c r="G434" s="102">
        <v>19.813481281820799</v>
      </c>
      <c r="H434" s="102">
        <v>31.468946324167607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19.116878264762551</v>
      </c>
      <c r="P434" s="102">
        <v>18.999027981518768</v>
      </c>
      <c r="Q434" s="102">
        <v>18.48510377564028</v>
      </c>
      <c r="R434" s="102">
        <v>0</v>
      </c>
      <c r="S434" s="102">
        <v>20.01255824830503</v>
      </c>
      <c r="T434" s="102">
        <v>16.756446112817891</v>
      </c>
      <c r="U434" s="102">
        <v>15.818739386519608</v>
      </c>
      <c r="V434" s="102">
        <v>16.520271018659887</v>
      </c>
      <c r="W434" s="102">
        <v>17.532645020743416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16.947241004427152</v>
      </c>
      <c r="F438" s="123">
        <v>10.299187006560848</v>
      </c>
      <c r="G438" s="123">
        <v>21.516000398892682</v>
      </c>
      <c r="H438" s="123">
        <v>11.400971991591032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6.5668362324580878</v>
      </c>
      <c r="P438" s="123">
        <v>6.4557525862577068</v>
      </c>
      <c r="Q438" s="123">
        <v>7.0722144369417705</v>
      </c>
      <c r="R438" s="123">
        <v>0</v>
      </c>
      <c r="S438" s="123">
        <v>7.7263270523689167</v>
      </c>
      <c r="T438" s="123">
        <v>7.7529268248808867</v>
      </c>
      <c r="U438" s="123">
        <v>8.0458248443434766</v>
      </c>
      <c r="V438" s="123">
        <v>7.1230533801552109</v>
      </c>
      <c r="W438" s="123">
        <v>7.3741374416240388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16.98947532609715</v>
      </c>
      <c r="F439" s="99">
        <v>10.362314865294655</v>
      </c>
      <c r="G439" s="99">
        <v>21.970934872693153</v>
      </c>
      <c r="H439" s="99">
        <v>11.103463199009294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6.5668362324580878</v>
      </c>
      <c r="P439" s="99">
        <v>6.4557525862577068</v>
      </c>
      <c r="Q439" s="99">
        <v>7.0777461033184208</v>
      </c>
      <c r="R439" s="99">
        <v>0</v>
      </c>
      <c r="S439" s="99">
        <v>7.7768145545406488</v>
      </c>
      <c r="T439" s="99">
        <v>7.7776756692602165</v>
      </c>
      <c r="U439" s="99">
        <v>8.0716396600553697</v>
      </c>
      <c r="V439" s="99">
        <v>7.1420057011917351</v>
      </c>
      <c r="W439" s="99">
        <v>7.3847605968822929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16.347628560037418</v>
      </c>
      <c r="F440" s="110">
        <v>7.5090529158987396</v>
      </c>
      <c r="G440" s="110">
        <v>8.1344549979834682</v>
      </c>
      <c r="H440" s="110">
        <v>14.771433444392084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6.684494911814741</v>
      </c>
      <c r="R440" s="110">
        <v>0</v>
      </c>
      <c r="S440" s="110">
        <v>5.4392432039894807</v>
      </c>
      <c r="T440" s="110">
        <v>5.2450439277753169</v>
      </c>
      <c r="U440" s="110">
        <v>5.169193880181675</v>
      </c>
      <c r="V440" s="110">
        <v>5.1193963701076717</v>
      </c>
      <c r="W440" s="110">
        <v>5.1140611604304382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104.21520485261935</v>
      </c>
      <c r="F442" s="118">
        <f t="shared" si="232"/>
        <v>178.83382373318716</v>
      </c>
      <c r="G442" s="118">
        <f t="shared" si="232"/>
        <v>122.9480703441964</v>
      </c>
      <c r="H442" s="118">
        <f t="shared" si="232"/>
        <v>118.61037489705086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79.354976984562583</v>
      </c>
      <c r="P442" s="118">
        <f t="shared" si="232"/>
        <v>95.835403441353051</v>
      </c>
      <c r="Q442" s="118">
        <f t="shared" si="232"/>
        <v>103.61374813444071</v>
      </c>
      <c r="R442" s="118">
        <f t="shared" ref="R442:V442" si="233">R443+R446+R448+R457</f>
        <v>0</v>
      </c>
      <c r="S442" s="118">
        <f t="shared" si="233"/>
        <v>81.605671436928333</v>
      </c>
      <c r="T442" s="118">
        <f t="shared" si="233"/>
        <v>81.00506130305736</v>
      </c>
      <c r="U442" s="118">
        <f t="shared" si="233"/>
        <v>88.463973086791526</v>
      </c>
      <c r="V442" s="118">
        <f t="shared" si="233"/>
        <v>73.130569681849664</v>
      </c>
      <c r="W442" s="118">
        <f t="shared" ref="W442" si="234">W443+W446+W448+W457</f>
        <v>75.878577899719147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73.853549836637015</v>
      </c>
      <c r="F443" s="123">
        <f t="shared" si="235"/>
        <v>164.90298972370221</v>
      </c>
      <c r="G443" s="123">
        <f t="shared" si="235"/>
        <v>97.650292343793694</v>
      </c>
      <c r="H443" s="123">
        <f t="shared" si="235"/>
        <v>91.909493386051352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63.399196221356959</v>
      </c>
      <c r="P443" s="123">
        <f t="shared" si="235"/>
        <v>78.535656103215445</v>
      </c>
      <c r="Q443" s="123">
        <f t="shared" si="235"/>
        <v>83.458016952960662</v>
      </c>
      <c r="R443" s="123">
        <f t="shared" ref="R443:V443" si="236">SUM(R444:R445)</f>
        <v>0</v>
      </c>
      <c r="S443" s="123">
        <f t="shared" si="236"/>
        <v>60.904306138978647</v>
      </c>
      <c r="T443" s="123">
        <f t="shared" si="236"/>
        <v>62.765681149680653</v>
      </c>
      <c r="U443" s="123">
        <f t="shared" si="236"/>
        <v>71.336641150241562</v>
      </c>
      <c r="V443" s="123">
        <f t="shared" si="236"/>
        <v>56.895676897874857</v>
      </c>
      <c r="W443" s="123">
        <f t="shared" ref="W443" si="237">SUM(W444:W445)</f>
        <v>58.86495683146628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73.551077665565487</v>
      </c>
      <c r="F444" s="99">
        <v>164.1764090681142</v>
      </c>
      <c r="G444" s="99">
        <v>97.246202292742751</v>
      </c>
      <c r="H444" s="99">
        <v>91.553922429994699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63.158454631472082</v>
      </c>
      <c r="P444" s="99">
        <v>78.231434826473702</v>
      </c>
      <c r="Q444" s="99">
        <v>83.172981544634567</v>
      </c>
      <c r="R444" s="99">
        <v>0</v>
      </c>
      <c r="S444" s="99">
        <v>60.697016694022196</v>
      </c>
      <c r="T444" s="99">
        <v>62.555302006244041</v>
      </c>
      <c r="U444" s="99">
        <v>71.098660829770338</v>
      </c>
      <c r="V444" s="99">
        <v>56.708806714806336</v>
      </c>
      <c r="W444" s="99">
        <v>58.673507586074109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0.30247217107152596</v>
      </c>
      <c r="F445" s="99">
        <v>0.72658065558801543</v>
      </c>
      <c r="G445" s="99">
        <v>0.40409005105094764</v>
      </c>
      <c r="H445" s="99">
        <v>0.35557095605665767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0.2407415898848802</v>
      </c>
      <c r="P445" s="99">
        <v>0.30422127674174404</v>
      </c>
      <c r="Q445" s="99">
        <v>0.28503540832609592</v>
      </c>
      <c r="R445" s="99">
        <v>0</v>
      </c>
      <c r="S445" s="99">
        <v>0.20728944495644838</v>
      </c>
      <c r="T445" s="99">
        <v>0.21037914343661349</v>
      </c>
      <c r="U445" s="99">
        <v>0.23798032047122797</v>
      </c>
      <c r="V445" s="99">
        <v>0.18687018306851849</v>
      </c>
      <c r="W445" s="99">
        <v>0.19144924539217278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3.1472237748735346</v>
      </c>
      <c r="F446" s="123">
        <f t="shared" si="238"/>
        <v>0.89297305820912509</v>
      </c>
      <c r="G446" s="123">
        <f t="shared" si="238"/>
        <v>1.3494722552667757</v>
      </c>
      <c r="H446" s="123">
        <f t="shared" si="238"/>
        <v>1.6532327583952957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0.35967855107806468</v>
      </c>
      <c r="P446" s="123">
        <f t="shared" si="238"/>
        <v>1.5233987114911904</v>
      </c>
      <c r="Q446" s="123">
        <f t="shared" si="238"/>
        <v>4.0234734635265941</v>
      </c>
      <c r="R446" s="123">
        <f t="shared" si="238"/>
        <v>0</v>
      </c>
      <c r="S446" s="123">
        <f t="shared" si="238"/>
        <v>2.6820513878527366</v>
      </c>
      <c r="T446" s="123">
        <f t="shared" si="238"/>
        <v>2.1891971354877118</v>
      </c>
      <c r="U446" s="123">
        <f t="shared" si="238"/>
        <v>1.3468623897564498</v>
      </c>
      <c r="V446" s="123">
        <f t="shared" si="238"/>
        <v>0.33474786913706234</v>
      </c>
      <c r="W446" s="123">
        <f t="shared" si="238"/>
        <v>0.10211587550368632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3.1472237748735346</v>
      </c>
      <c r="F447" s="99">
        <f>RES_hhdet_in_tess!F48</f>
        <v>0.89297305820912509</v>
      </c>
      <c r="G447" s="99">
        <f>RES_hhdet_in_tess!G48</f>
        <v>1.3494722552667757</v>
      </c>
      <c r="H447" s="99">
        <f>RES_hhdet_in_tess!H48</f>
        <v>1.6532327583952957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0.35967855107806468</v>
      </c>
      <c r="P447" s="99">
        <f>RES_hhdet_in_tess!P48</f>
        <v>1.5233987114911904</v>
      </c>
      <c r="Q447" s="99">
        <f>RES_hhdet_in_tess!Q48</f>
        <v>4.0234734635265941</v>
      </c>
      <c r="R447" s="99">
        <f>RES_hhdet_in_tess!R48</f>
        <v>0</v>
      </c>
      <c r="S447" s="99">
        <f>RES_hhdet_in_tess!S48</f>
        <v>2.6820513878527366</v>
      </c>
      <c r="T447" s="99">
        <f>RES_hhdet_in_tess!T48</f>
        <v>2.1891971354877118</v>
      </c>
      <c r="U447" s="99">
        <f>RES_hhdet_in_tess!U48</f>
        <v>1.3468623897564498</v>
      </c>
      <c r="V447" s="99">
        <f>RES_hhdet_in_tess!V48</f>
        <v>0.33474786913706234</v>
      </c>
      <c r="W447" s="99">
        <f>RES_hhdet_in_tess!W48</f>
        <v>0.10211587550368632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17.242150367096407</v>
      </c>
      <c r="F448" s="123">
        <v>7.0522803495389077</v>
      </c>
      <c r="G448" s="123">
        <v>11.442837568839456</v>
      </c>
      <c r="H448" s="123">
        <v>18.23389587356586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11.770780275836557</v>
      </c>
      <c r="P448" s="123">
        <v>12.015735279626009</v>
      </c>
      <c r="Q448" s="123">
        <v>11.993843689531319</v>
      </c>
      <c r="R448" s="123">
        <v>0</v>
      </c>
      <c r="S448" s="123">
        <v>13.453114865596023</v>
      </c>
      <c r="T448" s="123">
        <v>11.453255405296369</v>
      </c>
      <c r="U448" s="123">
        <v>10.979933838256727</v>
      </c>
      <c r="V448" s="123">
        <v>11.62241277635102</v>
      </c>
      <c r="W448" s="123">
        <v>12.464585224251758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17.242150367096407</v>
      </c>
      <c r="F453" s="102">
        <v>7.0522803495389077</v>
      </c>
      <c r="G453" s="102">
        <v>11.442837568839456</v>
      </c>
      <c r="H453" s="102">
        <v>18.23389587356586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11.770780275836557</v>
      </c>
      <c r="P453" s="102">
        <v>12.015735279626009</v>
      </c>
      <c r="Q453" s="102">
        <v>11.993843689531319</v>
      </c>
      <c r="R453" s="102">
        <v>0</v>
      </c>
      <c r="S453" s="102">
        <v>13.453114865596023</v>
      </c>
      <c r="T453" s="102">
        <v>11.453255405296369</v>
      </c>
      <c r="U453" s="102">
        <v>10.979933838256727</v>
      </c>
      <c r="V453" s="102">
        <v>11.62241277635102</v>
      </c>
      <c r="W453" s="102">
        <v>12.464585224251758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9.9722808740123874</v>
      </c>
      <c r="F457" s="123">
        <v>5.9855806017369275</v>
      </c>
      <c r="G457" s="123">
        <v>12.505468176296475</v>
      </c>
      <c r="H457" s="123">
        <v>6.8137528790383675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3.8253219362910111</v>
      </c>
      <c r="P457" s="123">
        <v>3.7606133470204002</v>
      </c>
      <c r="Q457" s="123">
        <v>4.1384140284221349</v>
      </c>
      <c r="R457" s="123">
        <v>0</v>
      </c>
      <c r="S457" s="123">
        <v>4.566199044500924</v>
      </c>
      <c r="T457" s="123">
        <v>4.5969276125926273</v>
      </c>
      <c r="U457" s="123">
        <v>4.8005357085367919</v>
      </c>
      <c r="V457" s="123">
        <v>4.2777321384867291</v>
      </c>
      <c r="W457" s="123">
        <v>4.4469199684974212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9.8162243037398902</v>
      </c>
      <c r="F458" s="99">
        <v>5.9941020915997347</v>
      </c>
      <c r="G458" s="99">
        <v>12.723644460207252</v>
      </c>
      <c r="H458" s="99">
        <v>6.4374013916671524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3.8253219362910111</v>
      </c>
      <c r="P458" s="99">
        <v>3.7606133470204002</v>
      </c>
      <c r="Q458" s="99">
        <v>4.1229378151231346</v>
      </c>
      <c r="R458" s="99">
        <v>0</v>
      </c>
      <c r="S458" s="99">
        <v>4.5702990288694876</v>
      </c>
      <c r="T458" s="99">
        <v>4.5998667843774435</v>
      </c>
      <c r="U458" s="99">
        <v>4.8049599868099024</v>
      </c>
      <c r="V458" s="99">
        <v>4.2772923135668375</v>
      </c>
      <c r="W458" s="99">
        <v>4.4473134487564243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12.187859528153215</v>
      </c>
      <c r="F459" s="110">
        <v>5.6089465791937911</v>
      </c>
      <c r="G459" s="110">
        <v>6.0879816662849082</v>
      </c>
      <c r="H459" s="110">
        <v>11.077419071493857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5.223155887833828</v>
      </c>
      <c r="R459" s="110">
        <v>0</v>
      </c>
      <c r="S459" s="110">
        <v>4.3804697526050083</v>
      </c>
      <c r="T459" s="110">
        <v>4.2990915383977608</v>
      </c>
      <c r="U459" s="110">
        <v>4.3075236329698914</v>
      </c>
      <c r="V459" s="110">
        <v>4.3242308381571899</v>
      </c>
      <c r="W459" s="110">
        <v>4.3632070433945902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46.331516347088048</v>
      </c>
      <c r="F461" s="118">
        <f t="shared" si="239"/>
        <v>90.701763697495622</v>
      </c>
      <c r="G461" s="118">
        <f t="shared" si="239"/>
        <v>60.151185248831311</v>
      </c>
      <c r="H461" s="118">
        <f t="shared" si="239"/>
        <v>52.498012510334675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30.861872006948296</v>
      </c>
      <c r="P461" s="118">
        <f t="shared" si="239"/>
        <v>39.29582367896171</v>
      </c>
      <c r="Q461" s="118">
        <f t="shared" si="239"/>
        <v>41.877068297674583</v>
      </c>
      <c r="R461" s="118">
        <f t="shared" ref="R461:V461" si="240">R462+R465+R467+R476</f>
        <v>0</v>
      </c>
      <c r="S461" s="118">
        <f t="shared" si="240"/>
        <v>29.239454420007796</v>
      </c>
      <c r="T461" s="118">
        <f t="shared" si="240"/>
        <v>30.904756530107864</v>
      </c>
      <c r="U461" s="118">
        <f t="shared" si="240"/>
        <v>36.206451946089942</v>
      </c>
      <c r="V461" s="118">
        <f t="shared" si="240"/>
        <v>28.649164727000713</v>
      </c>
      <c r="W461" s="118">
        <f t="shared" ref="W461" si="241">W462+W465+W467+W476</f>
        <v>28.051155598554899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42.726135831481919</v>
      </c>
      <c r="F462" s="123">
        <f t="shared" si="242"/>
        <v>88.399939902854243</v>
      </c>
      <c r="G462" s="123">
        <f t="shared" si="242"/>
        <v>55.32436581194353</v>
      </c>
      <c r="H462" s="123">
        <f t="shared" si="242"/>
        <v>50.180330349238552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29.370149488383117</v>
      </c>
      <c r="P462" s="123">
        <f t="shared" si="242"/>
        <v>37.829334921467407</v>
      </c>
      <c r="Q462" s="123">
        <f t="shared" si="242"/>
        <v>40.291903335367955</v>
      </c>
      <c r="R462" s="123">
        <f t="shared" ref="R462:V462" si="243">SUM(R463:R464)</f>
        <v>0</v>
      </c>
      <c r="S462" s="123">
        <f t="shared" si="243"/>
        <v>27.511028327185155</v>
      </c>
      <c r="T462" s="123">
        <f t="shared" si="243"/>
        <v>29.155244644997566</v>
      </c>
      <c r="U462" s="123">
        <f t="shared" si="243"/>
        <v>34.389206199665203</v>
      </c>
      <c r="V462" s="123">
        <f t="shared" si="243"/>
        <v>27.041988772203148</v>
      </c>
      <c r="W462" s="123">
        <f t="shared" ref="W462" si="244">SUM(W463:W464)</f>
        <v>26.381481438523551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42.726135831481919</v>
      </c>
      <c r="F463" s="99">
        <v>88.399939902854243</v>
      </c>
      <c r="G463" s="99">
        <v>55.32436581194353</v>
      </c>
      <c r="H463" s="99">
        <v>50.180330349238552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29.370149488383117</v>
      </c>
      <c r="P463" s="99">
        <v>37.829334921467407</v>
      </c>
      <c r="Q463" s="99">
        <v>40.291903335367955</v>
      </c>
      <c r="R463" s="99">
        <v>0</v>
      </c>
      <c r="S463" s="99">
        <v>27.511028327185155</v>
      </c>
      <c r="T463" s="99">
        <v>29.155244644997566</v>
      </c>
      <c r="U463" s="99">
        <v>34.389206199665203</v>
      </c>
      <c r="V463" s="99">
        <v>27.041988772203148</v>
      </c>
      <c r="W463" s="99">
        <v>26.381481438523551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3.6053805156061287</v>
      </c>
      <c r="F476" s="123">
        <v>2.3018237946413844</v>
      </c>
      <c r="G476" s="123">
        <v>4.8268194368877797</v>
      </c>
      <c r="H476" s="123">
        <v>2.3176821610961209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1.4917225185651797</v>
      </c>
      <c r="P476" s="123">
        <v>1.4664887574943013</v>
      </c>
      <c r="Q476" s="123">
        <v>1.5851649623066313</v>
      </c>
      <c r="R476" s="123">
        <v>0</v>
      </c>
      <c r="S476" s="123">
        <v>1.7284260928226409</v>
      </c>
      <c r="T476" s="123">
        <v>1.7495118851102993</v>
      </c>
      <c r="U476" s="123">
        <v>1.8172457464247402</v>
      </c>
      <c r="V476" s="123">
        <v>1.6071759547975639</v>
      </c>
      <c r="W476" s="123">
        <v>1.6696741600313476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3.8593292150762295</v>
      </c>
      <c r="F477" s="99">
        <v>2.3539034448003342</v>
      </c>
      <c r="G477" s="99">
        <v>4.9909175656809772</v>
      </c>
      <c r="H477" s="99">
        <v>2.5222627002869511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1.4917225185651797</v>
      </c>
      <c r="P477" s="99">
        <v>1.4664887574943013</v>
      </c>
      <c r="Q477" s="99">
        <v>1.6077808048298128</v>
      </c>
      <c r="R477" s="99">
        <v>0</v>
      </c>
      <c r="S477" s="99">
        <v>1.766581194209454</v>
      </c>
      <c r="T477" s="99">
        <v>1.766776805029151</v>
      </c>
      <c r="U477" s="99">
        <v>1.8335536651781781</v>
      </c>
      <c r="V477" s="99">
        <v>1.6223780150827147</v>
      </c>
      <c r="W477" s="99">
        <v>1.6775222171877817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1874297</v>
      </c>
      <c r="C5" s="120">
        <v>2007662</v>
      </c>
      <c r="D5" s="120">
        <v>2229848</v>
      </c>
      <c r="E5" s="120">
        <v>2331690</v>
      </c>
      <c r="F5" s="120">
        <v>2380110</v>
      </c>
      <c r="G5" s="120">
        <v>2339160</v>
      </c>
      <c r="H5" s="120">
        <v>2350260</v>
      </c>
      <c r="I5" s="120">
        <v>2237234</v>
      </c>
      <c r="J5" s="120">
        <v>2185635</v>
      </c>
      <c r="K5" s="120">
        <v>2176227</v>
      </c>
      <c r="L5" s="120">
        <v>2262760</v>
      </c>
      <c r="M5" s="120">
        <v>2410969</v>
      </c>
      <c r="N5" s="120">
        <v>2533109</v>
      </c>
      <c r="O5" s="120">
        <v>2590765</v>
      </c>
      <c r="P5" s="120">
        <v>2580742</v>
      </c>
      <c r="Q5" s="120">
        <v>2617862</v>
      </c>
      <c r="R5" s="120">
        <v>2676345</v>
      </c>
      <c r="S5" s="120">
        <v>2759240</v>
      </c>
      <c r="T5" s="120">
        <v>2836753</v>
      </c>
      <c r="U5" s="120">
        <v>2922801</v>
      </c>
      <c r="V5" s="120">
        <v>3043323</v>
      </c>
      <c r="W5" s="120">
        <v>3181683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1874297</v>
      </c>
      <c r="C7" s="52">
        <v>2007662</v>
      </c>
      <c r="D7" s="52">
        <v>2229848</v>
      </c>
      <c r="E7" s="52">
        <v>2331690</v>
      </c>
      <c r="F7" s="52">
        <v>2380110</v>
      </c>
      <c r="G7" s="52">
        <v>2339160</v>
      </c>
      <c r="H7" s="52">
        <v>2350260</v>
      </c>
      <c r="I7" s="52">
        <v>2237234</v>
      </c>
      <c r="J7" s="52">
        <v>2185635</v>
      </c>
      <c r="K7" s="52">
        <v>2176227</v>
      </c>
      <c r="L7" s="52">
        <v>2262760</v>
      </c>
      <c r="M7" s="52">
        <v>2410969</v>
      </c>
      <c r="N7" s="52">
        <v>2533109</v>
      </c>
      <c r="O7" s="52">
        <v>2590765</v>
      </c>
      <c r="P7" s="52">
        <v>2580742</v>
      </c>
      <c r="Q7" s="52">
        <v>2617862</v>
      </c>
      <c r="R7" s="52">
        <v>2676345</v>
      </c>
      <c r="S7" s="52">
        <v>2759240</v>
      </c>
      <c r="T7" s="52">
        <v>2836753</v>
      </c>
      <c r="U7" s="52">
        <v>2922801</v>
      </c>
      <c r="V7" s="52">
        <v>3043323</v>
      </c>
      <c r="W7" s="52">
        <v>3181683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36317</v>
      </c>
      <c r="C9" s="52">
        <v>57479</v>
      </c>
      <c r="D9" s="52">
        <v>92270</v>
      </c>
      <c r="E9" s="52">
        <v>131103</v>
      </c>
      <c r="F9" s="52">
        <v>148000</v>
      </c>
      <c r="G9" s="52">
        <v>161167</v>
      </c>
      <c r="H9" s="52">
        <v>172082</v>
      </c>
      <c r="I9" s="52">
        <v>175600</v>
      </c>
      <c r="J9" s="52">
        <v>170860</v>
      </c>
      <c r="K9" s="52">
        <v>158006</v>
      </c>
      <c r="L9" s="52">
        <v>165221</v>
      </c>
      <c r="M9" s="52">
        <v>178186</v>
      </c>
      <c r="N9" s="52">
        <v>215180</v>
      </c>
      <c r="O9" s="52">
        <v>243762</v>
      </c>
      <c r="P9" s="52">
        <v>283191</v>
      </c>
      <c r="Q9" s="52">
        <v>339738</v>
      </c>
      <c r="R9" s="52">
        <v>384048</v>
      </c>
      <c r="S9" s="52">
        <v>448818</v>
      </c>
      <c r="T9" s="52">
        <v>504722</v>
      </c>
      <c r="U9" s="52">
        <v>528285</v>
      </c>
      <c r="V9" s="52">
        <v>536781</v>
      </c>
      <c r="W9" s="52">
        <v>542586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1836735</v>
      </c>
      <c r="C11" s="52">
        <v>1964673</v>
      </c>
      <c r="D11" s="52">
        <v>2181326</v>
      </c>
      <c r="E11" s="52">
        <v>2280518</v>
      </c>
      <c r="F11" s="52">
        <v>2328043</v>
      </c>
      <c r="G11" s="52">
        <v>2311126</v>
      </c>
      <c r="H11" s="52">
        <v>2307333</v>
      </c>
      <c r="I11" s="52">
        <v>2188720</v>
      </c>
      <c r="J11" s="52">
        <v>2138124</v>
      </c>
      <c r="K11" s="52">
        <v>2128868</v>
      </c>
      <c r="L11" s="52">
        <v>2213690</v>
      </c>
      <c r="M11" s="52">
        <v>2358858</v>
      </c>
      <c r="N11" s="52">
        <v>2478604</v>
      </c>
      <c r="O11" s="52">
        <v>2534970</v>
      </c>
      <c r="P11" s="52">
        <v>2525188</v>
      </c>
      <c r="Q11" s="52">
        <v>2561669</v>
      </c>
      <c r="R11" s="52">
        <v>2619057</v>
      </c>
      <c r="S11" s="52">
        <v>2700316</v>
      </c>
      <c r="T11" s="52">
        <v>2776286</v>
      </c>
      <c r="U11" s="52">
        <v>2860632</v>
      </c>
      <c r="V11" s="52">
        <v>2978210</v>
      </c>
      <c r="W11" s="52">
        <v>3133896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37562</v>
      </c>
      <c r="C13" s="52">
        <v>42989</v>
      </c>
      <c r="D13" s="52">
        <v>48522</v>
      </c>
      <c r="E13" s="52">
        <v>51172</v>
      </c>
      <c r="F13" s="52">
        <v>52067</v>
      </c>
      <c r="G13" s="52">
        <v>28034</v>
      </c>
      <c r="H13" s="52">
        <v>42927</v>
      </c>
      <c r="I13" s="52">
        <v>48514</v>
      </c>
      <c r="J13" s="52">
        <v>47511</v>
      </c>
      <c r="K13" s="52">
        <v>47359</v>
      </c>
      <c r="L13" s="52">
        <v>49070</v>
      </c>
      <c r="M13" s="52">
        <v>52111</v>
      </c>
      <c r="N13" s="52">
        <v>54505</v>
      </c>
      <c r="O13" s="52">
        <v>55795</v>
      </c>
      <c r="P13" s="52">
        <v>55554</v>
      </c>
      <c r="Q13" s="52">
        <v>56193</v>
      </c>
      <c r="R13" s="52">
        <v>57288</v>
      </c>
      <c r="S13" s="52">
        <v>58924</v>
      </c>
      <c r="T13" s="52">
        <v>60467</v>
      </c>
      <c r="U13" s="52">
        <v>62169</v>
      </c>
      <c r="V13" s="52">
        <v>65113</v>
      </c>
      <c r="W13" s="52">
        <v>47787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1798247</v>
      </c>
      <c r="C16" s="52">
        <v>1944159</v>
      </c>
      <c r="D16" s="52">
        <v>2179078</v>
      </c>
      <c r="E16" s="52">
        <v>2293336</v>
      </c>
      <c r="F16" s="52">
        <v>2346773</v>
      </c>
      <c r="G16" s="52">
        <v>2307784</v>
      </c>
      <c r="H16" s="52">
        <v>2318930</v>
      </c>
      <c r="I16" s="52">
        <v>2207045</v>
      </c>
      <c r="J16" s="52">
        <v>2157478</v>
      </c>
      <c r="K16" s="52">
        <v>2149039</v>
      </c>
      <c r="L16" s="52">
        <v>2235809</v>
      </c>
      <c r="M16" s="52">
        <v>2382769</v>
      </c>
      <c r="N16" s="52">
        <v>2503896</v>
      </c>
      <c r="O16" s="52">
        <v>2560838</v>
      </c>
      <c r="P16" s="52">
        <v>2550958</v>
      </c>
      <c r="Q16" s="52">
        <v>2587807</v>
      </c>
      <c r="R16" s="52">
        <v>2645778</v>
      </c>
      <c r="S16" s="52">
        <v>2727870</v>
      </c>
      <c r="T16" s="52">
        <v>2804613</v>
      </c>
      <c r="U16" s="52">
        <v>2889820</v>
      </c>
      <c r="V16" s="52">
        <v>3009140</v>
      </c>
      <c r="W16" s="52">
        <v>3146094</v>
      </c>
      <c r="DA16" s="63" t="s">
        <v>1090</v>
      </c>
    </row>
    <row r="17" spans="1:105" ht="12" customHeight="1" x14ac:dyDescent="0.25">
      <c r="A17" s="109" t="s">
        <v>120</v>
      </c>
      <c r="B17" s="36">
        <v>76050</v>
      </c>
      <c r="C17" s="36">
        <v>63503</v>
      </c>
      <c r="D17" s="36">
        <v>50770</v>
      </c>
      <c r="E17" s="36">
        <v>38354</v>
      </c>
      <c r="F17" s="36">
        <v>33337</v>
      </c>
      <c r="G17" s="36">
        <v>31376</v>
      </c>
      <c r="H17" s="36">
        <v>31330</v>
      </c>
      <c r="I17" s="36">
        <v>30189</v>
      </c>
      <c r="J17" s="36">
        <v>28157</v>
      </c>
      <c r="K17" s="36">
        <v>27188</v>
      </c>
      <c r="L17" s="36">
        <v>26951</v>
      </c>
      <c r="M17" s="36">
        <v>28200</v>
      </c>
      <c r="N17" s="36">
        <v>29213</v>
      </c>
      <c r="O17" s="36">
        <v>29927</v>
      </c>
      <c r="P17" s="36">
        <v>29784</v>
      </c>
      <c r="Q17" s="36">
        <v>30055</v>
      </c>
      <c r="R17" s="36">
        <v>30567</v>
      </c>
      <c r="S17" s="36">
        <v>31370</v>
      </c>
      <c r="T17" s="36">
        <v>32140</v>
      </c>
      <c r="U17" s="36">
        <v>32981</v>
      </c>
      <c r="V17" s="36">
        <v>34183</v>
      </c>
      <c r="W17" s="36">
        <v>35589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146429</v>
      </c>
      <c r="D21" s="52">
        <v>146499</v>
      </c>
      <c r="E21" s="52">
        <v>146997</v>
      </c>
      <c r="F21" s="52">
        <v>148418</v>
      </c>
      <c r="G21" s="52">
        <v>151140</v>
      </c>
      <c r="H21" s="52">
        <v>155444</v>
      </c>
      <c r="I21" s="52">
        <v>161527</v>
      </c>
      <c r="J21" s="52">
        <v>169584</v>
      </c>
      <c r="K21" s="52">
        <v>179744</v>
      </c>
      <c r="L21" s="52">
        <v>192170</v>
      </c>
      <c r="M21" s="52">
        <v>207116</v>
      </c>
      <c r="N21" s="52">
        <v>224995</v>
      </c>
      <c r="O21" s="52">
        <v>217014</v>
      </c>
      <c r="P21" s="52">
        <v>125105</v>
      </c>
      <c r="Q21" s="52">
        <v>154624</v>
      </c>
      <c r="R21" s="52">
        <v>188696</v>
      </c>
      <c r="S21" s="52">
        <v>227550</v>
      </c>
      <c r="T21" s="52">
        <v>215772</v>
      </c>
      <c r="U21" s="52">
        <v>184908</v>
      </c>
      <c r="V21" s="52">
        <v>174365</v>
      </c>
      <c r="W21" s="52">
        <v>173514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5675</v>
      </c>
      <c r="D23" s="52">
        <v>5727</v>
      </c>
      <c r="E23" s="52">
        <v>6120</v>
      </c>
      <c r="F23" s="52">
        <v>7311</v>
      </c>
      <c r="G23" s="52">
        <v>9780</v>
      </c>
      <c r="H23" s="52">
        <v>13844</v>
      </c>
      <c r="I23" s="52">
        <v>16374</v>
      </c>
      <c r="J23" s="52">
        <v>22192</v>
      </c>
      <c r="K23" s="52">
        <v>32659</v>
      </c>
      <c r="L23" s="52">
        <v>34366</v>
      </c>
      <c r="M23" s="52">
        <v>30306</v>
      </c>
      <c r="N23" s="52">
        <v>23106</v>
      </c>
      <c r="O23" s="52">
        <v>23230</v>
      </c>
      <c r="P23" s="52">
        <v>24067</v>
      </c>
      <c r="Q23" s="52">
        <v>25515</v>
      </c>
      <c r="R23" s="52">
        <v>30454</v>
      </c>
      <c r="S23" s="52">
        <v>39077</v>
      </c>
      <c r="T23" s="52">
        <v>50181</v>
      </c>
      <c r="U23" s="52">
        <v>56318</v>
      </c>
      <c r="V23" s="52">
        <v>64646</v>
      </c>
      <c r="W23" s="52">
        <v>69029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143495</v>
      </c>
      <c r="D25" s="52">
        <v>143561</v>
      </c>
      <c r="E25" s="52">
        <v>144221</v>
      </c>
      <c r="F25" s="52">
        <v>145254</v>
      </c>
      <c r="G25" s="52">
        <v>148080</v>
      </c>
      <c r="H25" s="52">
        <v>155440</v>
      </c>
      <c r="I25" s="52">
        <v>161506</v>
      </c>
      <c r="J25" s="52">
        <v>168894</v>
      </c>
      <c r="K25" s="52">
        <v>178410</v>
      </c>
      <c r="L25" s="52">
        <v>190927</v>
      </c>
      <c r="M25" s="52">
        <v>206203</v>
      </c>
      <c r="N25" s="52">
        <v>224157</v>
      </c>
      <c r="O25" s="52">
        <v>216291</v>
      </c>
      <c r="P25" s="52">
        <v>124039</v>
      </c>
      <c r="Q25" s="52">
        <v>153867</v>
      </c>
      <c r="R25" s="52">
        <v>187851</v>
      </c>
      <c r="S25" s="52">
        <v>226334</v>
      </c>
      <c r="T25" s="52">
        <v>214470</v>
      </c>
      <c r="U25" s="52">
        <v>183776</v>
      </c>
      <c r="V25" s="52">
        <v>173342</v>
      </c>
      <c r="W25" s="52">
        <v>172521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11836</v>
      </c>
      <c r="D27" s="52">
        <v>13432</v>
      </c>
      <c r="E27" s="52">
        <v>7546</v>
      </c>
      <c r="F27" s="52">
        <v>8874</v>
      </c>
      <c r="G27" s="52">
        <v>24033</v>
      </c>
      <c r="H27" s="52">
        <v>5</v>
      </c>
      <c r="I27" s="52">
        <v>49</v>
      </c>
      <c r="J27" s="52">
        <v>1019</v>
      </c>
      <c r="K27" s="52">
        <v>8295</v>
      </c>
      <c r="L27" s="52">
        <v>11826</v>
      </c>
      <c r="M27" s="52">
        <v>8108</v>
      </c>
      <c r="N27" s="52">
        <v>7058</v>
      </c>
      <c r="O27" s="52">
        <v>5954</v>
      </c>
      <c r="P27" s="52">
        <v>8825</v>
      </c>
      <c r="Q27" s="52">
        <v>6203</v>
      </c>
      <c r="R27" s="52">
        <v>6836</v>
      </c>
      <c r="S27" s="52">
        <v>10105</v>
      </c>
      <c r="T27" s="52">
        <v>10780</v>
      </c>
      <c r="U27" s="52">
        <v>9312</v>
      </c>
      <c r="V27" s="52">
        <v>8455</v>
      </c>
      <c r="W27" s="52">
        <v>17326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280976</v>
      </c>
      <c r="D30" s="52">
        <v>281809</v>
      </c>
      <c r="E30" s="52">
        <v>287824</v>
      </c>
      <c r="F30" s="52">
        <v>304668</v>
      </c>
      <c r="G30" s="52">
        <v>337196</v>
      </c>
      <c r="H30" s="52">
        <v>389579</v>
      </c>
      <c r="I30" s="52">
        <v>297025</v>
      </c>
      <c r="J30" s="52">
        <v>323102</v>
      </c>
      <c r="K30" s="52">
        <v>405787</v>
      </c>
      <c r="L30" s="52">
        <v>419264</v>
      </c>
      <c r="M30" s="52">
        <v>369944</v>
      </c>
      <c r="N30" s="52">
        <v>355841</v>
      </c>
      <c r="O30" s="52">
        <v>331037</v>
      </c>
      <c r="P30" s="52">
        <v>269200</v>
      </c>
      <c r="Q30" s="52">
        <v>308755</v>
      </c>
      <c r="R30" s="52">
        <v>395266</v>
      </c>
      <c r="S30" s="52">
        <v>469309</v>
      </c>
      <c r="T30" s="52">
        <v>487171</v>
      </c>
      <c r="U30" s="52">
        <v>455786</v>
      </c>
      <c r="V30" s="52">
        <v>414933</v>
      </c>
      <c r="W30" s="52">
        <v>376086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76050</v>
      </c>
      <c r="D31" s="36">
        <v>63503</v>
      </c>
      <c r="E31" s="36">
        <v>50770</v>
      </c>
      <c r="F31" s="36">
        <v>38354</v>
      </c>
      <c r="G31" s="36">
        <v>33337</v>
      </c>
      <c r="H31" s="36">
        <v>62</v>
      </c>
      <c r="I31" s="36">
        <v>5519</v>
      </c>
      <c r="J31" s="36">
        <v>4591</v>
      </c>
      <c r="K31" s="36">
        <v>5827</v>
      </c>
      <c r="L31" s="36">
        <v>17342</v>
      </c>
      <c r="M31" s="36">
        <v>132</v>
      </c>
      <c r="N31" s="36">
        <v>482</v>
      </c>
      <c r="O31" s="36">
        <v>9378</v>
      </c>
      <c r="P31" s="36">
        <v>1004</v>
      </c>
      <c r="Q31" s="36">
        <v>2105</v>
      </c>
      <c r="R31" s="36">
        <v>3813</v>
      </c>
      <c r="S31" s="36">
        <v>6818</v>
      </c>
      <c r="T31" s="36">
        <v>7582</v>
      </c>
      <c r="U31" s="36">
        <v>3203</v>
      </c>
      <c r="V31" s="36">
        <v>4181</v>
      </c>
      <c r="W31" s="36">
        <v>5386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279794</v>
      </c>
      <c r="D35" s="52">
        <v>368685</v>
      </c>
      <c r="E35" s="52">
        <v>248839</v>
      </c>
      <c r="F35" s="52">
        <v>196838</v>
      </c>
      <c r="G35" s="52">
        <v>110190</v>
      </c>
      <c r="H35" s="52">
        <v>166544</v>
      </c>
      <c r="I35" s="52">
        <v>48501</v>
      </c>
      <c r="J35" s="52">
        <v>117985</v>
      </c>
      <c r="K35" s="52">
        <v>170336</v>
      </c>
      <c r="L35" s="52">
        <v>278703</v>
      </c>
      <c r="M35" s="52">
        <v>355325</v>
      </c>
      <c r="N35" s="52">
        <v>347135</v>
      </c>
      <c r="O35" s="52">
        <v>274670</v>
      </c>
      <c r="P35" s="52">
        <v>115082</v>
      </c>
      <c r="Q35" s="52">
        <v>191744</v>
      </c>
      <c r="R35" s="52">
        <v>247179</v>
      </c>
      <c r="S35" s="52">
        <v>310445</v>
      </c>
      <c r="T35" s="52">
        <v>293285</v>
      </c>
      <c r="U35" s="52">
        <v>270956</v>
      </c>
      <c r="V35" s="52">
        <v>294887</v>
      </c>
      <c r="W35" s="52">
        <v>311874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26837</v>
      </c>
      <c r="D37" s="52">
        <v>40518</v>
      </c>
      <c r="E37" s="52">
        <v>44953</v>
      </c>
      <c r="F37" s="52">
        <v>24208</v>
      </c>
      <c r="G37" s="52">
        <v>22947</v>
      </c>
      <c r="H37" s="52">
        <v>24759</v>
      </c>
      <c r="I37" s="52">
        <v>19892</v>
      </c>
      <c r="J37" s="52">
        <v>17452</v>
      </c>
      <c r="K37" s="52">
        <v>19805</v>
      </c>
      <c r="L37" s="52">
        <v>41581</v>
      </c>
      <c r="M37" s="52">
        <v>43271</v>
      </c>
      <c r="N37" s="52">
        <v>60100</v>
      </c>
      <c r="O37" s="52">
        <v>51812</v>
      </c>
      <c r="P37" s="52">
        <v>63496</v>
      </c>
      <c r="Q37" s="52">
        <v>82062</v>
      </c>
      <c r="R37" s="52">
        <v>74764</v>
      </c>
      <c r="S37" s="52">
        <v>103847</v>
      </c>
      <c r="T37" s="52">
        <v>106085</v>
      </c>
      <c r="U37" s="52">
        <v>79881</v>
      </c>
      <c r="V37" s="52">
        <v>73142</v>
      </c>
      <c r="W37" s="52">
        <v>74834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271433</v>
      </c>
      <c r="D39" s="52">
        <v>360214</v>
      </c>
      <c r="E39" s="52">
        <v>243413</v>
      </c>
      <c r="F39" s="52">
        <v>192779</v>
      </c>
      <c r="G39" s="52">
        <v>131163</v>
      </c>
      <c r="H39" s="52">
        <v>151647</v>
      </c>
      <c r="I39" s="52">
        <v>42893</v>
      </c>
      <c r="J39" s="52">
        <v>118298</v>
      </c>
      <c r="K39" s="52">
        <v>169154</v>
      </c>
      <c r="L39" s="52">
        <v>275749</v>
      </c>
      <c r="M39" s="52">
        <v>351371</v>
      </c>
      <c r="N39" s="52">
        <v>343903</v>
      </c>
      <c r="O39" s="52">
        <v>272657</v>
      </c>
      <c r="P39" s="52">
        <v>114257</v>
      </c>
      <c r="Q39" s="52">
        <v>190348</v>
      </c>
      <c r="R39" s="52">
        <v>245239</v>
      </c>
      <c r="S39" s="52">
        <v>307593</v>
      </c>
      <c r="T39" s="52">
        <v>290440</v>
      </c>
      <c r="U39" s="52">
        <v>268122</v>
      </c>
      <c r="V39" s="52">
        <v>290920</v>
      </c>
      <c r="W39" s="52">
        <v>328207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17263</v>
      </c>
      <c r="D41" s="52">
        <v>18965</v>
      </c>
      <c r="E41" s="52">
        <v>10196</v>
      </c>
      <c r="F41" s="52">
        <v>9769</v>
      </c>
      <c r="G41" s="52">
        <v>0</v>
      </c>
      <c r="H41" s="52">
        <v>14898</v>
      </c>
      <c r="I41" s="52">
        <v>5636</v>
      </c>
      <c r="J41" s="52">
        <v>16</v>
      </c>
      <c r="K41" s="52">
        <v>8143</v>
      </c>
      <c r="L41" s="52">
        <v>13537</v>
      </c>
      <c r="M41" s="52">
        <v>11149</v>
      </c>
      <c r="N41" s="52">
        <v>9452</v>
      </c>
      <c r="O41" s="52">
        <v>7244</v>
      </c>
      <c r="P41" s="52">
        <v>8584</v>
      </c>
      <c r="Q41" s="52">
        <v>6842</v>
      </c>
      <c r="R41" s="52">
        <v>7931</v>
      </c>
      <c r="S41" s="52">
        <v>11741</v>
      </c>
      <c r="T41" s="52">
        <v>12323</v>
      </c>
      <c r="U41" s="52">
        <v>11014</v>
      </c>
      <c r="V41" s="52">
        <v>11399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426888</v>
      </c>
      <c r="D44" s="52">
        <v>516728</v>
      </c>
      <c r="E44" s="52">
        <v>402082</v>
      </c>
      <c r="F44" s="52">
        <v>358105</v>
      </c>
      <c r="G44" s="52">
        <v>298207</v>
      </c>
      <c r="H44" s="52">
        <v>400725</v>
      </c>
      <c r="I44" s="52">
        <v>185140</v>
      </c>
      <c r="J44" s="52">
        <v>273535</v>
      </c>
      <c r="K44" s="52">
        <v>397348</v>
      </c>
      <c r="L44" s="52">
        <v>506034</v>
      </c>
      <c r="M44" s="52">
        <v>516904</v>
      </c>
      <c r="N44" s="52">
        <v>476968</v>
      </c>
      <c r="O44" s="52">
        <v>387979</v>
      </c>
      <c r="P44" s="52">
        <v>259320</v>
      </c>
      <c r="Q44" s="52">
        <v>345604</v>
      </c>
      <c r="R44" s="52">
        <v>453237</v>
      </c>
      <c r="S44" s="52">
        <v>551401</v>
      </c>
      <c r="T44" s="52">
        <v>563914</v>
      </c>
      <c r="U44" s="52">
        <v>540993</v>
      </c>
      <c r="V44" s="52">
        <v>534253</v>
      </c>
      <c r="W44" s="52">
        <v>513040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63503</v>
      </c>
      <c r="D45" s="36">
        <v>50770</v>
      </c>
      <c r="E45" s="36">
        <v>38354</v>
      </c>
      <c r="F45" s="36">
        <v>33337</v>
      </c>
      <c r="G45" s="36">
        <v>31376</v>
      </c>
      <c r="H45" s="36">
        <v>16</v>
      </c>
      <c r="I45" s="36">
        <v>4378</v>
      </c>
      <c r="J45" s="36">
        <v>2559</v>
      </c>
      <c r="K45" s="36">
        <v>4858</v>
      </c>
      <c r="L45" s="36">
        <v>17105</v>
      </c>
      <c r="M45" s="36">
        <v>1381</v>
      </c>
      <c r="N45" s="36">
        <v>1495</v>
      </c>
      <c r="O45" s="36">
        <v>10092</v>
      </c>
      <c r="P45" s="36">
        <v>861</v>
      </c>
      <c r="Q45" s="36">
        <v>2376</v>
      </c>
      <c r="R45" s="36">
        <v>4325</v>
      </c>
      <c r="S45" s="36">
        <v>7621</v>
      </c>
      <c r="T45" s="36">
        <v>8352</v>
      </c>
      <c r="U45" s="36">
        <v>4044</v>
      </c>
      <c r="V45" s="36">
        <v>5383</v>
      </c>
      <c r="W45" s="36">
        <v>6792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88804</v>
      </c>
      <c r="D49" s="52">
        <v>104877</v>
      </c>
      <c r="E49" s="52">
        <v>81827</v>
      </c>
      <c r="F49" s="52">
        <v>70002</v>
      </c>
      <c r="G49" s="52">
        <v>48111</v>
      </c>
      <c r="H49" s="52">
        <v>67958</v>
      </c>
      <c r="I49" s="52">
        <v>17175</v>
      </c>
      <c r="J49" s="52">
        <v>34382</v>
      </c>
      <c r="K49" s="52">
        <v>49772</v>
      </c>
      <c r="L49" s="52">
        <v>77611</v>
      </c>
      <c r="M49" s="52">
        <v>103464</v>
      </c>
      <c r="N49" s="52">
        <v>89951</v>
      </c>
      <c r="O49" s="52">
        <v>82807</v>
      </c>
      <c r="P49" s="52">
        <v>66377</v>
      </c>
      <c r="Q49" s="52">
        <v>94792</v>
      </c>
      <c r="R49" s="52">
        <v>93095</v>
      </c>
      <c r="S49" s="52">
        <v>96776</v>
      </c>
      <c r="T49" s="52">
        <v>94853</v>
      </c>
      <c r="U49" s="52">
        <v>84702</v>
      </c>
      <c r="V49" s="52">
        <v>109627</v>
      </c>
      <c r="W49" s="52">
        <v>124611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12720</v>
      </c>
      <c r="D51" s="52">
        <v>21279</v>
      </c>
      <c r="E51" s="52">
        <v>21156</v>
      </c>
      <c r="F51" s="52">
        <v>7750</v>
      </c>
      <c r="G51" s="52">
        <v>8050</v>
      </c>
      <c r="H51" s="52">
        <v>11778</v>
      </c>
      <c r="I51" s="52">
        <v>3557</v>
      </c>
      <c r="J51" s="52">
        <v>3629</v>
      </c>
      <c r="K51" s="52">
        <v>5767</v>
      </c>
      <c r="L51" s="52">
        <v>17186</v>
      </c>
      <c r="M51" s="52">
        <v>11247</v>
      </c>
      <c r="N51" s="52">
        <v>16385</v>
      </c>
      <c r="O51" s="52">
        <v>3686</v>
      </c>
      <c r="P51" s="52">
        <v>15672</v>
      </c>
      <c r="Q51" s="52">
        <v>35852</v>
      </c>
      <c r="R51" s="52">
        <v>19157</v>
      </c>
      <c r="S51" s="52">
        <v>27154</v>
      </c>
      <c r="T51" s="52">
        <v>23243</v>
      </c>
      <c r="U51" s="52">
        <v>13296</v>
      </c>
      <c r="V51" s="52">
        <v>4233</v>
      </c>
      <c r="W51" s="52">
        <v>1437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83325</v>
      </c>
      <c r="D53" s="52">
        <v>99482</v>
      </c>
      <c r="E53" s="52">
        <v>78474</v>
      </c>
      <c r="F53" s="52">
        <v>66528</v>
      </c>
      <c r="G53" s="52">
        <v>48111</v>
      </c>
      <c r="H53" s="52">
        <v>61879</v>
      </c>
      <c r="I53" s="52">
        <v>15179</v>
      </c>
      <c r="J53" s="52">
        <v>34377</v>
      </c>
      <c r="K53" s="52">
        <v>47392</v>
      </c>
      <c r="L53" s="52">
        <v>73842</v>
      </c>
      <c r="M53" s="52">
        <v>100218</v>
      </c>
      <c r="N53" s="52">
        <v>87502</v>
      </c>
      <c r="O53" s="52">
        <v>80624</v>
      </c>
      <c r="P53" s="52">
        <v>61426</v>
      </c>
      <c r="Q53" s="52">
        <v>91409</v>
      </c>
      <c r="R53" s="52">
        <v>90107</v>
      </c>
      <c r="S53" s="52">
        <v>93116</v>
      </c>
      <c r="T53" s="52">
        <v>90868</v>
      </c>
      <c r="U53" s="52">
        <v>81259</v>
      </c>
      <c r="V53" s="52">
        <v>105389</v>
      </c>
      <c r="W53" s="52">
        <v>124611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5479</v>
      </c>
      <c r="D55" s="52">
        <v>5395</v>
      </c>
      <c r="E55" s="52">
        <v>3353</v>
      </c>
      <c r="F55" s="52">
        <v>3474</v>
      </c>
      <c r="G55" s="52">
        <v>0</v>
      </c>
      <c r="H55" s="52">
        <v>6079</v>
      </c>
      <c r="I55" s="52">
        <v>1996</v>
      </c>
      <c r="J55" s="52">
        <v>5</v>
      </c>
      <c r="K55" s="52">
        <v>2380</v>
      </c>
      <c r="L55" s="52">
        <v>3769</v>
      </c>
      <c r="M55" s="52">
        <v>3246</v>
      </c>
      <c r="N55" s="52">
        <v>2449</v>
      </c>
      <c r="O55" s="52">
        <v>2183</v>
      </c>
      <c r="P55" s="52">
        <v>4951</v>
      </c>
      <c r="Q55" s="52">
        <v>3383</v>
      </c>
      <c r="R55" s="52">
        <v>2988</v>
      </c>
      <c r="S55" s="52">
        <v>3660</v>
      </c>
      <c r="T55" s="52">
        <v>3985</v>
      </c>
      <c r="U55" s="52">
        <v>3443</v>
      </c>
      <c r="V55" s="52">
        <v>4238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68649</v>
      </c>
      <c r="D58" s="52">
        <v>90435</v>
      </c>
      <c r="E58" s="52">
        <v>69215</v>
      </c>
      <c r="F58" s="52">
        <v>58236</v>
      </c>
      <c r="G58" s="52">
        <v>36732</v>
      </c>
      <c r="H58" s="52">
        <v>67952</v>
      </c>
      <c r="I58" s="52">
        <v>16189</v>
      </c>
      <c r="J58" s="52">
        <v>33837</v>
      </c>
      <c r="K58" s="52">
        <v>48744</v>
      </c>
      <c r="L58" s="52">
        <v>73563</v>
      </c>
      <c r="M58" s="52">
        <v>103099</v>
      </c>
      <c r="N58" s="52">
        <v>89595</v>
      </c>
      <c r="O58" s="52">
        <v>80091</v>
      </c>
      <c r="P58" s="52">
        <v>66043</v>
      </c>
      <c r="Q58" s="52">
        <v>93781</v>
      </c>
      <c r="R58" s="52">
        <v>91678</v>
      </c>
      <c r="S58" s="52">
        <v>94689</v>
      </c>
      <c r="T58" s="52">
        <v>92646</v>
      </c>
      <c r="U58" s="52">
        <v>83745</v>
      </c>
      <c r="V58" s="52">
        <v>108077</v>
      </c>
      <c r="W58" s="52">
        <v>122371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20155</v>
      </c>
      <c r="D59" s="36">
        <v>14442</v>
      </c>
      <c r="E59" s="36">
        <v>12612</v>
      </c>
      <c r="F59" s="36">
        <v>11766</v>
      </c>
      <c r="G59" s="36">
        <v>11379</v>
      </c>
      <c r="H59" s="36">
        <v>6</v>
      </c>
      <c r="I59" s="36">
        <v>986</v>
      </c>
      <c r="J59" s="36">
        <v>545</v>
      </c>
      <c r="K59" s="36">
        <v>1028</v>
      </c>
      <c r="L59" s="36">
        <v>4048</v>
      </c>
      <c r="M59" s="36">
        <v>365</v>
      </c>
      <c r="N59" s="36">
        <v>356</v>
      </c>
      <c r="O59" s="36">
        <v>2716</v>
      </c>
      <c r="P59" s="36">
        <v>334</v>
      </c>
      <c r="Q59" s="36">
        <v>1011</v>
      </c>
      <c r="R59" s="36">
        <v>1417</v>
      </c>
      <c r="S59" s="36">
        <v>2087</v>
      </c>
      <c r="T59" s="36">
        <v>2207</v>
      </c>
      <c r="U59" s="36">
        <v>957</v>
      </c>
      <c r="V59" s="36">
        <v>1550</v>
      </c>
      <c r="W59" s="36">
        <v>2240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190990</v>
      </c>
      <c r="D63" s="52">
        <v>263808</v>
      </c>
      <c r="E63" s="52">
        <v>167012</v>
      </c>
      <c r="F63" s="52">
        <v>126836</v>
      </c>
      <c r="G63" s="52">
        <v>62079</v>
      </c>
      <c r="H63" s="52">
        <v>98586</v>
      </c>
      <c r="I63" s="52">
        <v>31326</v>
      </c>
      <c r="J63" s="52">
        <v>83603</v>
      </c>
      <c r="K63" s="52">
        <v>120564</v>
      </c>
      <c r="L63" s="52">
        <v>201092</v>
      </c>
      <c r="M63" s="52">
        <v>251861</v>
      </c>
      <c r="N63" s="52">
        <v>257184</v>
      </c>
      <c r="O63" s="52">
        <v>191863</v>
      </c>
      <c r="P63" s="52">
        <v>48705</v>
      </c>
      <c r="Q63" s="52">
        <v>96952</v>
      </c>
      <c r="R63" s="52">
        <v>154084</v>
      </c>
      <c r="S63" s="52">
        <v>213669</v>
      </c>
      <c r="T63" s="52">
        <v>198432</v>
      </c>
      <c r="U63" s="52">
        <v>186254</v>
      </c>
      <c r="V63" s="52">
        <v>185260</v>
      </c>
      <c r="W63" s="52">
        <v>187263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14117</v>
      </c>
      <c r="D65" s="52">
        <v>19239</v>
      </c>
      <c r="E65" s="52">
        <v>23797</v>
      </c>
      <c r="F65" s="52">
        <v>16458</v>
      </c>
      <c r="G65" s="52">
        <v>14897</v>
      </c>
      <c r="H65" s="52">
        <v>12981</v>
      </c>
      <c r="I65" s="52">
        <v>16335</v>
      </c>
      <c r="J65" s="52">
        <v>13823</v>
      </c>
      <c r="K65" s="52">
        <v>14038</v>
      </c>
      <c r="L65" s="52">
        <v>24395</v>
      </c>
      <c r="M65" s="52">
        <v>32024</v>
      </c>
      <c r="N65" s="52">
        <v>43715</v>
      </c>
      <c r="O65" s="52">
        <v>48126</v>
      </c>
      <c r="P65" s="52">
        <v>47824</v>
      </c>
      <c r="Q65" s="52">
        <v>46210</v>
      </c>
      <c r="R65" s="52">
        <v>55607</v>
      </c>
      <c r="S65" s="52">
        <v>76693</v>
      </c>
      <c r="T65" s="52">
        <v>82842</v>
      </c>
      <c r="U65" s="52">
        <v>66585</v>
      </c>
      <c r="V65" s="52">
        <v>68909</v>
      </c>
      <c r="W65" s="52">
        <v>73397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188108</v>
      </c>
      <c r="D67" s="52">
        <f t="shared" si="0"/>
        <v>260732</v>
      </c>
      <c r="E67" s="52">
        <f t="shared" si="0"/>
        <v>164939</v>
      </c>
      <c r="F67" s="52">
        <f t="shared" si="0"/>
        <v>126251</v>
      </c>
      <c r="G67" s="52">
        <f t="shared" si="0"/>
        <v>83052</v>
      </c>
      <c r="H67" s="52">
        <f t="shared" si="0"/>
        <v>89768</v>
      </c>
      <c r="I67" s="52">
        <f t="shared" si="0"/>
        <v>27714</v>
      </c>
      <c r="J67" s="52">
        <f t="shared" si="0"/>
        <v>83921</v>
      </c>
      <c r="K67" s="52">
        <f t="shared" si="0"/>
        <v>121762</v>
      </c>
      <c r="L67" s="52">
        <f t="shared" si="0"/>
        <v>201907</v>
      </c>
      <c r="M67" s="52">
        <f t="shared" si="0"/>
        <v>251153</v>
      </c>
      <c r="N67" s="52">
        <f t="shared" si="0"/>
        <v>256401</v>
      </c>
      <c r="O67" s="52">
        <f t="shared" si="0"/>
        <v>192033</v>
      </c>
      <c r="P67" s="52">
        <f t="shared" si="0"/>
        <v>52831</v>
      </c>
      <c r="Q67" s="52">
        <f t="shared" si="0"/>
        <v>98939</v>
      </c>
      <c r="R67" s="52">
        <f t="shared" ref="R67:V67" si="1">R39-R53</f>
        <v>155132</v>
      </c>
      <c r="S67" s="52">
        <f t="shared" si="1"/>
        <v>214477</v>
      </c>
      <c r="T67" s="52">
        <f t="shared" si="1"/>
        <v>199572</v>
      </c>
      <c r="U67" s="52">
        <f t="shared" si="1"/>
        <v>186863</v>
      </c>
      <c r="V67" s="52">
        <f t="shared" si="1"/>
        <v>185531</v>
      </c>
      <c r="W67" s="52">
        <f t="shared" ref="W67" si="2">W39-W53</f>
        <v>203596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11784</v>
      </c>
      <c r="D69" s="52">
        <f t="shared" si="6"/>
        <v>13570</v>
      </c>
      <c r="E69" s="52">
        <f t="shared" si="6"/>
        <v>6843</v>
      </c>
      <c r="F69" s="52">
        <f t="shared" si="6"/>
        <v>6295</v>
      </c>
      <c r="G69" s="52">
        <f t="shared" si="6"/>
        <v>0</v>
      </c>
      <c r="H69" s="52">
        <f t="shared" si="6"/>
        <v>8819</v>
      </c>
      <c r="I69" s="52">
        <f t="shared" si="6"/>
        <v>3640</v>
      </c>
      <c r="J69" s="52">
        <f t="shared" si="6"/>
        <v>11</v>
      </c>
      <c r="K69" s="52">
        <f t="shared" si="6"/>
        <v>5763</v>
      </c>
      <c r="L69" s="52">
        <f t="shared" si="6"/>
        <v>9768</v>
      </c>
      <c r="M69" s="52">
        <f t="shared" si="6"/>
        <v>7903</v>
      </c>
      <c r="N69" s="52">
        <f t="shared" si="6"/>
        <v>7003</v>
      </c>
      <c r="O69" s="52">
        <f t="shared" si="6"/>
        <v>5061</v>
      </c>
      <c r="P69" s="52">
        <f t="shared" si="6"/>
        <v>3633</v>
      </c>
      <c r="Q69" s="52">
        <f t="shared" si="6"/>
        <v>3459</v>
      </c>
      <c r="R69" s="52">
        <f t="shared" ref="R69:V69" si="7">R41-R55</f>
        <v>4943</v>
      </c>
      <c r="S69" s="52">
        <f t="shared" si="7"/>
        <v>8081</v>
      </c>
      <c r="T69" s="52">
        <f t="shared" si="7"/>
        <v>8338</v>
      </c>
      <c r="U69" s="52">
        <f t="shared" si="7"/>
        <v>7571</v>
      </c>
      <c r="V69" s="52">
        <f t="shared" si="7"/>
        <v>7161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358239</v>
      </c>
      <c r="D72" s="52">
        <v>426293</v>
      </c>
      <c r="E72" s="52">
        <v>332867</v>
      </c>
      <c r="F72" s="52">
        <v>299869</v>
      </c>
      <c r="G72" s="52">
        <v>261475</v>
      </c>
      <c r="H72" s="52">
        <v>332773</v>
      </c>
      <c r="I72" s="52">
        <v>168951</v>
      </c>
      <c r="J72" s="52">
        <v>239698</v>
      </c>
      <c r="K72" s="52">
        <v>348604</v>
      </c>
      <c r="L72" s="52">
        <v>432471</v>
      </c>
      <c r="M72" s="52">
        <v>413805</v>
      </c>
      <c r="N72" s="52">
        <v>387373</v>
      </c>
      <c r="O72" s="52">
        <v>307888</v>
      </c>
      <c r="P72" s="52">
        <v>193277</v>
      </c>
      <c r="Q72" s="52">
        <v>251823</v>
      </c>
      <c r="R72" s="52">
        <v>361559</v>
      </c>
      <c r="S72" s="52">
        <v>456712</v>
      </c>
      <c r="T72" s="52">
        <v>471268</v>
      </c>
      <c r="U72" s="52">
        <v>457248</v>
      </c>
      <c r="V72" s="52">
        <v>426176</v>
      </c>
      <c r="W72" s="52">
        <v>390669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43348</v>
      </c>
      <c r="D73" s="36">
        <v>36328</v>
      </c>
      <c r="E73" s="36">
        <v>25742</v>
      </c>
      <c r="F73" s="36">
        <v>21571</v>
      </c>
      <c r="G73" s="36">
        <v>19997</v>
      </c>
      <c r="H73" s="36">
        <v>10</v>
      </c>
      <c r="I73" s="36">
        <v>3392</v>
      </c>
      <c r="J73" s="36">
        <v>2014</v>
      </c>
      <c r="K73" s="36">
        <v>3830</v>
      </c>
      <c r="L73" s="36">
        <v>13057</v>
      </c>
      <c r="M73" s="36">
        <v>1016</v>
      </c>
      <c r="N73" s="36">
        <v>1139</v>
      </c>
      <c r="O73" s="36">
        <v>7376</v>
      </c>
      <c r="P73" s="36">
        <v>527</v>
      </c>
      <c r="Q73" s="36">
        <v>1365</v>
      </c>
      <c r="R73" s="36">
        <v>2908</v>
      </c>
      <c r="S73" s="36">
        <v>5534</v>
      </c>
      <c r="T73" s="36">
        <v>6145</v>
      </c>
      <c r="U73" s="36">
        <v>3087</v>
      </c>
      <c r="V73" s="36">
        <v>3833</v>
      </c>
      <c r="W73" s="36">
        <v>4552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29316</v>
      </c>
      <c r="I79" s="52">
        <f>RES_hhdet_numvin!I64</f>
        <v>16009</v>
      </c>
      <c r="J79" s="52">
        <f>RES_hhdet_numvin!J64</f>
        <v>54701</v>
      </c>
      <c r="K79" s="52">
        <f>RES_hhdet_numvin!K64</f>
        <v>98476</v>
      </c>
      <c r="L79" s="52">
        <f>RES_hhdet_numvin!L64</f>
        <v>188139</v>
      </c>
      <c r="M79" s="52">
        <f>RES_hhdet_numvin!M64</f>
        <v>268576</v>
      </c>
      <c r="N79" s="52">
        <f>RES_hhdet_numvin!N64</f>
        <v>285353</v>
      </c>
      <c r="O79" s="52">
        <f>RES_hhdet_numvin!O64</f>
        <v>240337</v>
      </c>
      <c r="P79" s="52">
        <f>RES_hhdet_numvin!P64</f>
        <v>105445</v>
      </c>
      <c r="Q79" s="52">
        <f>RES_hhdet_numvin!Q64</f>
        <v>181633</v>
      </c>
      <c r="R79" s="52">
        <f>RES_hhdet_numvin!R64</f>
        <v>239636</v>
      </c>
      <c r="S79" s="52">
        <f>RES_hhdet_numvin!S64</f>
        <v>305593</v>
      </c>
      <c r="T79" s="52">
        <f>RES_hhdet_numvin!T64</f>
        <v>291353</v>
      </c>
      <c r="U79" s="52">
        <f>RES_hhdet_numvin!U64</f>
        <v>270427</v>
      </c>
      <c r="V79" s="52">
        <f>RES_hhdet_numvin!V64</f>
        <v>294815</v>
      </c>
      <c r="W79" s="52">
        <f>RES_hhdet_numvin!W64</f>
        <v>311874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20927</v>
      </c>
      <c r="Q82" s="138">
        <f>RES_hhdet_numvin!Q67</f>
        <v>47433</v>
      </c>
      <c r="R82" s="138">
        <f>RES_hhdet_numvin!R67</f>
        <v>56490</v>
      </c>
      <c r="S82" s="138">
        <f>RES_hhdet_numvin!S67</f>
        <v>90835</v>
      </c>
      <c r="T82" s="138">
        <f>RES_hhdet_numvin!T67</f>
        <v>100447</v>
      </c>
      <c r="U82" s="138">
        <f>RES_hhdet_numvin!U67</f>
        <v>78623</v>
      </c>
      <c r="V82" s="138">
        <f>RES_hhdet_numvin!V67</f>
        <v>72997</v>
      </c>
      <c r="W82" s="138">
        <f>RES_hhdet_numvin!W67</f>
        <v>74834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21390</v>
      </c>
      <c r="I84" s="138">
        <f>RES_hhdet_numvin!I69</f>
        <v>12440</v>
      </c>
      <c r="J84" s="138">
        <f>RES_hhdet_numvin!J69</f>
        <v>54758</v>
      </c>
      <c r="K84" s="138">
        <f>RES_hhdet_numvin!K69</f>
        <v>92095</v>
      </c>
      <c r="L84" s="138">
        <f>RES_hhdet_numvin!L69</f>
        <v>177392</v>
      </c>
      <c r="M84" s="138">
        <f>RES_hhdet_numvin!M69</f>
        <v>260239</v>
      </c>
      <c r="N84" s="138">
        <f>RES_hhdet_numvin!N69</f>
        <v>279351</v>
      </c>
      <c r="O84" s="138">
        <f>RES_hhdet_numvin!O69</f>
        <v>237630</v>
      </c>
      <c r="P84" s="138">
        <f>RES_hhdet_numvin!P69</f>
        <v>103195</v>
      </c>
      <c r="Q84" s="138">
        <f>RES_hhdet_numvin!Q69</f>
        <v>179931</v>
      </c>
      <c r="R84" s="138">
        <f>RES_hhdet_numvin!R69</f>
        <v>237694</v>
      </c>
      <c r="S84" s="138">
        <f>RES_hhdet_numvin!S69</f>
        <v>302687</v>
      </c>
      <c r="T84" s="138">
        <f>RES_hhdet_numvin!T69</f>
        <v>288455</v>
      </c>
      <c r="U84" s="138">
        <f>RES_hhdet_numvin!U69</f>
        <v>267585</v>
      </c>
      <c r="V84" s="138">
        <f>RES_hhdet_numvin!V69</f>
        <v>290847</v>
      </c>
      <c r="W84" s="138">
        <f>RES_hhdet_numvin!W69</f>
        <v>328207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3619</v>
      </c>
      <c r="S88" s="138">
        <f>RES_hhdet_numvin!S73</f>
        <v>10275</v>
      </c>
      <c r="T88" s="138">
        <f>RES_hhdet_numvin!T73</f>
        <v>11674</v>
      </c>
      <c r="U88" s="138">
        <f>RES_hhdet_numvin!U73</f>
        <v>10841</v>
      </c>
      <c r="V88" s="138">
        <f>RES_hhdet_numvin!V73</f>
        <v>11378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80447</v>
      </c>
      <c r="Q93" s="138">
        <f>RES_hhdet_numvin!Q78</f>
        <v>185595</v>
      </c>
      <c r="R93" s="138">
        <f>RES_hhdet_numvin!R78</f>
        <v>323729</v>
      </c>
      <c r="S93" s="138">
        <f>RES_hhdet_numvin!S78</f>
        <v>465199</v>
      </c>
      <c r="T93" s="138">
        <f>RES_hhdet_numvin!T78</f>
        <v>520471</v>
      </c>
      <c r="U93" s="138">
        <f>RES_hhdet_numvin!U78</f>
        <v>526806</v>
      </c>
      <c r="V93" s="138">
        <f>RES_hhdet_numvin!V78</f>
        <v>530807</v>
      </c>
      <c r="W93" s="138">
        <f>RES_hhdet_numvin!W78</f>
        <v>513040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281</v>
      </c>
      <c r="Q94" s="39">
        <f>RES_hhdet_numvin!Q79</f>
        <v>1377</v>
      </c>
      <c r="R94" s="39">
        <f>RES_hhdet_numvin!R79</f>
        <v>3271</v>
      </c>
      <c r="S94" s="39">
        <f>RES_hhdet_numvin!S79</f>
        <v>6670</v>
      </c>
      <c r="T94" s="39">
        <f>RES_hhdet_numvin!T79</f>
        <v>7889</v>
      </c>
      <c r="U94" s="39">
        <f>RES_hhdet_numvin!U79</f>
        <v>3951</v>
      </c>
      <c r="V94" s="39">
        <f>RES_hhdet_numvin!V79</f>
        <v>5358</v>
      </c>
      <c r="W94" s="39">
        <f>RES_hhdet_numvin!W79</f>
        <v>6792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2227.0656378619451</v>
      </c>
      <c r="C98" s="117">
        <f t="shared" si="12"/>
        <v>2005.3492187576187</v>
      </c>
      <c r="D98" s="117">
        <f t="shared" si="12"/>
        <v>2363.1446448851248</v>
      </c>
      <c r="E98" s="117">
        <f t="shared" si="12"/>
        <v>2576.7804113651691</v>
      </c>
      <c r="F98" s="117">
        <f t="shared" si="12"/>
        <v>2554.2784079370217</v>
      </c>
      <c r="G98" s="117">
        <f t="shared" si="12"/>
        <v>2310.3995823276268</v>
      </c>
      <c r="H98" s="117">
        <f t="shared" si="12"/>
        <v>2563.6035252248266</v>
      </c>
      <c r="I98" s="117">
        <f t="shared" si="12"/>
        <v>2084.5518917286731</v>
      </c>
      <c r="J98" s="117">
        <f t="shared" si="12"/>
        <v>2201.6528173886704</v>
      </c>
      <c r="K98" s="117">
        <f t="shared" si="12"/>
        <v>2160.8443693746021</v>
      </c>
      <c r="L98" s="117">
        <f t="shared" si="12"/>
        <v>2219.9544718870748</v>
      </c>
      <c r="M98" s="117">
        <f t="shared" si="12"/>
        <v>2346.2108235089759</v>
      </c>
      <c r="N98" s="117">
        <f t="shared" si="12"/>
        <v>2564.931729415307</v>
      </c>
      <c r="O98" s="117">
        <f t="shared" si="12"/>
        <v>2461.0993128466284</v>
      </c>
      <c r="P98" s="117">
        <f t="shared" si="12"/>
        <v>2189.8851813652518</v>
      </c>
      <c r="Q98" s="117">
        <f t="shared" si="12"/>
        <v>2264.3104477275419</v>
      </c>
      <c r="R98" s="117">
        <f t="shared" ref="R98:V98" si="13">R99+R102+R104+R113</f>
        <v>2308.9176185393662</v>
      </c>
      <c r="S98" s="117">
        <f t="shared" si="13"/>
        <v>2499.0196251873426</v>
      </c>
      <c r="T98" s="117">
        <f t="shared" si="13"/>
        <v>2563.8790080301596</v>
      </c>
      <c r="U98" s="117">
        <f t="shared" si="13"/>
        <v>2554.9743753436937</v>
      </c>
      <c r="V98" s="117">
        <f t="shared" si="13"/>
        <v>2772.7676007070568</v>
      </c>
      <c r="W98" s="117">
        <f t="shared" ref="W98" si="14">W99+W102+W104+W113</f>
        <v>3264.9506669130515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2001.30400962198</v>
      </c>
      <c r="C99" s="122">
        <f t="shared" si="15"/>
        <v>1672.0068549266955</v>
      </c>
      <c r="D99" s="122">
        <f t="shared" si="15"/>
        <v>1923.0856211847167</v>
      </c>
      <c r="E99" s="122">
        <f t="shared" si="15"/>
        <v>2061.0223158342856</v>
      </c>
      <c r="F99" s="122">
        <f t="shared" si="15"/>
        <v>2192.6150732815422</v>
      </c>
      <c r="G99" s="122">
        <f t="shared" si="15"/>
        <v>1779.96250031969</v>
      </c>
      <c r="H99" s="122">
        <f t="shared" si="15"/>
        <v>2038.0520902163078</v>
      </c>
      <c r="I99" s="122">
        <f t="shared" si="15"/>
        <v>1568.988391183419</v>
      </c>
      <c r="J99" s="122">
        <f t="shared" si="15"/>
        <v>1826.1030151634623</v>
      </c>
      <c r="K99" s="122">
        <f t="shared" si="15"/>
        <v>1737.2356076437175</v>
      </c>
      <c r="L99" s="122">
        <f t="shared" si="15"/>
        <v>1821.4201006279609</v>
      </c>
      <c r="M99" s="122">
        <f t="shared" si="15"/>
        <v>1904.8284164452589</v>
      </c>
      <c r="N99" s="122">
        <f t="shared" si="15"/>
        <v>2085.4769522385304</v>
      </c>
      <c r="O99" s="122">
        <f t="shared" si="15"/>
        <v>1977.834244527286</v>
      </c>
      <c r="P99" s="122">
        <f t="shared" si="15"/>
        <v>1731.2332473996973</v>
      </c>
      <c r="Q99" s="122">
        <f t="shared" si="15"/>
        <v>1762.2127275032678</v>
      </c>
      <c r="R99" s="122">
        <f t="shared" ref="R99:V99" si="16">SUM(R100:R101)</f>
        <v>1799.8317231014601</v>
      </c>
      <c r="S99" s="122">
        <f t="shared" si="16"/>
        <v>1928.2381689070667</v>
      </c>
      <c r="T99" s="122">
        <f t="shared" si="16"/>
        <v>1989.3750754209484</v>
      </c>
      <c r="U99" s="122">
        <f t="shared" si="16"/>
        <v>1983.9677115274681</v>
      </c>
      <c r="V99" s="122">
        <f t="shared" si="16"/>
        <v>2180.0202655950993</v>
      </c>
      <c r="W99" s="122">
        <f t="shared" ref="W99" si="17">SUM(W100:W101)</f>
        <v>2581.7101291429703</v>
      </c>
      <c r="DA99" s="130" t="s">
        <v>1628</v>
      </c>
    </row>
    <row r="100" spans="1:105" ht="12" customHeight="1" x14ac:dyDescent="0.25">
      <c r="A100" s="97" t="s">
        <v>217</v>
      </c>
      <c r="B100" s="98">
        <v>1997.448336450642</v>
      </c>
      <c r="C100" s="98">
        <v>1668.7076935844934</v>
      </c>
      <c r="D100" s="98">
        <v>1919.3379589503925</v>
      </c>
      <c r="E100" s="98">
        <v>2057.0219834775521</v>
      </c>
      <c r="F100" s="98">
        <v>2187.9574111839224</v>
      </c>
      <c r="G100" s="98">
        <v>1776.3663356807665</v>
      </c>
      <c r="H100" s="98">
        <v>2034.1355843554702</v>
      </c>
      <c r="I100" s="98">
        <v>1566.2508292756886</v>
      </c>
      <c r="J100" s="98">
        <v>1822.3517120782219</v>
      </c>
      <c r="K100" s="98">
        <v>1733.5943145146919</v>
      </c>
      <c r="L100" s="98">
        <v>1817.8423940099765</v>
      </c>
      <c r="M100" s="98">
        <v>1900.7422260514168</v>
      </c>
      <c r="N100" s="98">
        <v>2081.5995876573852</v>
      </c>
      <c r="O100" s="98">
        <v>1973.3902931224982</v>
      </c>
      <c r="P100" s="98">
        <v>1727.2231161670402</v>
      </c>
      <c r="Q100" s="98">
        <v>1758.5536575621345</v>
      </c>
      <c r="R100" s="98">
        <v>1796.0524242728147</v>
      </c>
      <c r="S100" s="98">
        <v>1924.0599027310593</v>
      </c>
      <c r="T100" s="98">
        <v>1985.0349045382106</v>
      </c>
      <c r="U100" s="98">
        <v>1979.5832134049786</v>
      </c>
      <c r="V100" s="98">
        <v>2175.2013209328638</v>
      </c>
      <c r="W100" s="98">
        <v>2575.978921724849</v>
      </c>
      <c r="DA100" s="63" t="s">
        <v>1629</v>
      </c>
    </row>
    <row r="101" spans="1:105" ht="12" customHeight="1" x14ac:dyDescent="0.25">
      <c r="A101" s="97" t="s">
        <v>53</v>
      </c>
      <c r="B101" s="98">
        <v>3.8556731713378412</v>
      </c>
      <c r="C101" s="98">
        <v>3.2991613422021508</v>
      </c>
      <c r="D101" s="98">
        <v>3.747662234324185</v>
      </c>
      <c r="E101" s="98">
        <v>4.0003323567335185</v>
      </c>
      <c r="F101" s="98">
        <v>4.6576620976199852</v>
      </c>
      <c r="G101" s="98">
        <v>3.5961646389234727</v>
      </c>
      <c r="H101" s="98">
        <v>3.9165058608376682</v>
      </c>
      <c r="I101" s="98">
        <v>2.7375619077304814</v>
      </c>
      <c r="J101" s="98">
        <v>3.7513030852403326</v>
      </c>
      <c r="K101" s="98">
        <v>3.6412931290256068</v>
      </c>
      <c r="L101" s="98">
        <v>3.5777066179844903</v>
      </c>
      <c r="M101" s="98">
        <v>4.0861903938421822</v>
      </c>
      <c r="N101" s="98">
        <v>3.8773645811452777</v>
      </c>
      <c r="O101" s="98">
        <v>4.4439514047879367</v>
      </c>
      <c r="P101" s="98">
        <v>4.0101312326572129</v>
      </c>
      <c r="Q101" s="98">
        <v>3.6590699411333696</v>
      </c>
      <c r="R101" s="98">
        <v>3.7792988286454245</v>
      </c>
      <c r="S101" s="98">
        <v>4.1782661760072557</v>
      </c>
      <c r="T101" s="98">
        <v>4.3401708827377954</v>
      </c>
      <c r="U101" s="98">
        <v>4.3844981224894024</v>
      </c>
      <c r="V101" s="98">
        <v>4.8189446622355323</v>
      </c>
      <c r="W101" s="98">
        <v>5.731207418121266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1.0413151352931225</v>
      </c>
      <c r="C102" s="122">
        <f t="shared" si="18"/>
        <v>1.4477885953566831</v>
      </c>
      <c r="D102" s="122">
        <f t="shared" si="18"/>
        <v>2.0088278249001603</v>
      </c>
      <c r="E102" s="122">
        <f t="shared" si="18"/>
        <v>2.896750366907316</v>
      </c>
      <c r="F102" s="122">
        <f t="shared" si="18"/>
        <v>2.2102225689164152</v>
      </c>
      <c r="G102" s="122">
        <f t="shared" si="18"/>
        <v>2.4388034681412076</v>
      </c>
      <c r="H102" s="122">
        <f t="shared" si="18"/>
        <v>3.1595694575076565</v>
      </c>
      <c r="I102" s="122">
        <f t="shared" si="18"/>
        <v>6.1995842514407009</v>
      </c>
      <c r="J102" s="122">
        <f t="shared" si="18"/>
        <v>3.5176606651717224</v>
      </c>
      <c r="K102" s="122">
        <f t="shared" si="18"/>
        <v>2.7653672712587678</v>
      </c>
      <c r="L102" s="122">
        <f t="shared" si="18"/>
        <v>4.3463913417862603</v>
      </c>
      <c r="M102" s="122">
        <f t="shared" si="18"/>
        <v>3.1216588729306163</v>
      </c>
      <c r="N102" s="122">
        <f t="shared" si="18"/>
        <v>8.192017968938849</v>
      </c>
      <c r="O102" s="122">
        <f t="shared" si="18"/>
        <v>4.5321541879814848</v>
      </c>
      <c r="P102" s="122">
        <f t="shared" si="18"/>
        <v>4.2506480526689421</v>
      </c>
      <c r="Q102" s="122">
        <f t="shared" si="18"/>
        <v>8.4421042107216095</v>
      </c>
      <c r="R102" s="122">
        <f t="shared" si="18"/>
        <v>9.005369229818518</v>
      </c>
      <c r="S102" s="122">
        <f t="shared" si="18"/>
        <v>10.184070002103777</v>
      </c>
      <c r="T102" s="122">
        <f t="shared" si="18"/>
        <v>10.818738509918472</v>
      </c>
      <c r="U102" s="122">
        <f t="shared" si="18"/>
        <v>11.064420954457757</v>
      </c>
      <c r="V102" s="122">
        <f t="shared" si="18"/>
        <v>11.64994104167384</v>
      </c>
      <c r="W102" s="122">
        <f t="shared" si="18"/>
        <v>12.288820205220187</v>
      </c>
      <c r="DA102" s="130" t="s">
        <v>1631</v>
      </c>
    </row>
    <row r="103" spans="1:105" ht="12" customHeight="1" x14ac:dyDescent="0.25">
      <c r="A103" s="97" t="s">
        <v>53</v>
      </c>
      <c r="B103" s="98">
        <v>1.0413151352931225</v>
      </c>
      <c r="C103" s="98">
        <v>1.4477885953566831</v>
      </c>
      <c r="D103" s="98">
        <v>2.0088278249001603</v>
      </c>
      <c r="E103" s="98">
        <v>2.896750366907316</v>
      </c>
      <c r="F103" s="98">
        <v>2.2102225689164152</v>
      </c>
      <c r="G103" s="98">
        <v>2.4388034681412076</v>
      </c>
      <c r="H103" s="98">
        <v>3.1595694575076565</v>
      </c>
      <c r="I103" s="98">
        <v>6.1995842514407009</v>
      </c>
      <c r="J103" s="98">
        <v>3.5176606651717224</v>
      </c>
      <c r="K103" s="98">
        <v>2.7653672712587678</v>
      </c>
      <c r="L103" s="98">
        <v>4.3463913417862603</v>
      </c>
      <c r="M103" s="98">
        <v>3.1216588729306163</v>
      </c>
      <c r="N103" s="98">
        <v>8.192017968938849</v>
      </c>
      <c r="O103" s="98">
        <v>4.5321541879814848</v>
      </c>
      <c r="P103" s="98">
        <v>4.2506480526689421</v>
      </c>
      <c r="Q103" s="98">
        <v>8.4421042107216095</v>
      </c>
      <c r="R103" s="98">
        <v>9.005369229818518</v>
      </c>
      <c r="S103" s="98">
        <v>10.184070002103777</v>
      </c>
      <c r="T103" s="98">
        <v>10.818738509918472</v>
      </c>
      <c r="U103" s="98">
        <v>11.064420954457757</v>
      </c>
      <c r="V103" s="98">
        <v>11.64994104167384</v>
      </c>
      <c r="W103" s="98">
        <v>12.288820205220187</v>
      </c>
      <c r="DA103" s="63" t="s">
        <v>1632</v>
      </c>
    </row>
    <row r="104" spans="1:105" ht="12" customHeight="1" x14ac:dyDescent="0.25">
      <c r="A104" s="121" t="s">
        <v>55</v>
      </c>
      <c r="B104" s="122">
        <v>137.31968612296689</v>
      </c>
      <c r="C104" s="122">
        <v>234.48177662351651</v>
      </c>
      <c r="D104" s="122">
        <v>302.34993696928376</v>
      </c>
      <c r="E104" s="122">
        <v>343.99485773687366</v>
      </c>
      <c r="F104" s="122">
        <v>249.05685286709843</v>
      </c>
      <c r="G104" s="122">
        <v>317.09958897101279</v>
      </c>
      <c r="H104" s="122">
        <v>370.69297912373992</v>
      </c>
      <c r="I104" s="122">
        <v>344.30152740160571</v>
      </c>
      <c r="J104" s="122">
        <v>285.4495709828139</v>
      </c>
      <c r="K104" s="122">
        <v>304.90218920843193</v>
      </c>
      <c r="L104" s="122">
        <v>296.82058462505097</v>
      </c>
      <c r="M104" s="122">
        <v>329.16496011541898</v>
      </c>
      <c r="N104" s="122">
        <v>361.71239678164653</v>
      </c>
      <c r="O104" s="122">
        <v>367.34773514499415</v>
      </c>
      <c r="P104" s="122">
        <v>347.77190311526743</v>
      </c>
      <c r="Q104" s="122">
        <v>366.22852569864199</v>
      </c>
      <c r="R104" s="122">
        <v>367.88068491729871</v>
      </c>
      <c r="S104" s="122">
        <v>405.55034315328481</v>
      </c>
      <c r="T104" s="122">
        <v>400.76050670607623</v>
      </c>
      <c r="U104" s="122">
        <v>391.79901631645316</v>
      </c>
      <c r="V104" s="122">
        <v>417.13119826864647</v>
      </c>
      <c r="W104" s="122">
        <v>482.30119443649926</v>
      </c>
      <c r="DA104" s="130" t="s">
        <v>1633</v>
      </c>
    </row>
    <row r="105" spans="1:105" ht="12" customHeight="1" x14ac:dyDescent="0.25">
      <c r="A105" s="97" t="s">
        <v>134</v>
      </c>
      <c r="B105" s="98">
        <v>134.57002046419476</v>
      </c>
      <c r="C105" s="98">
        <v>231.41730087270895</v>
      </c>
      <c r="D105" s="98">
        <v>298.60659834049375</v>
      </c>
      <c r="E105" s="98">
        <v>337.77590076845064</v>
      </c>
      <c r="F105" s="98">
        <v>246.23739239559188</v>
      </c>
      <c r="G105" s="98">
        <v>314.55253911469896</v>
      </c>
      <c r="H105" s="98">
        <v>364.01042456731869</v>
      </c>
      <c r="I105" s="98">
        <v>337.53071004070972</v>
      </c>
      <c r="J105" s="98">
        <v>280.48586973578256</v>
      </c>
      <c r="K105" s="98">
        <v>298.12513932946138</v>
      </c>
      <c r="L105" s="98">
        <v>291.33927709214765</v>
      </c>
      <c r="M105" s="98">
        <v>323.11897264225996</v>
      </c>
      <c r="N105" s="98">
        <v>353.99465123968412</v>
      </c>
      <c r="O105" s="98">
        <v>359.9962129304746</v>
      </c>
      <c r="P105" s="98">
        <v>340.12356079871677</v>
      </c>
      <c r="Q105" s="98">
        <v>358.25902669958788</v>
      </c>
      <c r="R105" s="98">
        <v>360.61713860298772</v>
      </c>
      <c r="S105" s="98">
        <v>396.09491210464319</v>
      </c>
      <c r="T105" s="98">
        <v>392.51689545403235</v>
      </c>
      <c r="U105" s="98">
        <v>383.69240069021794</v>
      </c>
      <c r="V105" s="98">
        <v>408.16561991891905</v>
      </c>
      <c r="W105" s="98">
        <v>475.17805158012152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2.7496656587721202</v>
      </c>
      <c r="C109" s="101">
        <v>3.0644757508075604</v>
      </c>
      <c r="D109" s="101">
        <v>3.7433386287900214</v>
      </c>
      <c r="E109" s="101">
        <v>6.2189569684230124</v>
      </c>
      <c r="F109" s="101">
        <v>2.8194604715065394</v>
      </c>
      <c r="G109" s="101">
        <v>2.5470498563138277</v>
      </c>
      <c r="H109" s="101">
        <v>6.6825545564212039</v>
      </c>
      <c r="I109" s="101">
        <v>6.7708173608960038</v>
      </c>
      <c r="J109" s="101">
        <v>4.9637012470313424</v>
      </c>
      <c r="K109" s="101">
        <v>6.7770498789705798</v>
      </c>
      <c r="L109" s="101">
        <v>5.481307532903311</v>
      </c>
      <c r="M109" s="101">
        <v>6.0459874731590375</v>
      </c>
      <c r="N109" s="101">
        <v>7.7177455419624277</v>
      </c>
      <c r="O109" s="101">
        <v>7.3515222145195436</v>
      </c>
      <c r="P109" s="101">
        <v>7.6483423165506501</v>
      </c>
      <c r="Q109" s="101">
        <v>7.9694989990541281</v>
      </c>
      <c r="R109" s="101">
        <v>7.2635463143109691</v>
      </c>
      <c r="S109" s="101">
        <v>9.4554310486416178</v>
      </c>
      <c r="T109" s="101">
        <v>8.2436112520438538</v>
      </c>
      <c r="U109" s="101">
        <v>8.1066156262352234</v>
      </c>
      <c r="V109" s="101">
        <v>8.9655783497274317</v>
      </c>
      <c r="W109" s="101">
        <v>7.1231428563777577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87.400626981704974</v>
      </c>
      <c r="C113" s="122">
        <v>97.412798612050025</v>
      </c>
      <c r="D113" s="122">
        <v>135.70025890622418</v>
      </c>
      <c r="E113" s="122">
        <v>168.86648742710267</v>
      </c>
      <c r="F113" s="122">
        <v>110.39625921946471</v>
      </c>
      <c r="G113" s="122">
        <v>210.89868956878252</v>
      </c>
      <c r="H113" s="122">
        <v>151.69888642727142</v>
      </c>
      <c r="I113" s="122">
        <v>165.06238889220762</v>
      </c>
      <c r="J113" s="122">
        <v>86.58257057722254</v>
      </c>
      <c r="K113" s="122">
        <v>115.94120525119368</v>
      </c>
      <c r="L113" s="122">
        <v>97.367395292276214</v>
      </c>
      <c r="M113" s="122">
        <v>109.09578807536775</v>
      </c>
      <c r="N113" s="122">
        <v>109.55036242619146</v>
      </c>
      <c r="O113" s="122">
        <v>111.38517898636718</v>
      </c>
      <c r="P113" s="122">
        <v>106.62938279761789</v>
      </c>
      <c r="Q113" s="122">
        <v>127.42709031491026</v>
      </c>
      <c r="R113" s="122">
        <v>132.19984129078853</v>
      </c>
      <c r="S113" s="122">
        <v>155.0470431248871</v>
      </c>
      <c r="T113" s="122">
        <v>162.92468739321652</v>
      </c>
      <c r="U113" s="122">
        <v>168.14322654531458</v>
      </c>
      <c r="V113" s="122">
        <v>163.96619580163701</v>
      </c>
      <c r="W113" s="122">
        <v>188.65052312836158</v>
      </c>
      <c r="DA113" s="130" t="s">
        <v>1642</v>
      </c>
    </row>
    <row r="114" spans="1:105" ht="12" customHeight="1" x14ac:dyDescent="0.25">
      <c r="A114" s="97" t="s">
        <v>175</v>
      </c>
      <c r="B114" s="98">
        <v>84.85610568189523</v>
      </c>
      <c r="C114" s="98">
        <v>94.694438044947702</v>
      </c>
      <c r="D114" s="98">
        <v>133.88261381831407</v>
      </c>
      <c r="E114" s="98">
        <v>166.38010371616463</v>
      </c>
      <c r="F114" s="98">
        <v>109.31336495014911</v>
      </c>
      <c r="G114" s="98">
        <v>209.74750525612589</v>
      </c>
      <c r="H114" s="98">
        <v>149.44642443920722</v>
      </c>
      <c r="I114" s="98">
        <v>163.60883041704997</v>
      </c>
      <c r="J114" s="98">
        <v>85.74797278616812</v>
      </c>
      <c r="K114" s="98">
        <v>115.0991188127679</v>
      </c>
      <c r="L114" s="98">
        <v>96.514803532441348</v>
      </c>
      <c r="M114" s="98">
        <v>108.10354765198115</v>
      </c>
      <c r="N114" s="98">
        <v>108.06440254747012</v>
      </c>
      <c r="O114" s="98">
        <v>111.2824535343011</v>
      </c>
      <c r="P114" s="98">
        <v>105.91213644782589</v>
      </c>
      <c r="Q114" s="98">
        <v>126.00760808565313</v>
      </c>
      <c r="R114" s="98">
        <v>130.99165810442079</v>
      </c>
      <c r="S114" s="98">
        <v>153.7835342614608</v>
      </c>
      <c r="T114" s="98">
        <v>161.6542189243529</v>
      </c>
      <c r="U114" s="98">
        <v>166.8306627749657</v>
      </c>
      <c r="V114" s="98">
        <v>162.60322251881018</v>
      </c>
      <c r="W114" s="98">
        <v>187.21731732271766</v>
      </c>
      <c r="DA114" s="63" t="s">
        <v>1643</v>
      </c>
    </row>
    <row r="115" spans="1:105" ht="12" customHeight="1" x14ac:dyDescent="0.25">
      <c r="A115" s="109" t="s">
        <v>120</v>
      </c>
      <c r="B115" s="33">
        <v>2.5445212998097504</v>
      </c>
      <c r="C115" s="33">
        <v>2.7183605671023283</v>
      </c>
      <c r="D115" s="33">
        <v>1.8176450879101043</v>
      </c>
      <c r="E115" s="33">
        <v>2.4863837109380391</v>
      </c>
      <c r="F115" s="33">
        <v>1.0828942693155961</v>
      </c>
      <c r="G115" s="33">
        <v>1.1511843126566264</v>
      </c>
      <c r="H115" s="33">
        <v>2.2524619880641881</v>
      </c>
      <c r="I115" s="33">
        <v>1.453558475157654</v>
      </c>
      <c r="J115" s="33">
        <v>0.83459779105442444</v>
      </c>
      <c r="K115" s="33">
        <v>0.84208643842578379</v>
      </c>
      <c r="L115" s="33">
        <v>0.85259175983486091</v>
      </c>
      <c r="M115" s="33">
        <v>0.99224042338660012</v>
      </c>
      <c r="N115" s="33">
        <v>1.4859598787213273</v>
      </c>
      <c r="O115" s="33">
        <v>0.10272545206607568</v>
      </c>
      <c r="P115" s="33">
        <v>0.71724634979200441</v>
      </c>
      <c r="Q115" s="33">
        <v>1.4194822292571281</v>
      </c>
      <c r="R115" s="33">
        <v>1.2081831863677435</v>
      </c>
      <c r="S115" s="33">
        <v>1.2635088634262948</v>
      </c>
      <c r="T115" s="33">
        <v>1.2704684688636168</v>
      </c>
      <c r="U115" s="33">
        <v>1.3125637703488731</v>
      </c>
      <c r="V115" s="33">
        <v>1.3629732828268171</v>
      </c>
      <c r="W115" s="33">
        <v>1.433205805643933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998.30024801885463</v>
      </c>
      <c r="C117" s="117">
        <f t="shared" si="19"/>
        <v>922.98935263414694</v>
      </c>
      <c r="D117" s="117">
        <f t="shared" si="19"/>
        <v>1118.4866428904884</v>
      </c>
      <c r="E117" s="117">
        <f t="shared" si="19"/>
        <v>1244.5658783960091</v>
      </c>
      <c r="F117" s="117">
        <f t="shared" si="19"/>
        <v>1245.7623448599068</v>
      </c>
      <c r="G117" s="117">
        <f t="shared" si="19"/>
        <v>1150.2886136066179</v>
      </c>
      <c r="H117" s="117">
        <f t="shared" si="19"/>
        <v>1290.4649918865953</v>
      </c>
      <c r="I117" s="117">
        <f t="shared" si="19"/>
        <v>1068.6872347940957</v>
      </c>
      <c r="J117" s="117">
        <f t="shared" si="19"/>
        <v>1134.8987944058465</v>
      </c>
      <c r="K117" s="117">
        <f t="shared" si="19"/>
        <v>1137.0097706284496</v>
      </c>
      <c r="L117" s="117">
        <f t="shared" si="19"/>
        <v>1202.2680758643701</v>
      </c>
      <c r="M117" s="117">
        <f t="shared" si="19"/>
        <v>1308.3801791340961</v>
      </c>
      <c r="N117" s="117">
        <f t="shared" si="19"/>
        <v>1485.6586041610851</v>
      </c>
      <c r="O117" s="117">
        <f t="shared" si="19"/>
        <v>1457.6989566603979</v>
      </c>
      <c r="P117" s="117">
        <f t="shared" si="19"/>
        <v>1310.8524434753383</v>
      </c>
      <c r="Q117" s="117">
        <f t="shared" si="19"/>
        <v>1387.0803134186829</v>
      </c>
      <c r="R117" s="117">
        <f t="shared" ref="R117:V117" si="20">R118+R121+R123+R132</f>
        <v>1445.2925204613762</v>
      </c>
      <c r="S117" s="117">
        <f t="shared" si="20"/>
        <v>1605.3141594370029</v>
      </c>
      <c r="T117" s="117">
        <f t="shared" si="20"/>
        <v>1685.7334243231012</v>
      </c>
      <c r="U117" s="117">
        <f t="shared" si="20"/>
        <v>1711.4444908001253</v>
      </c>
      <c r="V117" s="117">
        <f t="shared" si="20"/>
        <v>1889.2470057253347</v>
      </c>
      <c r="W117" s="117">
        <f t="shared" ref="W117" si="21">W118+W121+W123+W132</f>
        <v>2255.1931583405876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883.61611541331422</v>
      </c>
      <c r="C118" s="122">
        <f t="shared" si="22"/>
        <v>755.45469125132456</v>
      </c>
      <c r="D118" s="122">
        <f t="shared" si="22"/>
        <v>893.80696116642525</v>
      </c>
      <c r="E118" s="122">
        <f t="shared" si="22"/>
        <v>976.74686575138696</v>
      </c>
      <c r="F118" s="122">
        <f t="shared" si="22"/>
        <v>1057.0917338815188</v>
      </c>
      <c r="G118" s="122">
        <f t="shared" si="22"/>
        <v>869.03037427916115</v>
      </c>
      <c r="H118" s="122">
        <f t="shared" si="22"/>
        <v>1012.3550964486913</v>
      </c>
      <c r="I118" s="122">
        <f t="shared" si="22"/>
        <v>787.73384895000743</v>
      </c>
      <c r="J118" s="122">
        <f t="shared" si="22"/>
        <v>932.71631326337149</v>
      </c>
      <c r="K118" s="122">
        <f t="shared" si="22"/>
        <v>906.95615828436644</v>
      </c>
      <c r="L118" s="122">
        <f t="shared" si="22"/>
        <v>979.24923820442598</v>
      </c>
      <c r="M118" s="122">
        <f t="shared" si="22"/>
        <v>1059.2523458519138</v>
      </c>
      <c r="N118" s="122">
        <f t="shared" si="22"/>
        <v>1198.5853783699379</v>
      </c>
      <c r="O118" s="122">
        <f t="shared" si="22"/>
        <v>1170.312729283924</v>
      </c>
      <c r="P118" s="122">
        <f t="shared" si="22"/>
        <v>1035.2276829213499</v>
      </c>
      <c r="Q118" s="122">
        <f t="shared" si="22"/>
        <v>1071.3711779618891</v>
      </c>
      <c r="R118" s="122">
        <f t="shared" ref="R118:V118" si="23">SUM(R119:R120)</f>
        <v>1117.3515184710909</v>
      </c>
      <c r="S118" s="122">
        <f t="shared" si="23"/>
        <v>1227.6283646142747</v>
      </c>
      <c r="T118" s="122">
        <f t="shared" si="23"/>
        <v>1294.8706668877846</v>
      </c>
      <c r="U118" s="122">
        <f t="shared" si="23"/>
        <v>1314.290898375983</v>
      </c>
      <c r="V118" s="122">
        <f t="shared" si="23"/>
        <v>1467.2063460801596</v>
      </c>
      <c r="W118" s="122">
        <f t="shared" ref="W118" si="24">SUM(W119:W120)</f>
        <v>1762.1760616961974</v>
      </c>
      <c r="DA118" s="130" t="s">
        <v>1796</v>
      </c>
    </row>
    <row r="119" spans="1:105" ht="12" customHeight="1" x14ac:dyDescent="0.25">
      <c r="A119" s="97" t="s">
        <v>217</v>
      </c>
      <c r="B119" s="98">
        <v>879.76044224197642</v>
      </c>
      <c r="C119" s="98">
        <v>752.15552990912238</v>
      </c>
      <c r="D119" s="98">
        <v>890.05929893210111</v>
      </c>
      <c r="E119" s="98">
        <v>972.7465333946534</v>
      </c>
      <c r="F119" s="98">
        <v>1052.4340717838988</v>
      </c>
      <c r="G119" s="98">
        <v>865.43420964023767</v>
      </c>
      <c r="H119" s="98">
        <v>1008.4385905878536</v>
      </c>
      <c r="I119" s="98">
        <v>784.99628704227689</v>
      </c>
      <c r="J119" s="98">
        <v>928.96501017813114</v>
      </c>
      <c r="K119" s="98">
        <v>903.31486515534084</v>
      </c>
      <c r="L119" s="98">
        <v>975.67153158644146</v>
      </c>
      <c r="M119" s="98">
        <v>1055.1661554580717</v>
      </c>
      <c r="N119" s="98">
        <v>1194.7080137887926</v>
      </c>
      <c r="O119" s="98">
        <v>1165.8687778791361</v>
      </c>
      <c r="P119" s="98">
        <v>1031.2175516886928</v>
      </c>
      <c r="Q119" s="98">
        <v>1067.7121080207557</v>
      </c>
      <c r="R119" s="98">
        <v>1113.5722196424456</v>
      </c>
      <c r="S119" s="98">
        <v>1223.4500984382673</v>
      </c>
      <c r="T119" s="98">
        <v>1290.5304960050469</v>
      </c>
      <c r="U119" s="98">
        <v>1309.9064002534935</v>
      </c>
      <c r="V119" s="98">
        <v>1462.3874014179241</v>
      </c>
      <c r="W119" s="98">
        <v>1756.444854278076</v>
      </c>
      <c r="DA119" s="63" t="s">
        <v>1797</v>
      </c>
    </row>
    <row r="120" spans="1:105" ht="12" customHeight="1" x14ac:dyDescent="0.25">
      <c r="A120" s="97" t="s">
        <v>53</v>
      </c>
      <c r="B120" s="98">
        <v>3.8556731713378412</v>
      </c>
      <c r="C120" s="98">
        <v>3.2991613422021508</v>
      </c>
      <c r="D120" s="98">
        <v>3.747662234324185</v>
      </c>
      <c r="E120" s="98">
        <v>4.0003323567335185</v>
      </c>
      <c r="F120" s="98">
        <v>4.6576620976199852</v>
      </c>
      <c r="G120" s="98">
        <v>3.5961646389234727</v>
      </c>
      <c r="H120" s="98">
        <v>3.9165058608376682</v>
      </c>
      <c r="I120" s="98">
        <v>2.7375619077304814</v>
      </c>
      <c r="J120" s="98">
        <v>3.7513030852403326</v>
      </c>
      <c r="K120" s="98">
        <v>3.6412931290256068</v>
      </c>
      <c r="L120" s="98">
        <v>3.5777066179844903</v>
      </c>
      <c r="M120" s="98">
        <v>4.0861903938421822</v>
      </c>
      <c r="N120" s="98">
        <v>3.8773645811452777</v>
      </c>
      <c r="O120" s="98">
        <v>4.4439514047879367</v>
      </c>
      <c r="P120" s="98">
        <v>4.0101312326572129</v>
      </c>
      <c r="Q120" s="98">
        <v>3.6590699411333696</v>
      </c>
      <c r="R120" s="98">
        <v>3.7792988286454245</v>
      </c>
      <c r="S120" s="98">
        <v>4.1782661760072557</v>
      </c>
      <c r="T120" s="98">
        <v>4.3401708827377954</v>
      </c>
      <c r="U120" s="98">
        <v>4.3844981224894024</v>
      </c>
      <c r="V120" s="98">
        <v>4.8189446622355323</v>
      </c>
      <c r="W120" s="98">
        <v>5.731207418121266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1.6929658999344612</v>
      </c>
      <c r="C121" s="122">
        <f t="shared" si="25"/>
        <v>2.6247024404995081</v>
      </c>
      <c r="D121" s="122">
        <f t="shared" si="25"/>
        <v>3.9400916644241795</v>
      </c>
      <c r="E121" s="122">
        <f t="shared" si="25"/>
        <v>5.9659639458355365</v>
      </c>
      <c r="F121" s="122">
        <f t="shared" si="25"/>
        <v>4.6698332710712362</v>
      </c>
      <c r="G121" s="122">
        <f t="shared" si="25"/>
        <v>5.2793999696924399</v>
      </c>
      <c r="H121" s="122">
        <f t="shared" si="25"/>
        <v>7.0207051706712438</v>
      </c>
      <c r="I121" s="122">
        <f t="shared" si="25"/>
        <v>14.042563937668488</v>
      </c>
      <c r="J121" s="122">
        <f t="shared" si="25"/>
        <v>8.1116593049616341</v>
      </c>
      <c r="K121" s="122">
        <f t="shared" si="25"/>
        <v>6.5558745888161143</v>
      </c>
      <c r="L121" s="122">
        <f t="shared" si="25"/>
        <v>10.769049841776132</v>
      </c>
      <c r="M121" s="122">
        <f t="shared" si="25"/>
        <v>8.0462081994023595</v>
      </c>
      <c r="N121" s="122">
        <f t="shared" si="25"/>
        <v>21.918827217322381</v>
      </c>
      <c r="O121" s="122">
        <f t="shared" si="25"/>
        <v>12.503480096720002</v>
      </c>
      <c r="P121" s="122">
        <f t="shared" si="25"/>
        <v>12.123358724250911</v>
      </c>
      <c r="Q121" s="122">
        <f t="shared" si="25"/>
        <v>24.927471478781452</v>
      </c>
      <c r="R121" s="122">
        <f t="shared" si="25"/>
        <v>27.332464240909786</v>
      </c>
      <c r="S121" s="122">
        <f t="shared" si="25"/>
        <v>31.847095605967549</v>
      </c>
      <c r="T121" s="122">
        <f t="shared" si="25"/>
        <v>34.740910643044479</v>
      </c>
      <c r="U121" s="122">
        <f t="shared" si="25"/>
        <v>36.232656505740898</v>
      </c>
      <c r="V121" s="122">
        <f t="shared" si="25"/>
        <v>38.809572436329923</v>
      </c>
      <c r="W121" s="122">
        <f t="shared" si="25"/>
        <v>41.520956393822622</v>
      </c>
      <c r="DA121" s="130" t="s">
        <v>1799</v>
      </c>
    </row>
    <row r="122" spans="1:105" ht="12" customHeight="1" x14ac:dyDescent="0.25">
      <c r="A122" s="97" t="s">
        <v>53</v>
      </c>
      <c r="B122" s="98">
        <v>1.6929658999344612</v>
      </c>
      <c r="C122" s="98">
        <v>2.6247024404995081</v>
      </c>
      <c r="D122" s="98">
        <v>3.9400916644241795</v>
      </c>
      <c r="E122" s="98">
        <v>5.9659639458355365</v>
      </c>
      <c r="F122" s="98">
        <v>4.6698332710712362</v>
      </c>
      <c r="G122" s="98">
        <v>5.2793999696924399</v>
      </c>
      <c r="H122" s="98">
        <v>7.0207051706712438</v>
      </c>
      <c r="I122" s="98">
        <v>14.042563937668488</v>
      </c>
      <c r="J122" s="98">
        <v>8.1116593049616341</v>
      </c>
      <c r="K122" s="98">
        <v>6.5558745888161143</v>
      </c>
      <c r="L122" s="98">
        <v>10.769049841776132</v>
      </c>
      <c r="M122" s="98">
        <v>8.0462081994023595</v>
      </c>
      <c r="N122" s="98">
        <v>21.918827217322381</v>
      </c>
      <c r="O122" s="98">
        <v>12.503480096720002</v>
      </c>
      <c r="P122" s="98">
        <v>12.123358724250911</v>
      </c>
      <c r="Q122" s="98">
        <v>24.927471478781452</v>
      </c>
      <c r="R122" s="98">
        <v>27.332464240909786</v>
      </c>
      <c r="S122" s="98">
        <v>31.847095605967549</v>
      </c>
      <c r="T122" s="98">
        <v>34.740910643044479</v>
      </c>
      <c r="U122" s="98">
        <v>36.232656505740898</v>
      </c>
      <c r="V122" s="98">
        <v>38.809572436329923</v>
      </c>
      <c r="W122" s="98">
        <v>41.520956393822622</v>
      </c>
      <c r="DA122" s="63" t="s">
        <v>1800</v>
      </c>
    </row>
    <row r="123" spans="1:105" ht="12" customHeight="1" x14ac:dyDescent="0.25">
      <c r="A123" s="121" t="s">
        <v>55</v>
      </c>
      <c r="B123" s="122">
        <v>63.182920520919723</v>
      </c>
      <c r="C123" s="122">
        <v>109.24117902743481</v>
      </c>
      <c r="D123" s="122">
        <v>143.31973468554034</v>
      </c>
      <c r="E123" s="122">
        <v>165.25324275286277</v>
      </c>
      <c r="F123" s="122">
        <v>120.80696570083634</v>
      </c>
      <c r="G123" s="122">
        <v>155.15629319836174</v>
      </c>
      <c r="H123" s="122">
        <v>183.70185626093843</v>
      </c>
      <c r="I123" s="122">
        <v>171.86913928502324</v>
      </c>
      <c r="J123" s="122">
        <v>144.14966062562996</v>
      </c>
      <c r="K123" s="122">
        <v>156.57546958729893</v>
      </c>
      <c r="L123" s="122">
        <v>155.90572188053528</v>
      </c>
      <c r="M123" s="122">
        <v>177.84377423063074</v>
      </c>
      <c r="N123" s="122">
        <v>201.49553363767018</v>
      </c>
      <c r="O123" s="122">
        <v>210.36041590823032</v>
      </c>
      <c r="P123" s="122">
        <v>201.59981343981346</v>
      </c>
      <c r="Q123" s="122">
        <v>216.68255241229411</v>
      </c>
      <c r="R123" s="122">
        <v>223.70244989422861</v>
      </c>
      <c r="S123" s="122">
        <v>255.4380850129302</v>
      </c>
      <c r="T123" s="122">
        <v>260.75275801197193</v>
      </c>
      <c r="U123" s="122">
        <v>262.00219843061063</v>
      </c>
      <c r="V123" s="122">
        <v>286.19705195148913</v>
      </c>
      <c r="W123" s="122">
        <v>339.22346062029499</v>
      </c>
      <c r="DA123" s="130" t="s">
        <v>1801</v>
      </c>
    </row>
    <row r="124" spans="1:105" ht="12" customHeight="1" x14ac:dyDescent="0.25">
      <c r="A124" s="97" t="s">
        <v>134</v>
      </c>
      <c r="B124" s="98">
        <v>61.668941342812253</v>
      </c>
      <c r="C124" s="98">
        <v>107.5295270833934</v>
      </c>
      <c r="D124" s="98">
        <v>141.20900756707792</v>
      </c>
      <c r="E124" s="98">
        <v>161.73421422047994</v>
      </c>
      <c r="F124" s="98">
        <v>119.20579827242477</v>
      </c>
      <c r="G124" s="98">
        <v>153.69456829957818</v>
      </c>
      <c r="H124" s="98">
        <v>179.85408538264869</v>
      </c>
      <c r="I124" s="98">
        <v>167.9661582868263</v>
      </c>
      <c r="J124" s="98">
        <v>141.28819674709266</v>
      </c>
      <c r="K124" s="98">
        <v>152.65417579410399</v>
      </c>
      <c r="L124" s="98">
        <v>152.71227209768531</v>
      </c>
      <c r="M124" s="98">
        <v>174.3002743395617</v>
      </c>
      <c r="N124" s="98">
        <v>196.94252382221339</v>
      </c>
      <c r="O124" s="98">
        <v>205.99318388286417</v>
      </c>
      <c r="P124" s="98">
        <v>196.99950186491532</v>
      </c>
      <c r="Q124" s="98">
        <v>211.83434647954326</v>
      </c>
      <c r="R124" s="98">
        <v>219.22056220722112</v>
      </c>
      <c r="S124" s="98">
        <v>249.46639592583381</v>
      </c>
      <c r="T124" s="98">
        <v>255.41176928048637</v>
      </c>
      <c r="U124" s="98">
        <v>256.63563155123768</v>
      </c>
      <c r="V124" s="98">
        <v>280.15120212800861</v>
      </c>
      <c r="W124" s="98">
        <v>334.33565286124355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1.5139791781074661</v>
      </c>
      <c r="C128" s="101">
        <v>1.7116519440414002</v>
      </c>
      <c r="D128" s="101">
        <v>2.1107271184624117</v>
      </c>
      <c r="E128" s="101">
        <v>3.5190285323828276</v>
      </c>
      <c r="F128" s="101">
        <v>1.6011674284115673</v>
      </c>
      <c r="G128" s="101">
        <v>1.4617248987835632</v>
      </c>
      <c r="H128" s="101">
        <v>3.8477708782897491</v>
      </c>
      <c r="I128" s="101">
        <v>3.9029809981969272</v>
      </c>
      <c r="J128" s="101">
        <v>2.8614638785373061</v>
      </c>
      <c r="K128" s="101">
        <v>3.9212937931949465</v>
      </c>
      <c r="L128" s="101">
        <v>3.1934497828499637</v>
      </c>
      <c r="M128" s="101">
        <v>3.5434998910690525</v>
      </c>
      <c r="N128" s="101">
        <v>4.5530098154567984</v>
      </c>
      <c r="O128" s="101">
        <v>4.3672320253661443</v>
      </c>
      <c r="P128" s="101">
        <v>4.60031157489815</v>
      </c>
      <c r="Q128" s="101">
        <v>4.8482059327508695</v>
      </c>
      <c r="R128" s="101">
        <v>4.4818876870074815</v>
      </c>
      <c r="S128" s="101">
        <v>5.9716890870964061</v>
      </c>
      <c r="T128" s="101">
        <v>5.3409887314855622</v>
      </c>
      <c r="U128" s="101">
        <v>5.3665668793729262</v>
      </c>
      <c r="V128" s="101">
        <v>6.0458498234805313</v>
      </c>
      <c r="W128" s="101">
        <v>4.887807759051447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49.808246184686148</v>
      </c>
      <c r="C132" s="122">
        <v>55.668779914888042</v>
      </c>
      <c r="D132" s="122">
        <v>77.419855374098759</v>
      </c>
      <c r="E132" s="122">
        <v>96.599805945923876</v>
      </c>
      <c r="F132" s="122">
        <v>63.193812006480414</v>
      </c>
      <c r="G132" s="122">
        <v>120.82254615940244</v>
      </c>
      <c r="H132" s="122">
        <v>87.387334006294438</v>
      </c>
      <c r="I132" s="122">
        <v>95.041682621396532</v>
      </c>
      <c r="J132" s="122">
        <v>49.921161211883401</v>
      </c>
      <c r="K132" s="122">
        <v>66.922268167968113</v>
      </c>
      <c r="L132" s="122">
        <v>56.344065937632678</v>
      </c>
      <c r="M132" s="122">
        <v>63.237850852149201</v>
      </c>
      <c r="N132" s="122">
        <v>63.658864936154615</v>
      </c>
      <c r="O132" s="122">
        <v>64.522331371523364</v>
      </c>
      <c r="P132" s="122">
        <v>61.901588389924029</v>
      </c>
      <c r="Q132" s="122">
        <v>74.099111565718104</v>
      </c>
      <c r="R132" s="122">
        <v>76.906087855146865</v>
      </c>
      <c r="S132" s="122">
        <v>90.400614203830472</v>
      </c>
      <c r="T132" s="122">
        <v>95.369088780299919</v>
      </c>
      <c r="U132" s="122">
        <v>98.918737487790949</v>
      </c>
      <c r="V132" s="122">
        <v>97.034035257355924</v>
      </c>
      <c r="W132" s="122">
        <v>112.27267963027289</v>
      </c>
      <c r="DA132" s="130" t="s">
        <v>1810</v>
      </c>
    </row>
    <row r="133" spans="1:105" ht="12" customHeight="1" x14ac:dyDescent="0.25">
      <c r="A133" s="97" t="s">
        <v>175</v>
      </c>
      <c r="B133" s="98">
        <v>47.953839307764135</v>
      </c>
      <c r="C133" s="98">
        <v>53.649644307211418</v>
      </c>
      <c r="D133" s="98">
        <v>76.067282300651954</v>
      </c>
      <c r="E133" s="98">
        <v>94.74610005269848</v>
      </c>
      <c r="F133" s="98">
        <v>62.384935550882908</v>
      </c>
      <c r="G133" s="98">
        <v>119.96097780704132</v>
      </c>
      <c r="H133" s="98">
        <v>85.70154665817266</v>
      </c>
      <c r="I133" s="98">
        <v>93.953168628370207</v>
      </c>
      <c r="J133" s="98">
        <v>49.295840982236996</v>
      </c>
      <c r="K133" s="98">
        <v>66.290492616429503</v>
      </c>
      <c r="L133" s="98">
        <v>55.699861934725185</v>
      </c>
      <c r="M133" s="98">
        <v>62.487943865995334</v>
      </c>
      <c r="N133" s="98">
        <v>62.535288874075484</v>
      </c>
      <c r="O133" s="98">
        <v>64.444263712841817</v>
      </c>
      <c r="P133" s="98">
        <v>61.356158102560542</v>
      </c>
      <c r="Q133" s="98">
        <v>73.016550673336084</v>
      </c>
      <c r="R133" s="98">
        <v>75.978831950723674</v>
      </c>
      <c r="S133" s="98">
        <v>89.416928246276626</v>
      </c>
      <c r="T133" s="98">
        <v>94.360906413584459</v>
      </c>
      <c r="U133" s="98">
        <v>97.867846279070193</v>
      </c>
      <c r="V133" s="98">
        <v>95.929057842754773</v>
      </c>
      <c r="W133" s="98">
        <v>111.09218997632004</v>
      </c>
      <c r="DA133" s="63" t="s">
        <v>1811</v>
      </c>
    </row>
    <row r="134" spans="1:105" ht="12" customHeight="1" x14ac:dyDescent="0.25">
      <c r="A134" s="109" t="s">
        <v>120</v>
      </c>
      <c r="B134" s="33">
        <v>1.8544068769220161</v>
      </c>
      <c r="C134" s="33">
        <v>2.0191356076766231</v>
      </c>
      <c r="D134" s="33">
        <v>1.3525730734468082</v>
      </c>
      <c r="E134" s="33">
        <v>1.8537058932253938</v>
      </c>
      <c r="F134" s="33">
        <v>0.80887645559750365</v>
      </c>
      <c r="G134" s="33">
        <v>0.86156835236112506</v>
      </c>
      <c r="H134" s="33">
        <v>1.6857873481217716</v>
      </c>
      <c r="I134" s="33">
        <v>1.0885139930263308</v>
      </c>
      <c r="J134" s="33">
        <v>0.6253202296464081</v>
      </c>
      <c r="K134" s="33">
        <v>0.63177555153860299</v>
      </c>
      <c r="L134" s="33">
        <v>0.64420400290749413</v>
      </c>
      <c r="M134" s="33">
        <v>0.7499069861538693</v>
      </c>
      <c r="N134" s="33">
        <v>1.1235760620791275</v>
      </c>
      <c r="O134" s="33">
        <v>7.8067658681550745E-2</v>
      </c>
      <c r="P134" s="33">
        <v>0.54543028736348809</v>
      </c>
      <c r="Q134" s="33">
        <v>1.0825608923820167</v>
      </c>
      <c r="R134" s="33">
        <v>0.92725590442319605</v>
      </c>
      <c r="S134" s="33">
        <v>0.98368595755384824</v>
      </c>
      <c r="T134" s="33">
        <v>1.0081823667154579</v>
      </c>
      <c r="U134" s="33">
        <v>1.0508912087207549</v>
      </c>
      <c r="V134" s="33">
        <v>1.1049774146011515</v>
      </c>
      <c r="W134" s="33">
        <v>1.180489653952854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0.4482581164411728</v>
      </c>
      <c r="C136" s="119">
        <f t="shared" si="26"/>
        <v>0.4602636508398123</v>
      </c>
      <c r="D136" s="119">
        <f t="shared" si="26"/>
        <v>0.47330435117942571</v>
      </c>
      <c r="E136" s="119">
        <f t="shared" si="26"/>
        <v>0.48299260305873037</v>
      </c>
      <c r="F136" s="119">
        <f t="shared" si="26"/>
        <v>0.48771595961853437</v>
      </c>
      <c r="G136" s="119">
        <f t="shared" si="26"/>
        <v>0.49787431680876271</v>
      </c>
      <c r="H136" s="119">
        <f t="shared" si="26"/>
        <v>0.5033793171170734</v>
      </c>
      <c r="I136" s="119">
        <f t="shared" si="26"/>
        <v>0.51267000789692829</v>
      </c>
      <c r="J136" s="119">
        <f t="shared" si="26"/>
        <v>0.51547582136584269</v>
      </c>
      <c r="K136" s="119">
        <f t="shared" si="26"/>
        <v>0.52618771936709452</v>
      </c>
      <c r="L136" s="119">
        <f t="shared" si="26"/>
        <v>0.5415733030066967</v>
      </c>
      <c r="M136" s="119">
        <f t="shared" si="26"/>
        <v>0.55765669735394552</v>
      </c>
      <c r="N136" s="119">
        <f t="shared" si="26"/>
        <v>0.57921955080642662</v>
      </c>
      <c r="O136" s="119">
        <f t="shared" si="26"/>
        <v>0.59229586918796528</v>
      </c>
      <c r="P136" s="119">
        <f t="shared" si="26"/>
        <v>0.59859414303087188</v>
      </c>
      <c r="Q136" s="119">
        <f t="shared" si="26"/>
        <v>0.61258398326552543</v>
      </c>
      <c r="R136" s="119">
        <f t="shared" ref="R136:V136" si="27">IF(R117=0,"",R117/R98)</f>
        <v>0.62596106021992937</v>
      </c>
      <c r="S136" s="119">
        <f t="shared" si="27"/>
        <v>0.64237757209155899</v>
      </c>
      <c r="T136" s="119">
        <f t="shared" si="27"/>
        <v>0.65749336027297878</v>
      </c>
      <c r="U136" s="119">
        <f t="shared" si="27"/>
        <v>0.66984800603720451</v>
      </c>
      <c r="V136" s="119">
        <f t="shared" si="27"/>
        <v>0.68135786253545949</v>
      </c>
      <c r="W136" s="119">
        <f t="shared" ref="W136" si="28">IF(W117=0,"",W117/W98)</f>
        <v>0.69072809619902453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0.44152018442226459</v>
      </c>
      <c r="C137" s="124">
        <f t="shared" si="29"/>
        <v>0.45182511604262854</v>
      </c>
      <c r="D137" s="124">
        <f t="shared" si="29"/>
        <v>0.46477751761036806</v>
      </c>
      <c r="E137" s="124">
        <f t="shared" si="29"/>
        <v>0.47391377485207264</v>
      </c>
      <c r="F137" s="124">
        <f t="shared" si="29"/>
        <v>0.48211459766143056</v>
      </c>
      <c r="G137" s="124">
        <f t="shared" si="29"/>
        <v>0.48822959704099328</v>
      </c>
      <c r="H137" s="124">
        <f t="shared" si="29"/>
        <v>0.49672680168898203</v>
      </c>
      <c r="I137" s="124">
        <f t="shared" si="29"/>
        <v>0.50206480390581754</v>
      </c>
      <c r="J137" s="124">
        <f t="shared" si="29"/>
        <v>0.51076872745860946</v>
      </c>
      <c r="K137" s="124">
        <f t="shared" si="29"/>
        <v>0.52206859811865558</v>
      </c>
      <c r="L137" s="124">
        <f t="shared" si="29"/>
        <v>0.53762953305874661</v>
      </c>
      <c r="M137" s="124">
        <f t="shared" si="29"/>
        <v>0.55608806373681829</v>
      </c>
      <c r="N137" s="124">
        <f t="shared" si="29"/>
        <v>0.5747296210027103</v>
      </c>
      <c r="O137" s="124">
        <f t="shared" si="29"/>
        <v>0.5917142614565436</v>
      </c>
      <c r="P137" s="124">
        <f t="shared" si="29"/>
        <v>0.5979712349426376</v>
      </c>
      <c r="Q137" s="124">
        <f t="shared" si="29"/>
        <v>0.60796926570824705</v>
      </c>
      <c r="R137" s="124">
        <f t="shared" ref="R137:V137" si="30">IF(R118=0,"",R118/R99)</f>
        <v>0.62080888125789724</v>
      </c>
      <c r="S137" s="124">
        <f t="shared" si="30"/>
        <v>0.63665805625562299</v>
      </c>
      <c r="T137" s="124">
        <f t="shared" si="30"/>
        <v>0.65089317891136855</v>
      </c>
      <c r="U137" s="124">
        <f t="shared" si="30"/>
        <v>0.66245579035361568</v>
      </c>
      <c r="V137" s="124">
        <f t="shared" si="30"/>
        <v>0.67302417745169141</v>
      </c>
      <c r="W137" s="124">
        <f t="shared" ref="W137" si="31">IF(W118=0,"",W118/W99)</f>
        <v>0.6825615477912591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0.44044215121241298</v>
      </c>
      <c r="C138" s="111">
        <f t="shared" si="32"/>
        <v>0.45074133282950413</v>
      </c>
      <c r="D138" s="111">
        <f t="shared" si="32"/>
        <v>0.46373245252693185</v>
      </c>
      <c r="E138" s="111">
        <f t="shared" si="32"/>
        <v>0.47289068430379699</v>
      </c>
      <c r="F138" s="111">
        <f t="shared" si="32"/>
        <v>0.48101213780684049</v>
      </c>
      <c r="G138" s="111">
        <f t="shared" si="32"/>
        <v>0.48719354350327326</v>
      </c>
      <c r="H138" s="111">
        <f t="shared" si="32"/>
        <v>0.49575780412267073</v>
      </c>
      <c r="I138" s="111">
        <f t="shared" si="32"/>
        <v>0.50119449092665302</v>
      </c>
      <c r="J138" s="111">
        <f t="shared" si="32"/>
        <v>0.50976164700870685</v>
      </c>
      <c r="K138" s="111">
        <f t="shared" si="32"/>
        <v>0.52106473676813936</v>
      </c>
      <c r="L138" s="111">
        <f t="shared" si="32"/>
        <v>0.53671953894430235</v>
      </c>
      <c r="M138" s="111">
        <f t="shared" si="32"/>
        <v>0.55513374775182611</v>
      </c>
      <c r="N138" s="111">
        <f t="shared" si="32"/>
        <v>0.57393747619507696</v>
      </c>
      <c r="O138" s="111">
        <f t="shared" si="32"/>
        <v>0.59079482753225687</v>
      </c>
      <c r="P138" s="111">
        <f t="shared" si="32"/>
        <v>0.59703783607129735</v>
      </c>
      <c r="Q138" s="111">
        <f t="shared" si="32"/>
        <v>0.60715355680469507</v>
      </c>
      <c r="R138" s="111">
        <f t="shared" ref="R138:V138" si="33">IF(R119=0,"",R119/R100)</f>
        <v>0.62001097773819625</v>
      </c>
      <c r="S138" s="111">
        <f t="shared" si="33"/>
        <v>0.63586902710340321</v>
      </c>
      <c r="T138" s="111">
        <f t="shared" si="33"/>
        <v>0.65012987582969983</v>
      </c>
      <c r="U138" s="111">
        <f t="shared" si="33"/>
        <v>0.66170817745033883</v>
      </c>
      <c r="V138" s="111">
        <f t="shared" si="33"/>
        <v>0.67229979466487266</v>
      </c>
      <c r="W138" s="111">
        <f t="shared" ref="W138" si="34">IF(W119=0,"",W119/W100)</f>
        <v>0.68185528983365229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1.8129044868272881</v>
      </c>
      <c r="D140" s="124">
        <f t="shared" si="38"/>
        <v>1.9613884353777327</v>
      </c>
      <c r="E140" s="124">
        <f t="shared" si="38"/>
        <v>2.0595367878403112</v>
      </c>
      <c r="F140" s="124">
        <f t="shared" si="38"/>
        <v>2.1128339456603555</v>
      </c>
      <c r="G140" s="124">
        <f t="shared" si="38"/>
        <v>2.16475006643986</v>
      </c>
      <c r="H140" s="124">
        <f t="shared" si="38"/>
        <v>2.22204489095465</v>
      </c>
      <c r="I140" s="124">
        <f t="shared" si="38"/>
        <v>2.2650815551712493</v>
      </c>
      <c r="J140" s="124">
        <f t="shared" si="38"/>
        <v>2.3059811838233819</v>
      </c>
      <c r="K140" s="124">
        <f t="shared" si="38"/>
        <v>2.3707066533089995</v>
      </c>
      <c r="L140" s="124">
        <f t="shared" si="38"/>
        <v>2.4776990829708208</v>
      </c>
      <c r="M140" s="124">
        <f t="shared" si="38"/>
        <v>2.5775424307809045</v>
      </c>
      <c r="N140" s="124">
        <f t="shared" si="38"/>
        <v>2.6756322191223942</v>
      </c>
      <c r="O140" s="124">
        <f t="shared" si="38"/>
        <v>2.7588381988144053</v>
      </c>
      <c r="P140" s="124">
        <f t="shared" si="38"/>
        <v>2.8521200941674687</v>
      </c>
      <c r="Q140" s="124">
        <f t="shared" si="38"/>
        <v>2.9527557178366926</v>
      </c>
      <c r="R140" s="124">
        <f t="shared" ref="R140:V140" si="39">IF(R121=0,"",R121/R102)</f>
        <v>3.0351297701827389</v>
      </c>
      <c r="S140" s="124">
        <f t="shared" si="39"/>
        <v>3.1271481440513202</v>
      </c>
      <c r="T140" s="124">
        <f t="shared" si="39"/>
        <v>3.2111794375281821</v>
      </c>
      <c r="U140" s="124">
        <f t="shared" si="39"/>
        <v>3.2746997474949722</v>
      </c>
      <c r="V140" s="124">
        <f t="shared" si="39"/>
        <v>3.3313106304573918</v>
      </c>
      <c r="W140" s="124">
        <f t="shared" ref="W140" si="40">IF(W121=0,"",W121/W102)</f>
        <v>3.3787585545587908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1.8129044868272881</v>
      </c>
      <c r="D141" s="111">
        <f t="shared" si="41"/>
        <v>1.9613884353777327</v>
      </c>
      <c r="E141" s="111">
        <f t="shared" si="41"/>
        <v>2.0595367878403112</v>
      </c>
      <c r="F141" s="111">
        <f t="shared" si="41"/>
        <v>2.1128339456603555</v>
      </c>
      <c r="G141" s="111">
        <f t="shared" si="41"/>
        <v>2.16475006643986</v>
      </c>
      <c r="H141" s="111">
        <f t="shared" si="41"/>
        <v>2.22204489095465</v>
      </c>
      <c r="I141" s="111">
        <f t="shared" si="41"/>
        <v>2.2650815551712493</v>
      </c>
      <c r="J141" s="111">
        <f t="shared" si="41"/>
        <v>2.3059811838233819</v>
      </c>
      <c r="K141" s="111">
        <f t="shared" si="41"/>
        <v>2.3707066533089995</v>
      </c>
      <c r="L141" s="111">
        <f t="shared" si="41"/>
        <v>2.4776990829708208</v>
      </c>
      <c r="M141" s="111">
        <f t="shared" si="41"/>
        <v>2.5775424307809045</v>
      </c>
      <c r="N141" s="111">
        <f t="shared" si="41"/>
        <v>2.6756322191223942</v>
      </c>
      <c r="O141" s="111">
        <f t="shared" si="41"/>
        <v>2.7588381988144053</v>
      </c>
      <c r="P141" s="111">
        <f t="shared" si="41"/>
        <v>2.8521200941674687</v>
      </c>
      <c r="Q141" s="111">
        <f t="shared" si="41"/>
        <v>2.9527557178366926</v>
      </c>
      <c r="R141" s="111">
        <f t="shared" ref="R141:V141" si="42">IF(R122=0,"",R122/R103)</f>
        <v>3.0351297701827389</v>
      </c>
      <c r="S141" s="111">
        <f t="shared" si="42"/>
        <v>3.1271481440513202</v>
      </c>
      <c r="T141" s="111">
        <f t="shared" si="42"/>
        <v>3.2111794375281821</v>
      </c>
      <c r="U141" s="111">
        <f t="shared" si="42"/>
        <v>3.2746997474949722</v>
      </c>
      <c r="V141" s="111">
        <f t="shared" si="42"/>
        <v>3.3313106304573918</v>
      </c>
      <c r="W141" s="111">
        <f t="shared" ref="W141" si="43">IF(W122=0,"",W122/W103)</f>
        <v>3.3787585545587908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0.46011553262902705</v>
      </c>
      <c r="C142" s="124">
        <f t="shared" si="44"/>
        <v>0.46588344988033864</v>
      </c>
      <c r="D142" s="124">
        <f t="shared" si="44"/>
        <v>0.47401939660434073</v>
      </c>
      <c r="E142" s="124">
        <f t="shared" si="44"/>
        <v>0.48039451473215694</v>
      </c>
      <c r="F142" s="124">
        <f t="shared" si="44"/>
        <v>0.4850577862448992</v>
      </c>
      <c r="G142" s="124">
        <f t="shared" si="44"/>
        <v>0.48929831067218799</v>
      </c>
      <c r="H142" s="124">
        <f t="shared" si="44"/>
        <v>0.49556335459921796</v>
      </c>
      <c r="I142" s="124">
        <f t="shared" si="44"/>
        <v>0.49918204134060923</v>
      </c>
      <c r="J142" s="124">
        <f t="shared" si="44"/>
        <v>0.50499168777629311</v>
      </c>
      <c r="K142" s="124">
        <f t="shared" si="44"/>
        <v>0.51352687887807691</v>
      </c>
      <c r="L142" s="124">
        <f t="shared" si="44"/>
        <v>0.5252523913645617</v>
      </c>
      <c r="M142" s="124">
        <f t="shared" si="44"/>
        <v>0.54028768483823819</v>
      </c>
      <c r="N142" s="124">
        <f t="shared" si="44"/>
        <v>0.55706007156648873</v>
      </c>
      <c r="O142" s="124">
        <f t="shared" si="44"/>
        <v>0.57264655742385329</v>
      </c>
      <c r="P142" s="124">
        <f t="shared" si="44"/>
        <v>0.57968976686708962</v>
      </c>
      <c r="Q142" s="124">
        <f t="shared" si="44"/>
        <v>0.59165940719373511</v>
      </c>
      <c r="R142" s="124">
        <f t="shared" ref="R142:V142" si="45">IF(R123=0,"",R123/R104)</f>
        <v>0.60808424868654887</v>
      </c>
      <c r="S142" s="124">
        <f t="shared" si="45"/>
        <v>0.62985542812469753</v>
      </c>
      <c r="T142" s="124">
        <f t="shared" si="45"/>
        <v>0.6506448456090308</v>
      </c>
      <c r="U142" s="124">
        <f t="shared" si="45"/>
        <v>0.66871581479161601</v>
      </c>
      <c r="V142" s="124">
        <f t="shared" si="45"/>
        <v>0.68610799944809842</v>
      </c>
      <c r="W142" s="124">
        <f t="shared" ref="W142" si="46">IF(W123=0,"",W123/W104)</f>
        <v>0.70334360464653134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0.45826656732374205</v>
      </c>
      <c r="C143" s="111">
        <f t="shared" si="47"/>
        <v>0.46465638773714679</v>
      </c>
      <c r="D143" s="111">
        <f t="shared" si="47"/>
        <v>0.47289312544279671</v>
      </c>
      <c r="E143" s="111">
        <f t="shared" si="47"/>
        <v>0.47882105814100295</v>
      </c>
      <c r="F143" s="111">
        <f t="shared" si="47"/>
        <v>0.4841092456052129</v>
      </c>
      <c r="G143" s="111">
        <f t="shared" si="47"/>
        <v>0.48861334495072933</v>
      </c>
      <c r="H143" s="111">
        <f t="shared" si="47"/>
        <v>0.49409047995378813</v>
      </c>
      <c r="I143" s="111">
        <f t="shared" si="47"/>
        <v>0.49763222512869371</v>
      </c>
      <c r="J143" s="111">
        <f t="shared" si="47"/>
        <v>0.50372661154084519</v>
      </c>
      <c r="K143" s="111">
        <f t="shared" si="47"/>
        <v>0.51204731052688646</v>
      </c>
      <c r="L143" s="111">
        <f t="shared" si="47"/>
        <v>0.52417330619442692</v>
      </c>
      <c r="M143" s="111">
        <f t="shared" si="47"/>
        <v>0.53943064040543864</v>
      </c>
      <c r="N143" s="111">
        <f t="shared" si="47"/>
        <v>0.55634321912075091</v>
      </c>
      <c r="O143" s="111">
        <f t="shared" si="47"/>
        <v>0.57220930799804626</v>
      </c>
      <c r="P143" s="111">
        <f t="shared" si="47"/>
        <v>0.57919981021690681</v>
      </c>
      <c r="Q143" s="111">
        <f t="shared" si="47"/>
        <v>0.59128823195618574</v>
      </c>
      <c r="R143" s="111">
        <f t="shared" ref="R143:V143" si="48">IF(R124=0,"",R124/R105)</f>
        <v>0.60790389235650399</v>
      </c>
      <c r="S143" s="111">
        <f t="shared" si="48"/>
        <v>0.62981469416079749</v>
      </c>
      <c r="T143" s="111">
        <f t="shared" si="48"/>
        <v>0.6507026123934011</v>
      </c>
      <c r="U143" s="111">
        <f t="shared" si="48"/>
        <v>0.66885773888036371</v>
      </c>
      <c r="V143" s="111">
        <f t="shared" si="48"/>
        <v>0.68636648570171066</v>
      </c>
      <c r="W143" s="111">
        <f t="shared" ref="W143" si="49">IF(W124=0,"",W124/W105)</f>
        <v>0.7036007907971944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0.55854641486079315</v>
      </c>
      <c r="D147" s="112">
        <f t="shared" si="59"/>
        <v>0.56386219035296647</v>
      </c>
      <c r="E147" s="112">
        <f t="shared" si="59"/>
        <v>0.56585510243129633</v>
      </c>
      <c r="F147" s="112">
        <f t="shared" si="59"/>
        <v>0.56789851980297701</v>
      </c>
      <c r="G147" s="112">
        <f t="shared" si="59"/>
        <v>0.57388939410044304</v>
      </c>
      <c r="H147" s="112">
        <f t="shared" si="59"/>
        <v>0.57579341040956589</v>
      </c>
      <c r="I147" s="112">
        <f t="shared" si="59"/>
        <v>0.57644163033226958</v>
      </c>
      <c r="J147" s="112">
        <f t="shared" si="59"/>
        <v>0.57647786120259992</v>
      </c>
      <c r="K147" s="112">
        <f t="shared" si="59"/>
        <v>0.57861368342040054</v>
      </c>
      <c r="L147" s="112">
        <f t="shared" si="59"/>
        <v>0.58260730011594031</v>
      </c>
      <c r="M147" s="112">
        <f t="shared" si="59"/>
        <v>0.58609117316241621</v>
      </c>
      <c r="N147" s="112">
        <f t="shared" si="59"/>
        <v>0.58994039006617505</v>
      </c>
      <c r="O147" s="112">
        <f t="shared" si="59"/>
        <v>0.5940581961026643</v>
      </c>
      <c r="P147" s="112">
        <f t="shared" si="59"/>
        <v>0.60147825299912294</v>
      </c>
      <c r="Q147" s="112">
        <f t="shared" si="59"/>
        <v>0.60834513353051256</v>
      </c>
      <c r="R147" s="112">
        <f t="shared" ref="R147:V147" si="60">IF(R128=0,"",R128/R109)</f>
        <v>0.61703849511870845</v>
      </c>
      <c r="S147" s="112">
        <f t="shared" si="60"/>
        <v>0.63156180362124348</v>
      </c>
      <c r="T147" s="112">
        <f t="shared" si="60"/>
        <v>0.64789429877122862</v>
      </c>
      <c r="U147" s="112">
        <f t="shared" si="60"/>
        <v>0.66199843767172695</v>
      </c>
      <c r="V147" s="112">
        <f t="shared" si="60"/>
        <v>0.6743401917472881</v>
      </c>
      <c r="W147" s="112">
        <f t="shared" ref="W147" si="61">IF(W128=0,"",W128/W109)</f>
        <v>0.68618696235680754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0.56988431210124146</v>
      </c>
      <c r="C151" s="124">
        <f t="shared" si="71"/>
        <v>0.5714729553822897</v>
      </c>
      <c r="D151" s="124">
        <f t="shared" si="71"/>
        <v>0.5705210586783025</v>
      </c>
      <c r="E151" s="124">
        <f t="shared" si="71"/>
        <v>0.57204841184148325</v>
      </c>
      <c r="F151" s="124">
        <f t="shared" si="71"/>
        <v>0.5724271135025768</v>
      </c>
      <c r="G151" s="124">
        <f t="shared" si="71"/>
        <v>0.57289377381359863</v>
      </c>
      <c r="H151" s="124">
        <f t="shared" si="71"/>
        <v>0.57605784765065038</v>
      </c>
      <c r="I151" s="124">
        <f t="shared" si="71"/>
        <v>0.57579248221993551</v>
      </c>
      <c r="J151" s="124">
        <f t="shared" si="71"/>
        <v>0.5765728700253705</v>
      </c>
      <c r="K151" s="124">
        <f t="shared" si="71"/>
        <v>0.57720866384799907</v>
      </c>
      <c r="L151" s="124">
        <f t="shared" si="71"/>
        <v>0.57867488155043867</v>
      </c>
      <c r="M151" s="124">
        <f t="shared" si="71"/>
        <v>0.57965437500173655</v>
      </c>
      <c r="N151" s="124">
        <f t="shared" si="71"/>
        <v>0.58109223489830253</v>
      </c>
      <c r="O151" s="124">
        <f t="shared" si="71"/>
        <v>0.5792721433739445</v>
      </c>
      <c r="P151" s="124">
        <f t="shared" si="71"/>
        <v>0.58053030755521651</v>
      </c>
      <c r="Q151" s="124">
        <f t="shared" si="71"/>
        <v>0.58150202898455228</v>
      </c>
      <c r="R151" s="124">
        <f t="shared" ref="R151:V151" si="72">IF(R132=0,"",R132/R113)</f>
        <v>0.5817411511560231</v>
      </c>
      <c r="S151" s="124">
        <f t="shared" si="72"/>
        <v>0.58305281017848687</v>
      </c>
      <c r="T151" s="124">
        <f t="shared" si="72"/>
        <v>0.58535689284539127</v>
      </c>
      <c r="U151" s="124">
        <f t="shared" si="72"/>
        <v>0.58830045979361745</v>
      </c>
      <c r="V151" s="124">
        <f t="shared" si="72"/>
        <v>0.59179292892021318</v>
      </c>
      <c r="W151" s="124">
        <f t="shared" ref="W151" si="73">IF(W132=0,"",W132/W113)</f>
        <v>0.5951357980273414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0.56511949166664965</v>
      </c>
      <c r="C152" s="111">
        <f t="shared" si="74"/>
        <v>0.56655539031496294</v>
      </c>
      <c r="D152" s="111">
        <f t="shared" si="74"/>
        <v>0.56816400674608403</v>
      </c>
      <c r="E152" s="111">
        <f t="shared" si="74"/>
        <v>0.56945570976641624</v>
      </c>
      <c r="F152" s="111">
        <f t="shared" si="74"/>
        <v>0.57069815369175325</v>
      </c>
      <c r="G152" s="111">
        <f t="shared" si="74"/>
        <v>0.57193041538470324</v>
      </c>
      <c r="H152" s="111">
        <f t="shared" si="74"/>
        <v>0.57346000066421721</v>
      </c>
      <c r="I152" s="111">
        <f t="shared" si="74"/>
        <v>0.57425487602886238</v>
      </c>
      <c r="J152" s="111">
        <f t="shared" si="74"/>
        <v>0.57489220305146194</v>
      </c>
      <c r="K152" s="111">
        <f t="shared" si="74"/>
        <v>0.575942659685036</v>
      </c>
      <c r="L152" s="111">
        <f t="shared" si="74"/>
        <v>0.57711211022672693</v>
      </c>
      <c r="M152" s="111">
        <f t="shared" si="74"/>
        <v>0.57803786483643815</v>
      </c>
      <c r="N152" s="111">
        <f t="shared" si="74"/>
        <v>0.57868537094447192</v>
      </c>
      <c r="O152" s="111">
        <f t="shared" si="74"/>
        <v>0.57910534559680482</v>
      </c>
      <c r="P152" s="111">
        <f t="shared" si="74"/>
        <v>0.57931187265574258</v>
      </c>
      <c r="Q152" s="111">
        <f t="shared" si="74"/>
        <v>0.57946144508753306</v>
      </c>
      <c r="R152" s="111">
        <f t="shared" ref="R152:V152" si="75">IF(R133=0,"",R133/R114)</f>
        <v>0.58002801896099898</v>
      </c>
      <c r="S152" s="111">
        <f t="shared" si="75"/>
        <v>0.58144669828078677</v>
      </c>
      <c r="T152" s="111">
        <f t="shared" si="75"/>
        <v>0.58372065413115648</v>
      </c>
      <c r="U152" s="111">
        <f t="shared" si="75"/>
        <v>0.58662984760230819</v>
      </c>
      <c r="V152" s="111">
        <f t="shared" si="75"/>
        <v>0.58995791323666757</v>
      </c>
      <c r="W152" s="111">
        <f t="shared" ref="W152" si="76">IF(W133=0,"",W133/W114)</f>
        <v>0.5933862933460573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0.72878418312342952</v>
      </c>
      <c r="C153" s="45">
        <f t="shared" si="77"/>
        <v>0.74277696348021516</v>
      </c>
      <c r="D153" s="45">
        <f t="shared" si="77"/>
        <v>0.7441348602338933</v>
      </c>
      <c r="E153" s="45">
        <f t="shared" si="77"/>
        <v>0.74554296871822945</v>
      </c>
      <c r="F153" s="45">
        <f t="shared" si="77"/>
        <v>0.74695792425674634</v>
      </c>
      <c r="G153" s="45">
        <f t="shared" si="77"/>
        <v>0.74841912184579296</v>
      </c>
      <c r="H153" s="45">
        <f t="shared" si="77"/>
        <v>0.74841988768501777</v>
      </c>
      <c r="I153" s="45">
        <f t="shared" si="77"/>
        <v>0.74886150893122461</v>
      </c>
      <c r="J153" s="45">
        <f t="shared" si="77"/>
        <v>0.74924740557530511</v>
      </c>
      <c r="K153" s="45">
        <f t="shared" si="77"/>
        <v>0.75025023882305841</v>
      </c>
      <c r="L153" s="45">
        <f t="shared" si="77"/>
        <v>0.75558319145879438</v>
      </c>
      <c r="M153" s="45">
        <f t="shared" si="77"/>
        <v>0.75577145264287215</v>
      </c>
      <c r="N153" s="45">
        <f t="shared" si="77"/>
        <v>0.75612812847004185</v>
      </c>
      <c r="O153" s="45">
        <f t="shared" si="77"/>
        <v>0.75996412876660402</v>
      </c>
      <c r="P153" s="45">
        <f t="shared" si="77"/>
        <v>0.76045041919231571</v>
      </c>
      <c r="Q153" s="45">
        <f t="shared" si="77"/>
        <v>0.76264490676192842</v>
      </c>
      <c r="R153" s="45">
        <f t="shared" ref="R153:V153" si="78">IF(R134=0,"",R134/R115)</f>
        <v>0.76747956343514323</v>
      </c>
      <c r="S153" s="45">
        <f t="shared" si="78"/>
        <v>0.77853506692969099</v>
      </c>
      <c r="T153" s="45">
        <f t="shared" si="78"/>
        <v>0.79355166336181227</v>
      </c>
      <c r="U153" s="45">
        <f t="shared" si="78"/>
        <v>0.80064011552096481</v>
      </c>
      <c r="V153" s="45">
        <f t="shared" si="78"/>
        <v>0.81071098643211836</v>
      </c>
      <c r="W153" s="45">
        <f t="shared" ref="W153" si="79">IF(W134=0,"",W134/W115)</f>
        <v>0.82367071728576013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5206.9832099999994</v>
      </c>
      <c r="C155" s="117">
        <f t="shared" si="80"/>
        <v>4685.421510000001</v>
      </c>
      <c r="D155" s="117">
        <f t="shared" si="80"/>
        <v>5523.9594300000008</v>
      </c>
      <c r="E155" s="117">
        <f t="shared" si="80"/>
        <v>6015.6815400000023</v>
      </c>
      <c r="F155" s="117">
        <f t="shared" si="80"/>
        <v>5974.178759999998</v>
      </c>
      <c r="G155" s="117">
        <f t="shared" si="80"/>
        <v>5403.793230000002</v>
      </c>
      <c r="H155" s="117">
        <f t="shared" si="80"/>
        <v>5983.7718600000035</v>
      </c>
      <c r="I155" s="117">
        <f t="shared" si="80"/>
        <v>4855.875750000002</v>
      </c>
      <c r="J155" s="117">
        <f t="shared" si="80"/>
        <v>5140.538370000002</v>
      </c>
      <c r="K155" s="117">
        <f t="shared" si="80"/>
        <v>5042.4362999999994</v>
      </c>
      <c r="L155" s="117">
        <f t="shared" si="80"/>
        <v>5180.7284099999997</v>
      </c>
      <c r="M155" s="117">
        <f t="shared" si="80"/>
        <v>5477.3066700000018</v>
      </c>
      <c r="N155" s="117">
        <f t="shared" si="80"/>
        <v>5974.5321899999999</v>
      </c>
      <c r="O155" s="117">
        <f t="shared" si="80"/>
        <v>5742.02574</v>
      </c>
      <c r="P155" s="117">
        <f t="shared" si="80"/>
        <v>5104.5389999999943</v>
      </c>
      <c r="Q155" s="117">
        <f t="shared" si="80"/>
        <v>5267.9246399999956</v>
      </c>
      <c r="R155" s="117">
        <f t="shared" ref="R155:V155" si="81">R156+R159+R161+R170</f>
        <v>5373.2467800000004</v>
      </c>
      <c r="S155" s="117">
        <f t="shared" si="81"/>
        <v>5810.7735298800017</v>
      </c>
      <c r="T155" s="117">
        <f t="shared" si="81"/>
        <v>5964.0738933600023</v>
      </c>
      <c r="U155" s="117">
        <f t="shared" si="81"/>
        <v>5942.7004665599979</v>
      </c>
      <c r="V155" s="117">
        <f t="shared" si="81"/>
        <v>6449.7204406800001</v>
      </c>
      <c r="W155" s="117">
        <f t="shared" ref="W155" si="82">W156+W159+W161+W170</f>
        <v>7606.2766942800044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4691.5962659239194</v>
      </c>
      <c r="C156" s="122">
        <f t="shared" si="83"/>
        <v>3919.4519534112515</v>
      </c>
      <c r="D156" s="122">
        <f t="shared" si="83"/>
        <v>4508.1310174252958</v>
      </c>
      <c r="E156" s="122">
        <f t="shared" si="83"/>
        <v>4831.5225382777608</v>
      </c>
      <c r="F156" s="122">
        <f t="shared" si="83"/>
        <v>5139.0629900102595</v>
      </c>
      <c r="G156" s="122">
        <f t="shared" si="83"/>
        <v>4172.3200121420396</v>
      </c>
      <c r="H156" s="122">
        <f t="shared" si="83"/>
        <v>4777.7670830290899</v>
      </c>
      <c r="I156" s="122">
        <f t="shared" si="83"/>
        <v>3678.8018032984255</v>
      </c>
      <c r="J156" s="122">
        <f t="shared" si="83"/>
        <v>4280.3302251004252</v>
      </c>
      <c r="K156" s="122">
        <f t="shared" si="83"/>
        <v>4071.8573112416734</v>
      </c>
      <c r="L156" s="122">
        <f t="shared" si="83"/>
        <v>4269.7387622701845</v>
      </c>
      <c r="M156" s="122">
        <f t="shared" si="83"/>
        <v>4464.4534566899929</v>
      </c>
      <c r="N156" s="122">
        <f t="shared" si="83"/>
        <v>4889.2502871718116</v>
      </c>
      <c r="O156" s="122">
        <f t="shared" si="83"/>
        <v>4635.0888588566004</v>
      </c>
      <c r="P156" s="122">
        <f t="shared" si="83"/>
        <v>4056.8926736929402</v>
      </c>
      <c r="Q156" s="122">
        <f t="shared" si="83"/>
        <v>4130.4816864029226</v>
      </c>
      <c r="R156" s="122">
        <f t="shared" ref="R156:V156" si="84">SUM(R157:R158)</f>
        <v>4218.5585946593819</v>
      </c>
      <c r="S156" s="122">
        <f t="shared" si="84"/>
        <v>4519.2218944232181</v>
      </c>
      <c r="T156" s="122">
        <f t="shared" si="84"/>
        <v>4662.4396615978458</v>
      </c>
      <c r="U156" s="122">
        <f t="shared" si="84"/>
        <v>4649.6347578129044</v>
      </c>
      <c r="V156" s="122">
        <f t="shared" si="84"/>
        <v>5109.1015515602421</v>
      </c>
      <c r="W156" s="122">
        <f t="shared" ref="W156" si="85">SUM(W157:W158)</f>
        <v>6050.4458962569333</v>
      </c>
      <c r="DA156" s="130" t="s">
        <v>2132</v>
      </c>
    </row>
    <row r="157" spans="1:105" ht="12" customHeight="1" x14ac:dyDescent="0.25">
      <c r="A157" s="97" t="s">
        <v>217</v>
      </c>
      <c r="B157" s="98">
        <v>4691.5962659239194</v>
      </c>
      <c r="C157" s="98">
        <v>3919.4519534112515</v>
      </c>
      <c r="D157" s="98">
        <v>4508.1310174252958</v>
      </c>
      <c r="E157" s="98">
        <v>4831.5225382777608</v>
      </c>
      <c r="F157" s="98">
        <v>5139.0629900102595</v>
      </c>
      <c r="G157" s="98">
        <v>4172.3200121420396</v>
      </c>
      <c r="H157" s="98">
        <v>4777.7670830290899</v>
      </c>
      <c r="I157" s="98">
        <v>3678.8018032984255</v>
      </c>
      <c r="J157" s="98">
        <v>4280.3302251004252</v>
      </c>
      <c r="K157" s="98">
        <v>4071.8573112416734</v>
      </c>
      <c r="L157" s="98">
        <v>4269.7387622701845</v>
      </c>
      <c r="M157" s="98">
        <v>4464.4534566899929</v>
      </c>
      <c r="N157" s="98">
        <v>4889.2502871718116</v>
      </c>
      <c r="O157" s="98">
        <v>4635.0888588566004</v>
      </c>
      <c r="P157" s="98">
        <v>4056.8926736929402</v>
      </c>
      <c r="Q157" s="98">
        <v>4130.4816864029226</v>
      </c>
      <c r="R157" s="98">
        <v>4218.5585946593819</v>
      </c>
      <c r="S157" s="98">
        <v>4519.2218944232181</v>
      </c>
      <c r="T157" s="98">
        <v>4662.4396615978458</v>
      </c>
      <c r="U157" s="98">
        <v>4649.6347578129044</v>
      </c>
      <c r="V157" s="98">
        <v>5109.1015515602421</v>
      </c>
      <c r="W157" s="98">
        <v>6050.4458962569333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316.07736430219427</v>
      </c>
      <c r="C161" s="122">
        <v>543.55175291985415</v>
      </c>
      <c r="D161" s="122">
        <v>701.36562542784043</v>
      </c>
      <c r="E161" s="122">
        <v>793.36627929025292</v>
      </c>
      <c r="F161" s="122">
        <v>578.36110682432582</v>
      </c>
      <c r="G161" s="122">
        <v>738.81936819940165</v>
      </c>
      <c r="H161" s="122">
        <v>854.98579236951048</v>
      </c>
      <c r="I161" s="122">
        <v>792.7903765839269</v>
      </c>
      <c r="J161" s="122">
        <v>658.80375230888353</v>
      </c>
      <c r="K161" s="122">
        <v>700.2347770063144</v>
      </c>
      <c r="L161" s="122">
        <v>684.29617906979558</v>
      </c>
      <c r="M161" s="122">
        <v>758.94016272348256</v>
      </c>
      <c r="N161" s="122">
        <v>831.46079605958369</v>
      </c>
      <c r="O161" s="122">
        <v>845.55723295079156</v>
      </c>
      <c r="P161" s="122">
        <v>798.88045096150984</v>
      </c>
      <c r="Q161" s="122">
        <v>841.47693896505325</v>
      </c>
      <c r="R161" s="122">
        <v>847.01565994157693</v>
      </c>
      <c r="S161" s="122">
        <v>930.34566985784306</v>
      </c>
      <c r="T161" s="122">
        <v>921.94164295457495</v>
      </c>
      <c r="U161" s="122">
        <v>901.21471554070047</v>
      </c>
      <c r="V161" s="122">
        <v>958.69728560433362</v>
      </c>
      <c r="W161" s="122">
        <v>1116.0957366255213</v>
      </c>
      <c r="DA161" s="130" t="s">
        <v>2137</v>
      </c>
    </row>
    <row r="162" spans="1:105" ht="12" customHeight="1" x14ac:dyDescent="0.25">
      <c r="A162" s="97" t="s">
        <v>134</v>
      </c>
      <c r="B162" s="98">
        <v>316.07736430219427</v>
      </c>
      <c r="C162" s="98">
        <v>543.55175291985415</v>
      </c>
      <c r="D162" s="98">
        <v>701.36562542784043</v>
      </c>
      <c r="E162" s="98">
        <v>793.36627929025292</v>
      </c>
      <c r="F162" s="98">
        <v>578.36110682432582</v>
      </c>
      <c r="G162" s="98">
        <v>738.81936819940165</v>
      </c>
      <c r="H162" s="98">
        <v>854.98579236951048</v>
      </c>
      <c r="I162" s="98">
        <v>792.7903765839269</v>
      </c>
      <c r="J162" s="98">
        <v>658.80375230888353</v>
      </c>
      <c r="K162" s="98">
        <v>700.2347770063144</v>
      </c>
      <c r="L162" s="98">
        <v>684.29617906979558</v>
      </c>
      <c r="M162" s="98">
        <v>758.94016272348256</v>
      </c>
      <c r="N162" s="98">
        <v>831.46079605958369</v>
      </c>
      <c r="O162" s="98">
        <v>845.55723295079156</v>
      </c>
      <c r="P162" s="98">
        <v>798.88045096150984</v>
      </c>
      <c r="Q162" s="98">
        <v>841.47693896505325</v>
      </c>
      <c r="R162" s="98">
        <v>847.01565994157693</v>
      </c>
      <c r="S162" s="98">
        <v>930.34566985784306</v>
      </c>
      <c r="T162" s="98">
        <v>921.94164295457495</v>
      </c>
      <c r="U162" s="98">
        <v>901.21471554070047</v>
      </c>
      <c r="V162" s="98">
        <v>958.69728560433362</v>
      </c>
      <c r="W162" s="98">
        <v>1116.0957366255213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199.30957977388599</v>
      </c>
      <c r="C170" s="122">
        <v>222.41780366889532</v>
      </c>
      <c r="D170" s="122">
        <v>314.46278714686429</v>
      </c>
      <c r="E170" s="122">
        <v>390.79272243198818</v>
      </c>
      <c r="F170" s="122">
        <v>256.75466316541252</v>
      </c>
      <c r="G170" s="122">
        <v>492.65384965856123</v>
      </c>
      <c r="H170" s="122">
        <v>351.01898460140291</v>
      </c>
      <c r="I170" s="122">
        <v>384.28357011764888</v>
      </c>
      <c r="J170" s="122">
        <v>201.40439259069322</v>
      </c>
      <c r="K170" s="122">
        <v>270.34421175201146</v>
      </c>
      <c r="L170" s="122">
        <v>226.6934686600199</v>
      </c>
      <c r="M170" s="122">
        <v>253.91305058652554</v>
      </c>
      <c r="N170" s="122">
        <v>253.82110676860461</v>
      </c>
      <c r="O170" s="122">
        <v>261.37964819260804</v>
      </c>
      <c r="P170" s="122">
        <v>248.76587534554395</v>
      </c>
      <c r="Q170" s="122">
        <v>295.96601463202006</v>
      </c>
      <c r="R170" s="122">
        <v>307.67252539904143</v>
      </c>
      <c r="S170" s="122">
        <v>361.20596559894102</v>
      </c>
      <c r="T170" s="122">
        <v>379.69258880758173</v>
      </c>
      <c r="U170" s="122">
        <v>391.85099320639307</v>
      </c>
      <c r="V170" s="122">
        <v>381.92160351542429</v>
      </c>
      <c r="W170" s="122">
        <v>439.7350613975492</v>
      </c>
      <c r="DA170" s="130" t="s">
        <v>2146</v>
      </c>
    </row>
    <row r="171" spans="1:105" ht="12" customHeight="1" x14ac:dyDescent="0.25">
      <c r="A171" s="97" t="s">
        <v>175</v>
      </c>
      <c r="B171" s="98">
        <v>199.30957977388599</v>
      </c>
      <c r="C171" s="98">
        <v>222.41780366889532</v>
      </c>
      <c r="D171" s="98">
        <v>314.46278714686429</v>
      </c>
      <c r="E171" s="98">
        <v>390.79272243198818</v>
      </c>
      <c r="F171" s="98">
        <v>256.75466316541252</v>
      </c>
      <c r="G171" s="98">
        <v>492.65384965856123</v>
      </c>
      <c r="H171" s="98">
        <v>351.01898460140291</v>
      </c>
      <c r="I171" s="98">
        <v>384.28357011764888</v>
      </c>
      <c r="J171" s="98">
        <v>201.40439259069322</v>
      </c>
      <c r="K171" s="98">
        <v>270.34421175201146</v>
      </c>
      <c r="L171" s="98">
        <v>226.6934686600199</v>
      </c>
      <c r="M171" s="98">
        <v>253.91305058652554</v>
      </c>
      <c r="N171" s="98">
        <v>253.82110676860461</v>
      </c>
      <c r="O171" s="98">
        <v>261.37964819260804</v>
      </c>
      <c r="P171" s="98">
        <v>248.76587534554395</v>
      </c>
      <c r="Q171" s="98">
        <v>295.96601463202006</v>
      </c>
      <c r="R171" s="98">
        <v>307.67252539904143</v>
      </c>
      <c r="S171" s="98">
        <v>361.20596559894102</v>
      </c>
      <c r="T171" s="98">
        <v>379.69258880758173</v>
      </c>
      <c r="U171" s="98">
        <v>391.85099320639307</v>
      </c>
      <c r="V171" s="98">
        <v>381.92160351542429</v>
      </c>
      <c r="W171" s="98">
        <v>439.7350613975492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13818.926972798023</v>
      </c>
      <c r="C174" s="117">
        <f t="shared" si="87"/>
        <v>11616.602502886992</v>
      </c>
      <c r="D174" s="117">
        <f t="shared" si="87"/>
        <v>12325.222266277346</v>
      </c>
      <c r="E174" s="117">
        <f t="shared" si="87"/>
        <v>12852.46159831578</v>
      </c>
      <c r="F174" s="117">
        <f t="shared" si="87"/>
        <v>12481.04410481346</v>
      </c>
      <c r="G174" s="117">
        <f t="shared" si="87"/>
        <v>11487.006935169162</v>
      </c>
      <c r="H174" s="117">
        <f t="shared" si="87"/>
        <v>12685.706687074935</v>
      </c>
      <c r="I174" s="117">
        <f t="shared" si="87"/>
        <v>10836.299868857914</v>
      </c>
      <c r="J174" s="117">
        <f t="shared" si="87"/>
        <v>11715.232537102598</v>
      </c>
      <c r="K174" s="117">
        <f t="shared" si="87"/>
        <v>11547.793504917741</v>
      </c>
      <c r="L174" s="117">
        <f t="shared" si="87"/>
        <v>11409.990678660874</v>
      </c>
      <c r="M174" s="117">
        <f t="shared" si="87"/>
        <v>11317.620374799257</v>
      </c>
      <c r="N174" s="117">
        <f t="shared" si="87"/>
        <v>11776.104389151838</v>
      </c>
      <c r="O174" s="117">
        <f t="shared" si="87"/>
        <v>11047.927931868115</v>
      </c>
      <c r="P174" s="117">
        <f t="shared" si="87"/>
        <v>9868.6209854676999</v>
      </c>
      <c r="Q174" s="117">
        <f t="shared" si="87"/>
        <v>10059.327232325963</v>
      </c>
      <c r="R174" s="117">
        <f t="shared" ref="R174:V174" si="88">R175+R178+R180+R189</f>
        <v>10033.352166336113</v>
      </c>
      <c r="S174" s="117">
        <f t="shared" si="88"/>
        <v>10533.189661257735</v>
      </c>
      <c r="T174" s="117">
        <f t="shared" si="88"/>
        <v>10511.282745939021</v>
      </c>
      <c r="U174" s="117">
        <f t="shared" si="88"/>
        <v>10166.395859741106</v>
      </c>
      <c r="V174" s="117">
        <f t="shared" si="88"/>
        <v>10596.077772955112</v>
      </c>
      <c r="W174" s="117">
        <f t="shared" ref="W174" si="89">W175+W178+W180+W189</f>
        <v>11934.368149246417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12418.077621584853</v>
      </c>
      <c r="C175" s="122">
        <f t="shared" si="90"/>
        <v>9685.6142731184173</v>
      </c>
      <c r="D175" s="122">
        <f t="shared" si="90"/>
        <v>10030.04948067234</v>
      </c>
      <c r="E175" s="122">
        <f t="shared" si="90"/>
        <v>10279.96411750822</v>
      </c>
      <c r="F175" s="122">
        <f t="shared" si="90"/>
        <v>10713.838142885974</v>
      </c>
      <c r="G175" s="122">
        <f t="shared" si="90"/>
        <v>8849.7425908095192</v>
      </c>
      <c r="H175" s="122">
        <f t="shared" si="90"/>
        <v>10085.073910637828</v>
      </c>
      <c r="I175" s="122">
        <f t="shared" si="90"/>
        <v>8156.203146145268</v>
      </c>
      <c r="J175" s="122">
        <f t="shared" si="90"/>
        <v>9716.8914600795943</v>
      </c>
      <c r="K175" s="122">
        <f t="shared" si="90"/>
        <v>9283.980998717705</v>
      </c>
      <c r="L175" s="122">
        <f t="shared" si="90"/>
        <v>9361.6272915833706</v>
      </c>
      <c r="M175" s="122">
        <f t="shared" si="90"/>
        <v>9188.4858259307184</v>
      </c>
      <c r="N175" s="122">
        <f t="shared" si="90"/>
        <v>9574.8335166525048</v>
      </c>
      <c r="O175" s="122">
        <f t="shared" si="90"/>
        <v>8878.5406101488697</v>
      </c>
      <c r="P175" s="122">
        <f t="shared" si="90"/>
        <v>7801.7262737842384</v>
      </c>
      <c r="Q175" s="122">
        <f t="shared" si="90"/>
        <v>7828.7297118270581</v>
      </c>
      <c r="R175" s="122">
        <f t="shared" ref="R175:V175" si="91">SUM(R176:R177)</f>
        <v>7821.1302876385453</v>
      </c>
      <c r="S175" s="122">
        <f t="shared" si="91"/>
        <v>8127.3864920736078</v>
      </c>
      <c r="T175" s="122">
        <f t="shared" si="91"/>
        <v>8155.9558153796361</v>
      </c>
      <c r="U175" s="122">
        <f t="shared" si="91"/>
        <v>7894.3261908917011</v>
      </c>
      <c r="V175" s="122">
        <f t="shared" si="91"/>
        <v>8330.9052929547743</v>
      </c>
      <c r="W175" s="122">
        <f t="shared" ref="W175" si="92">SUM(W176:W177)</f>
        <v>9436.9202720487065</v>
      </c>
      <c r="DA175" s="130" t="s">
        <v>2300</v>
      </c>
    </row>
    <row r="176" spans="1:105" ht="12" customHeight="1" x14ac:dyDescent="0.25">
      <c r="A176" s="97" t="s">
        <v>217</v>
      </c>
      <c r="B176" s="98">
        <v>12394.153196062825</v>
      </c>
      <c r="C176" s="98">
        <v>9666.5028657152725</v>
      </c>
      <c r="D176" s="98">
        <v>10010.503165504135</v>
      </c>
      <c r="E176" s="98">
        <v>10260.011265581586</v>
      </c>
      <c r="F176" s="98">
        <v>10691.079274516311</v>
      </c>
      <c r="G176" s="98">
        <v>8831.862926848662</v>
      </c>
      <c r="H176" s="98">
        <v>10065.693517336005</v>
      </c>
      <c r="I176" s="98">
        <v>8141.9722498747369</v>
      </c>
      <c r="J176" s="98">
        <v>9696.9303710224813</v>
      </c>
      <c r="K176" s="98">
        <v>9264.5215217924724</v>
      </c>
      <c r="L176" s="98">
        <v>9343.2388067386855</v>
      </c>
      <c r="M176" s="98">
        <v>9168.7749153879522</v>
      </c>
      <c r="N176" s="98">
        <v>9557.0317757567445</v>
      </c>
      <c r="O176" s="98">
        <v>8858.5916163815145</v>
      </c>
      <c r="P176" s="98">
        <v>7783.6547942501338</v>
      </c>
      <c r="Q176" s="98">
        <v>7812.4740866583588</v>
      </c>
      <c r="R176" s="98">
        <v>7804.7074253479414</v>
      </c>
      <c r="S176" s="98">
        <v>8109.7753978494866</v>
      </c>
      <c r="T176" s="98">
        <v>8138.1621663145816</v>
      </c>
      <c r="U176" s="98">
        <v>7876.8800106130739</v>
      </c>
      <c r="V176" s="98">
        <v>8312.489789105266</v>
      </c>
      <c r="W176" s="98">
        <v>9415.9710001467756</v>
      </c>
      <c r="DA176" s="63" t="s">
        <v>2301</v>
      </c>
    </row>
    <row r="177" spans="1:105" ht="12" customHeight="1" x14ac:dyDescent="0.25">
      <c r="A177" s="97" t="s">
        <v>53</v>
      </c>
      <c r="B177" s="98">
        <v>23.924425522027242</v>
      </c>
      <c r="C177" s="98">
        <v>19.11140740314406</v>
      </c>
      <c r="D177" s="98">
        <v>19.546315168204412</v>
      </c>
      <c r="E177" s="98">
        <v>19.952851926632963</v>
      </c>
      <c r="F177" s="98">
        <v>22.758868369663766</v>
      </c>
      <c r="G177" s="98">
        <v>17.879663960857741</v>
      </c>
      <c r="H177" s="98">
        <v>19.38039330182281</v>
      </c>
      <c r="I177" s="98">
        <v>14.230896270531154</v>
      </c>
      <c r="J177" s="98">
        <v>19.96108905711387</v>
      </c>
      <c r="K177" s="98">
        <v>19.459476925232433</v>
      </c>
      <c r="L177" s="98">
        <v>18.388484844685085</v>
      </c>
      <c r="M177" s="98">
        <v>19.710910542767071</v>
      </c>
      <c r="N177" s="98">
        <v>17.801740895760734</v>
      </c>
      <c r="O177" s="98">
        <v>19.948993767355859</v>
      </c>
      <c r="P177" s="98">
        <v>18.071479534104295</v>
      </c>
      <c r="Q177" s="98">
        <v>16.255625168699147</v>
      </c>
      <c r="R177" s="98">
        <v>16.422862290603899</v>
      </c>
      <c r="S177" s="98">
        <v>17.611094224121274</v>
      </c>
      <c r="T177" s="98">
        <v>17.793649065054506</v>
      </c>
      <c r="U177" s="98">
        <v>17.446180278627164</v>
      </c>
      <c r="V177" s="98">
        <v>18.415503849508987</v>
      </c>
      <c r="W177" s="98">
        <v>20.949271901930622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6.4613532558922167</v>
      </c>
      <c r="C178" s="122">
        <f t="shared" si="93"/>
        <v>8.3867610006057909</v>
      </c>
      <c r="D178" s="122">
        <f t="shared" si="93"/>
        <v>10.477246701832978</v>
      </c>
      <c r="E178" s="122">
        <f t="shared" si="93"/>
        <v>14.448407278468444</v>
      </c>
      <c r="F178" s="122">
        <f t="shared" si="93"/>
        <v>10.799874155605375</v>
      </c>
      <c r="G178" s="122">
        <f t="shared" si="93"/>
        <v>12.125414394262148</v>
      </c>
      <c r="H178" s="122">
        <f t="shared" si="93"/>
        <v>15.634777765359596</v>
      </c>
      <c r="I178" s="122">
        <f t="shared" si="93"/>
        <v>32.227815617076871</v>
      </c>
      <c r="J178" s="122">
        <f t="shared" si="93"/>
        <v>18.717852494102232</v>
      </c>
      <c r="K178" s="122">
        <f t="shared" si="93"/>
        <v>14.778431369861446</v>
      </c>
      <c r="L178" s="122">
        <f t="shared" si="93"/>
        <v>22.339325118428029</v>
      </c>
      <c r="M178" s="122">
        <f t="shared" si="93"/>
        <v>15.058216298999726</v>
      </c>
      <c r="N178" s="122">
        <f t="shared" si="93"/>
        <v>37.611160427268949</v>
      </c>
      <c r="O178" s="122">
        <f t="shared" si="93"/>
        <v>20.344937964741948</v>
      </c>
      <c r="P178" s="122">
        <f t="shared" si="93"/>
        <v>19.155357975551137</v>
      </c>
      <c r="Q178" s="122">
        <f t="shared" si="93"/>
        <v>37.504525437434175</v>
      </c>
      <c r="R178" s="122">
        <f t="shared" si="93"/>
        <v>39.132639529951994</v>
      </c>
      <c r="S178" s="122">
        <f t="shared" si="93"/>
        <v>42.925129428562549</v>
      </c>
      <c r="T178" s="122">
        <f t="shared" si="93"/>
        <v>44.354206682905364</v>
      </c>
      <c r="U178" s="122">
        <f t="shared" si="93"/>
        <v>44.025992772119523</v>
      </c>
      <c r="V178" s="122">
        <f t="shared" si="93"/>
        <v>44.520024432065462</v>
      </c>
      <c r="W178" s="122">
        <f t="shared" si="93"/>
        <v>44.91930182444662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6.4613532558922167</v>
      </c>
      <c r="C179" s="98">
        <f>RES_hhdet_fech!C67</f>
        <v>8.3867610006057909</v>
      </c>
      <c r="D179" s="98">
        <f>RES_hhdet_fech!D67</f>
        <v>10.477246701832978</v>
      </c>
      <c r="E179" s="98">
        <f>RES_hhdet_fech!E67</f>
        <v>14.448407278468444</v>
      </c>
      <c r="F179" s="98">
        <f>RES_hhdet_fech!F67</f>
        <v>10.799874155605375</v>
      </c>
      <c r="G179" s="98">
        <f>RES_hhdet_fech!G67</f>
        <v>12.125414394262148</v>
      </c>
      <c r="H179" s="98">
        <f>RES_hhdet_fech!H67</f>
        <v>15.634777765359596</v>
      </c>
      <c r="I179" s="98">
        <f>RES_hhdet_fech!I67</f>
        <v>32.227815617076871</v>
      </c>
      <c r="J179" s="98">
        <f>RES_hhdet_fech!J67</f>
        <v>18.717852494102232</v>
      </c>
      <c r="K179" s="98">
        <f>RES_hhdet_fech!K67</f>
        <v>14.778431369861446</v>
      </c>
      <c r="L179" s="98">
        <f>RES_hhdet_fech!L67</f>
        <v>22.339325118428029</v>
      </c>
      <c r="M179" s="98">
        <f>RES_hhdet_fech!M67</f>
        <v>15.058216298999726</v>
      </c>
      <c r="N179" s="98">
        <f>RES_hhdet_fech!N67</f>
        <v>37.611160427268949</v>
      </c>
      <c r="O179" s="98">
        <f>RES_hhdet_fech!O67</f>
        <v>20.344937964741948</v>
      </c>
      <c r="P179" s="98">
        <f>RES_hhdet_fech!P67</f>
        <v>19.155357975551137</v>
      </c>
      <c r="Q179" s="98">
        <f>RES_hhdet_fech!Q67</f>
        <v>37.504525437434175</v>
      </c>
      <c r="R179" s="98">
        <f>RES_hhdet_fech!R67</f>
        <v>39.132639529951994</v>
      </c>
      <c r="S179" s="98">
        <f>RES_hhdet_fech!S67</f>
        <v>42.925129428562549</v>
      </c>
      <c r="T179" s="98">
        <f>RES_hhdet_fech!T67</f>
        <v>44.354206682905364</v>
      </c>
      <c r="U179" s="98">
        <f>RES_hhdet_fech!U67</f>
        <v>44.025992772119523</v>
      </c>
      <c r="V179" s="98">
        <f>RES_hhdet_fech!V67</f>
        <v>44.520024432065462</v>
      </c>
      <c r="W179" s="98">
        <f>RES_hhdet_fech!W67</f>
        <v>44.91930182444662</v>
      </c>
      <c r="DA179" s="63" t="s">
        <v>2304</v>
      </c>
    </row>
    <row r="180" spans="1:105" ht="12" customHeight="1" x14ac:dyDescent="0.25">
      <c r="A180" s="121" t="s">
        <v>55</v>
      </c>
      <c r="B180" s="122">
        <v>852.06770837818385</v>
      </c>
      <c r="C180" s="122">
        <v>1358.3078536783069</v>
      </c>
      <c r="D180" s="122">
        <v>1576.9369781943749</v>
      </c>
      <c r="E180" s="122">
        <v>1715.7770524726016</v>
      </c>
      <c r="F180" s="122">
        <v>1216.9736687986499</v>
      </c>
      <c r="G180" s="122">
        <v>1576.5780107957039</v>
      </c>
      <c r="H180" s="122">
        <v>1834.3329449546411</v>
      </c>
      <c r="I180" s="122">
        <v>1789.8113311708451</v>
      </c>
      <c r="J180" s="122">
        <v>1518.9080109579713</v>
      </c>
      <c r="K180" s="122">
        <v>1629.4313325282994</v>
      </c>
      <c r="L180" s="122">
        <v>1525.5808831645172</v>
      </c>
      <c r="M180" s="122">
        <v>1587.821529908648</v>
      </c>
      <c r="N180" s="122">
        <v>1660.6925223393662</v>
      </c>
      <c r="O180" s="122">
        <v>1649.0319113220544</v>
      </c>
      <c r="P180" s="122">
        <v>1567.2187429935113</v>
      </c>
      <c r="Q180" s="122">
        <v>1626.990939123302</v>
      </c>
      <c r="R180" s="122">
        <v>1598.6176541470493</v>
      </c>
      <c r="S180" s="122">
        <v>1709.3658003191831</v>
      </c>
      <c r="T180" s="122">
        <v>1643.0209796170716</v>
      </c>
      <c r="U180" s="122">
        <v>1558.9917205312133</v>
      </c>
      <c r="V180" s="122">
        <v>1594.058808698373</v>
      </c>
      <c r="W180" s="122">
        <v>1762.9546662242863</v>
      </c>
      <c r="DA180" s="130" t="s">
        <v>2305</v>
      </c>
    </row>
    <row r="181" spans="1:105" ht="12" customHeight="1" x14ac:dyDescent="0.25">
      <c r="A181" s="97" t="s">
        <v>134</v>
      </c>
      <c r="B181" s="98">
        <v>852.08227534107255</v>
      </c>
      <c r="C181" s="98">
        <v>1369.8886324337971</v>
      </c>
      <c r="D181" s="98">
        <v>1592.0567300348241</v>
      </c>
      <c r="E181" s="98">
        <v>1722.5620345627972</v>
      </c>
      <c r="F181" s="98">
        <v>1230.1065201805695</v>
      </c>
      <c r="G181" s="98">
        <v>1582.8847193549589</v>
      </c>
      <c r="H181" s="98">
        <v>1834.7768777709662</v>
      </c>
      <c r="I181" s="98">
        <v>1793.5058654252048</v>
      </c>
      <c r="J181" s="98">
        <v>1525.6601885705186</v>
      </c>
      <c r="K181" s="98">
        <v>1628.656812165731</v>
      </c>
      <c r="L181" s="98">
        <v>1530.6008486200315</v>
      </c>
      <c r="M181" s="98">
        <v>1593.0902376613953</v>
      </c>
      <c r="N181" s="98">
        <v>1660.9986080541817</v>
      </c>
      <c r="O181" s="98">
        <v>1651.5998044873982</v>
      </c>
      <c r="P181" s="98">
        <v>1566.4722832870566</v>
      </c>
      <c r="Q181" s="98">
        <v>1626.4991614904995</v>
      </c>
      <c r="R181" s="98">
        <v>1601.3310599779795</v>
      </c>
      <c r="S181" s="98">
        <v>1705.9424999803728</v>
      </c>
      <c r="T181" s="98">
        <v>1644.2727781397148</v>
      </c>
      <c r="U181" s="98">
        <v>1559.9149488739674</v>
      </c>
      <c r="V181" s="98">
        <v>1593.8990734894544</v>
      </c>
      <c r="W181" s="98">
        <v>1763.4027229610724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851.35540204248332</v>
      </c>
      <c r="C185" s="101">
        <v>829.04587177863937</v>
      </c>
      <c r="D185" s="101">
        <v>897.22246100383222</v>
      </c>
      <c r="E185" s="101">
        <v>1413.3993110052299</v>
      </c>
      <c r="F185" s="101">
        <v>629.7717418637726</v>
      </c>
      <c r="G185" s="101">
        <v>1056.6522732728049</v>
      </c>
      <c r="H185" s="101">
        <v>1810.4714862715448</v>
      </c>
      <c r="I185" s="101">
        <v>1623.1315889685561</v>
      </c>
      <c r="J185" s="101">
        <v>1215.0416851460611</v>
      </c>
      <c r="K185" s="101">
        <v>1664.2473467013203</v>
      </c>
      <c r="L185" s="101">
        <v>1299.1156838733543</v>
      </c>
      <c r="M185" s="101">
        <v>1349.3280557433097</v>
      </c>
      <c r="N185" s="101">
        <v>1646.7733355292733</v>
      </c>
      <c r="O185" s="101">
        <v>1532.3631751028279</v>
      </c>
      <c r="P185" s="101">
        <v>1601.1488127134689</v>
      </c>
      <c r="Q185" s="101">
        <v>1649.4095947715821</v>
      </c>
      <c r="R185" s="101">
        <v>1474.5678612525585</v>
      </c>
      <c r="S185" s="101">
        <v>1866.2457249287559</v>
      </c>
      <c r="T185" s="101">
        <v>1585.5458160859646</v>
      </c>
      <c r="U185" s="101">
        <v>1516.5104752065442</v>
      </c>
      <c r="V185" s="101">
        <v>1601.3649533477192</v>
      </c>
      <c r="W185" s="101">
        <v>1733.5708753358304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542.32028957909483</v>
      </c>
      <c r="C189" s="122">
        <v>564.29361508966247</v>
      </c>
      <c r="D189" s="122">
        <v>707.75856070879593</v>
      </c>
      <c r="E189" s="122">
        <v>842.27202105648871</v>
      </c>
      <c r="F189" s="122">
        <v>539.43241897323003</v>
      </c>
      <c r="G189" s="122">
        <v>1048.5609191696767</v>
      </c>
      <c r="H189" s="122">
        <v>750.66505371710639</v>
      </c>
      <c r="I189" s="122">
        <v>858.05757592472435</v>
      </c>
      <c r="J189" s="122">
        <v>460.71521357092934</v>
      </c>
      <c r="K189" s="122">
        <v>619.60274230187497</v>
      </c>
      <c r="L189" s="122">
        <v>500.4431787945573</v>
      </c>
      <c r="M189" s="122">
        <v>526.25480266089153</v>
      </c>
      <c r="N189" s="122">
        <v>502.96718973269873</v>
      </c>
      <c r="O189" s="122">
        <v>500.01047243244773</v>
      </c>
      <c r="P189" s="122">
        <v>480.52061071439772</v>
      </c>
      <c r="Q189" s="122">
        <v>566.10205593816875</v>
      </c>
      <c r="R189" s="122">
        <v>574.47158502056743</v>
      </c>
      <c r="S189" s="122">
        <v>653.51223943638001</v>
      </c>
      <c r="T189" s="122">
        <v>667.95174425940786</v>
      </c>
      <c r="U189" s="122">
        <v>669.05195554606985</v>
      </c>
      <c r="V189" s="122">
        <v>626.59364686989795</v>
      </c>
      <c r="W189" s="122">
        <v>689.57390914897724</v>
      </c>
      <c r="DA189" s="130" t="s">
        <v>2314</v>
      </c>
    </row>
    <row r="190" spans="1:105" ht="12" customHeight="1" x14ac:dyDescent="0.25">
      <c r="A190" s="97" t="s">
        <v>175</v>
      </c>
      <c r="B190" s="98">
        <v>548.79919670681591</v>
      </c>
      <c r="C190" s="98">
        <v>566.46411865631455</v>
      </c>
      <c r="D190" s="98">
        <v>714.54752822386013</v>
      </c>
      <c r="E190" s="98">
        <v>843.74928323586016</v>
      </c>
      <c r="F190" s="98">
        <v>541.72876301637791</v>
      </c>
      <c r="G190" s="98">
        <v>1057.015511906116</v>
      </c>
      <c r="H190" s="98">
        <v>749.51029838243505</v>
      </c>
      <c r="I190" s="98">
        <v>862.13498036981173</v>
      </c>
      <c r="J190" s="98">
        <v>462.22901160666999</v>
      </c>
      <c r="K190" s="98">
        <v>622.88434588320206</v>
      </c>
      <c r="L190" s="98">
        <v>502.04072220940731</v>
      </c>
      <c r="M190" s="98">
        <v>527.64001008597177</v>
      </c>
      <c r="N190" s="98">
        <v>501.93338765950244</v>
      </c>
      <c r="O190" s="98">
        <v>505.38727346435888</v>
      </c>
      <c r="P190" s="98">
        <v>482.86100629183824</v>
      </c>
      <c r="Q190" s="98">
        <v>566.29744105188138</v>
      </c>
      <c r="R190" s="98">
        <v>575.79773652755966</v>
      </c>
      <c r="S190" s="98">
        <v>655.64066596311011</v>
      </c>
      <c r="T190" s="98">
        <v>670.3379632377887</v>
      </c>
      <c r="U190" s="98">
        <v>671.40534983938483</v>
      </c>
      <c r="V190" s="98">
        <v>628.44383375109248</v>
      </c>
      <c r="W190" s="98">
        <v>692.07639710167791</v>
      </c>
      <c r="DA190" s="63" t="s">
        <v>2315</v>
      </c>
    </row>
    <row r="191" spans="1:105" ht="12" customHeight="1" x14ac:dyDescent="0.25">
      <c r="A191" s="109" t="s">
        <v>120</v>
      </c>
      <c r="B191" s="33">
        <v>389.12271816945952</v>
      </c>
      <c r="C191" s="33">
        <v>497.84314749539516</v>
      </c>
      <c r="D191" s="33">
        <v>416.37211684842447</v>
      </c>
      <c r="E191" s="33">
        <v>753.94072477992893</v>
      </c>
      <c r="F191" s="33">
        <v>377.7802547361905</v>
      </c>
      <c r="G191" s="33">
        <v>426.70428213273084</v>
      </c>
      <c r="H191" s="33">
        <v>836.13574596828937</v>
      </c>
      <c r="I191" s="33">
        <v>559.96836815010488</v>
      </c>
      <c r="J191" s="33">
        <v>344.72324146617029</v>
      </c>
      <c r="K191" s="33">
        <v>360.21278795394534</v>
      </c>
      <c r="L191" s="33">
        <v>367.91370141662395</v>
      </c>
      <c r="M191" s="33">
        <v>409.21121007043115</v>
      </c>
      <c r="N191" s="33">
        <v>591.57612670828178</v>
      </c>
      <c r="O191" s="33">
        <v>39.920373158968829</v>
      </c>
      <c r="P191" s="33">
        <v>280.06899839111639</v>
      </c>
      <c r="Q191" s="33">
        <v>549.27893283182163</v>
      </c>
      <c r="R191" s="33">
        <v>459.68431502786848</v>
      </c>
      <c r="S191" s="33">
        <v>468.42869243378414</v>
      </c>
      <c r="T191" s="33">
        <v>459.72458907541579</v>
      </c>
      <c r="U191" s="33">
        <v>462.84577936258432</v>
      </c>
      <c r="V191" s="33">
        <v>463.72112685474895</v>
      </c>
      <c r="W191" s="33">
        <v>468.35211777905926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6194.4461760645618</v>
      </c>
      <c r="C193" s="117">
        <f t="shared" si="94"/>
        <v>5346.6998783336676</v>
      </c>
      <c r="D193" s="117">
        <f t="shared" si="94"/>
        <v>5833.5813278826108</v>
      </c>
      <c r="E193" s="117">
        <f t="shared" si="94"/>
        <v>6207.6438830829084</v>
      </c>
      <c r="F193" s="117">
        <f t="shared" si="94"/>
        <v>6087.2044026203494</v>
      </c>
      <c r="G193" s="117">
        <f t="shared" si="94"/>
        <v>5719.0857300248654</v>
      </c>
      <c r="H193" s="117">
        <f t="shared" si="94"/>
        <v>6385.7223692872722</v>
      </c>
      <c r="I193" s="117">
        <f t="shared" si="94"/>
        <v>5555.4459393408688</v>
      </c>
      <c r="J193" s="117">
        <f t="shared" si="94"/>
        <v>6038.9191145548057</v>
      </c>
      <c r="K193" s="117">
        <f t="shared" si="94"/>
        <v>6076.3071280748145</v>
      </c>
      <c r="L193" s="117">
        <f t="shared" si="94"/>
        <v>6179.3463391179903</v>
      </c>
      <c r="M193" s="117">
        <f t="shared" si="94"/>
        <v>6311.3468001162764</v>
      </c>
      <c r="N193" s="117">
        <f t="shared" si="94"/>
        <v>6820.9498945341156</v>
      </c>
      <c r="O193" s="117">
        <f t="shared" si="94"/>
        <v>6543.6420771318235</v>
      </c>
      <c r="P193" s="117">
        <f t="shared" si="94"/>
        <v>5907.2987216925167</v>
      </c>
      <c r="Q193" s="117">
        <f t="shared" si="94"/>
        <v>6162.1827449496122</v>
      </c>
      <c r="R193" s="117">
        <f t="shared" ref="R193:V193" si="95">R194+R197+R199+R208</f>
        <v>6280.4877595996795</v>
      </c>
      <c r="S193" s="117">
        <f t="shared" si="95"/>
        <v>6766.2848009786539</v>
      </c>
      <c r="T193" s="117">
        <f t="shared" si="95"/>
        <v>6911.0986134068307</v>
      </c>
      <c r="U193" s="117">
        <f t="shared" si="95"/>
        <v>6809.9399952324711</v>
      </c>
      <c r="V193" s="117">
        <f t="shared" si="95"/>
        <v>7219.720902640187</v>
      </c>
      <c r="W193" s="117">
        <f t="shared" ref="W193" si="96">W194+W197+W199+W208</f>
        <v>8243.4033910672551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5482.8319216521422</v>
      </c>
      <c r="C194" s="122">
        <f t="shared" si="97"/>
        <v>4376.203792895868</v>
      </c>
      <c r="D194" s="122">
        <f t="shared" si="97"/>
        <v>4661.741499136052</v>
      </c>
      <c r="E194" s="122">
        <f t="shared" si="97"/>
        <v>4871.8166002721764</v>
      </c>
      <c r="F194" s="122">
        <f t="shared" si="97"/>
        <v>5165.297765667161</v>
      </c>
      <c r="G194" s="122">
        <f t="shared" si="97"/>
        <v>4320.7062590274472</v>
      </c>
      <c r="H194" s="122">
        <f t="shared" si="97"/>
        <v>5009.5265084281218</v>
      </c>
      <c r="I194" s="122">
        <f t="shared" si="97"/>
        <v>4094.9425331854354</v>
      </c>
      <c r="J194" s="122">
        <f t="shared" si="97"/>
        <v>4963.084285918284</v>
      </c>
      <c r="K194" s="122">
        <f t="shared" si="97"/>
        <v>4846.8749449607885</v>
      </c>
      <c r="L194" s="122">
        <f t="shared" si="97"/>
        <v>5033.0873094439858</v>
      </c>
      <c r="M194" s="122">
        <f t="shared" si="97"/>
        <v>5109.6072916150133</v>
      </c>
      <c r="N194" s="122">
        <f t="shared" si="97"/>
        <v>5502.9404381897411</v>
      </c>
      <c r="O194" s="122">
        <f t="shared" si="97"/>
        <v>5253.5590999461701</v>
      </c>
      <c r="P194" s="122">
        <f t="shared" si="97"/>
        <v>4665.2078946191841</v>
      </c>
      <c r="Q194" s="122">
        <f t="shared" si="97"/>
        <v>4759.6270543278333</v>
      </c>
      <c r="R194" s="122">
        <f t="shared" ref="R194:V194" si="98">SUM(R195:R196)</f>
        <v>4855.4271440411412</v>
      </c>
      <c r="S194" s="122">
        <f t="shared" si="98"/>
        <v>5174.3660864817894</v>
      </c>
      <c r="T194" s="122">
        <f t="shared" si="98"/>
        <v>5308.6560077331142</v>
      </c>
      <c r="U194" s="122">
        <f t="shared" si="98"/>
        <v>5229.6420960964097</v>
      </c>
      <c r="V194" s="122">
        <f t="shared" si="98"/>
        <v>5606.9006822188303</v>
      </c>
      <c r="W194" s="122">
        <f t="shared" ref="W194" si="99">SUM(W195:W196)</f>
        <v>6441.2789072722753</v>
      </c>
      <c r="DA194" s="130" t="s">
        <v>2468</v>
      </c>
    </row>
    <row r="195" spans="1:105" ht="12" customHeight="1" x14ac:dyDescent="0.25">
      <c r="A195" s="97" t="s">
        <v>217</v>
      </c>
      <c r="B195" s="98">
        <v>5458.9074961301149</v>
      </c>
      <c r="C195" s="98">
        <v>4357.0923854927241</v>
      </c>
      <c r="D195" s="98">
        <v>4642.1951839678477</v>
      </c>
      <c r="E195" s="98">
        <v>4851.8637483455432</v>
      </c>
      <c r="F195" s="98">
        <v>5142.538897297497</v>
      </c>
      <c r="G195" s="98">
        <v>4302.8265950665891</v>
      </c>
      <c r="H195" s="98">
        <v>4990.1461151262993</v>
      </c>
      <c r="I195" s="98">
        <v>4080.7116369149044</v>
      </c>
      <c r="J195" s="98">
        <v>4943.1231968611701</v>
      </c>
      <c r="K195" s="98">
        <v>4827.4154680355559</v>
      </c>
      <c r="L195" s="98">
        <v>5014.6988245993007</v>
      </c>
      <c r="M195" s="98">
        <v>5089.8963810722462</v>
      </c>
      <c r="N195" s="98">
        <v>5485.1386972939808</v>
      </c>
      <c r="O195" s="98">
        <v>5233.610106178814</v>
      </c>
      <c r="P195" s="98">
        <v>4647.1364150850795</v>
      </c>
      <c r="Q195" s="98">
        <v>4743.3714291591341</v>
      </c>
      <c r="R195" s="98">
        <v>4839.0042817505373</v>
      </c>
      <c r="S195" s="98">
        <v>5156.7549922576682</v>
      </c>
      <c r="T195" s="98">
        <v>5290.8623586680596</v>
      </c>
      <c r="U195" s="98">
        <v>5212.1959158177824</v>
      </c>
      <c r="V195" s="98">
        <v>5588.4851783693211</v>
      </c>
      <c r="W195" s="98">
        <v>6420.3296353703445</v>
      </c>
      <c r="DA195" s="63" t="s">
        <v>2469</v>
      </c>
    </row>
    <row r="196" spans="1:105" ht="12" customHeight="1" x14ac:dyDescent="0.25">
      <c r="A196" s="97" t="s">
        <v>53</v>
      </c>
      <c r="B196" s="98">
        <v>23.924425522027242</v>
      </c>
      <c r="C196" s="98">
        <v>19.11140740314406</v>
      </c>
      <c r="D196" s="98">
        <v>19.546315168204412</v>
      </c>
      <c r="E196" s="98">
        <v>19.952851926632963</v>
      </c>
      <c r="F196" s="98">
        <v>22.758868369663766</v>
      </c>
      <c r="G196" s="98">
        <v>17.879663960857741</v>
      </c>
      <c r="H196" s="98">
        <v>19.38039330182281</v>
      </c>
      <c r="I196" s="98">
        <v>14.230896270531154</v>
      </c>
      <c r="J196" s="98">
        <v>19.96108905711387</v>
      </c>
      <c r="K196" s="98">
        <v>19.459476925232433</v>
      </c>
      <c r="L196" s="98">
        <v>18.388484844685085</v>
      </c>
      <c r="M196" s="98">
        <v>19.710910542767071</v>
      </c>
      <c r="N196" s="98">
        <v>17.801740895760734</v>
      </c>
      <c r="O196" s="98">
        <v>19.948993767355859</v>
      </c>
      <c r="P196" s="98">
        <v>18.071479534104295</v>
      </c>
      <c r="Q196" s="98">
        <v>16.255625168699147</v>
      </c>
      <c r="R196" s="98">
        <v>16.422862290603899</v>
      </c>
      <c r="S196" s="98">
        <v>17.611094224121274</v>
      </c>
      <c r="T196" s="98">
        <v>17.793649065054506</v>
      </c>
      <c r="U196" s="98">
        <v>17.446180278627164</v>
      </c>
      <c r="V196" s="98">
        <v>18.415503849508987</v>
      </c>
      <c r="W196" s="98">
        <v>20.949271901930622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10.504841770668035</v>
      </c>
      <c r="C197" s="122">
        <f t="shared" si="100"/>
        <v>15.204396647946359</v>
      </c>
      <c r="D197" s="122">
        <f t="shared" si="100"/>
        <v>20.549950515574697</v>
      </c>
      <c r="E197" s="122">
        <f t="shared" si="100"/>
        <v>29.75702631570547</v>
      </c>
      <c r="F197" s="122">
        <f t="shared" si="100"/>
        <v>22.818340724823006</v>
      </c>
      <c r="G197" s="122">
        <f t="shared" si="100"/>
        <v>26.24849161558982</v>
      </c>
      <c r="H197" s="122">
        <f t="shared" si="100"/>
        <v>34.74117805472865</v>
      </c>
      <c r="I197" s="122">
        <f t="shared" si="100"/>
        <v>72.998630717700749</v>
      </c>
      <c r="J197" s="122">
        <f t="shared" si="100"/>
        <v>43.163015652981308</v>
      </c>
      <c r="K197" s="122">
        <f t="shared" si="100"/>
        <v>35.035325574000971</v>
      </c>
      <c r="L197" s="122">
        <f t="shared" si="100"/>
        <v>55.350125360116145</v>
      </c>
      <c r="M197" s="122">
        <f t="shared" si="100"/>
        <v>38.813191442548387</v>
      </c>
      <c r="N197" s="122">
        <f t="shared" si="100"/>
        <v>100.63363263778199</v>
      </c>
      <c r="O197" s="122">
        <f t="shared" si="100"/>
        <v>56.128392009639477</v>
      </c>
      <c r="P197" s="122">
        <f t="shared" si="100"/>
        <v>54.633381393040487</v>
      </c>
      <c r="Q197" s="122">
        <f t="shared" si="100"/>
        <v>110.74170193013545</v>
      </c>
      <c r="R197" s="122">
        <f t="shared" si="100"/>
        <v>118.77263922318716</v>
      </c>
      <c r="S197" s="122">
        <f t="shared" si="100"/>
        <v>134.23323882569207</v>
      </c>
      <c r="T197" s="122">
        <f t="shared" si="100"/>
        <v>142.42931646802077</v>
      </c>
      <c r="U197" s="122">
        <f t="shared" si="100"/>
        <v>144.17190741407526</v>
      </c>
      <c r="V197" s="122">
        <f t="shared" si="100"/>
        <v>148.31003065876249</v>
      </c>
      <c r="W197" s="122">
        <f t="shared" si="100"/>
        <v>151.77147530415729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10.504841770668035</v>
      </c>
      <c r="C198" s="98">
        <f>RES_hhdet_tesh!C67</f>
        <v>15.204396647946359</v>
      </c>
      <c r="D198" s="98">
        <f>RES_hhdet_tesh!D67</f>
        <v>20.549950515574697</v>
      </c>
      <c r="E198" s="98">
        <f>RES_hhdet_tesh!E67</f>
        <v>29.75702631570547</v>
      </c>
      <c r="F198" s="98">
        <f>RES_hhdet_tesh!F67</f>
        <v>22.818340724823006</v>
      </c>
      <c r="G198" s="98">
        <f>RES_hhdet_tesh!G67</f>
        <v>26.24849161558982</v>
      </c>
      <c r="H198" s="98">
        <f>RES_hhdet_tesh!H67</f>
        <v>34.74117805472865</v>
      </c>
      <c r="I198" s="98">
        <f>RES_hhdet_tesh!I67</f>
        <v>72.998630717700749</v>
      </c>
      <c r="J198" s="98">
        <f>RES_hhdet_tesh!J67</f>
        <v>43.163015652981308</v>
      </c>
      <c r="K198" s="98">
        <f>RES_hhdet_tesh!K67</f>
        <v>35.035325574000971</v>
      </c>
      <c r="L198" s="98">
        <f>RES_hhdet_tesh!L67</f>
        <v>55.350125360116145</v>
      </c>
      <c r="M198" s="98">
        <f>RES_hhdet_tesh!M67</f>
        <v>38.813191442548387</v>
      </c>
      <c r="N198" s="98">
        <f>RES_hhdet_tesh!N67</f>
        <v>100.63363263778199</v>
      </c>
      <c r="O198" s="98">
        <f>RES_hhdet_tesh!O67</f>
        <v>56.128392009639477</v>
      </c>
      <c r="P198" s="98">
        <f>RES_hhdet_tesh!P67</f>
        <v>54.633381393040487</v>
      </c>
      <c r="Q198" s="98">
        <f>RES_hhdet_tesh!Q67</f>
        <v>110.74170193013545</v>
      </c>
      <c r="R198" s="98">
        <f>RES_hhdet_tesh!R67</f>
        <v>118.77263922318716</v>
      </c>
      <c r="S198" s="98">
        <f>RES_hhdet_tesh!S67</f>
        <v>134.23323882569207</v>
      </c>
      <c r="T198" s="98">
        <f>RES_hhdet_tesh!T67</f>
        <v>142.42931646802077</v>
      </c>
      <c r="U198" s="98">
        <f>RES_hhdet_tesh!U67</f>
        <v>144.17190741407526</v>
      </c>
      <c r="V198" s="98">
        <f>RES_hhdet_tesh!V67</f>
        <v>148.31003065876249</v>
      </c>
      <c r="W198" s="98">
        <f>RES_hhdet_tesh!W67</f>
        <v>151.77147530415729</v>
      </c>
      <c r="DA198" s="63" t="s">
        <v>2472</v>
      </c>
    </row>
    <row r="199" spans="1:105" ht="12" customHeight="1" x14ac:dyDescent="0.25">
      <c r="A199" s="121" t="s">
        <v>55</v>
      </c>
      <c r="B199" s="122">
        <v>392.04958747642257</v>
      </c>
      <c r="C199" s="122">
        <v>632.81314887120777</v>
      </c>
      <c r="D199" s="122">
        <v>747.4987148867699</v>
      </c>
      <c r="E199" s="122">
        <v>824.24988451114598</v>
      </c>
      <c r="F199" s="122">
        <v>590.3025537058063</v>
      </c>
      <c r="G199" s="122">
        <v>771.41695732525648</v>
      </c>
      <c r="H199" s="122">
        <v>909.02818765358472</v>
      </c>
      <c r="I199" s="122">
        <v>893.44167390841562</v>
      </c>
      <c r="J199" s="122">
        <v>767.03592003059816</v>
      </c>
      <c r="K199" s="122">
        <v>836.75678653940349</v>
      </c>
      <c r="L199" s="122">
        <v>801.31500710222269</v>
      </c>
      <c r="M199" s="122">
        <v>857.88041833065279</v>
      </c>
      <c r="N199" s="122">
        <v>925.10549534429992</v>
      </c>
      <c r="O199" s="122">
        <v>944.31244710065118</v>
      </c>
      <c r="P199" s="122">
        <v>908.50066775564176</v>
      </c>
      <c r="Q199" s="122">
        <v>962.62449455127137</v>
      </c>
      <c r="R199" s="122">
        <v>972.0942151590616</v>
      </c>
      <c r="S199" s="122">
        <v>1076.6533279817552</v>
      </c>
      <c r="T199" s="122">
        <v>1069.0231316153481</v>
      </c>
      <c r="U199" s="122">
        <v>1042.5224186484136</v>
      </c>
      <c r="V199" s="122">
        <v>1093.6965002386596</v>
      </c>
      <c r="W199" s="122">
        <v>1239.9628897706123</v>
      </c>
      <c r="DA199" s="130" t="s">
        <v>2473</v>
      </c>
    </row>
    <row r="200" spans="1:105" ht="12" customHeight="1" x14ac:dyDescent="0.25">
      <c r="A200" s="97" t="s">
        <v>134</v>
      </c>
      <c r="B200" s="98">
        <v>390.48081939795696</v>
      </c>
      <c r="C200" s="98">
        <v>636.52750354886791</v>
      </c>
      <c r="D200" s="98">
        <v>752.87268294840669</v>
      </c>
      <c r="E200" s="98">
        <v>824.79897610287742</v>
      </c>
      <c r="F200" s="98">
        <v>595.50593949866902</v>
      </c>
      <c r="G200" s="98">
        <v>773.41859739542281</v>
      </c>
      <c r="H200" s="98">
        <v>906.54578814596948</v>
      </c>
      <c r="I200" s="98">
        <v>892.5063145929081</v>
      </c>
      <c r="J200" s="98">
        <v>768.51563715139423</v>
      </c>
      <c r="K200" s="98">
        <v>833.94934044075501</v>
      </c>
      <c r="L200" s="98">
        <v>802.30010728515754</v>
      </c>
      <c r="M200" s="98">
        <v>859.36168712533879</v>
      </c>
      <c r="N200" s="98">
        <v>924.0853125599499</v>
      </c>
      <c r="O200" s="98">
        <v>945.0607812154426</v>
      </c>
      <c r="P200" s="98">
        <v>907.30044918990802</v>
      </c>
      <c r="Q200" s="98">
        <v>961.72981347593611</v>
      </c>
      <c r="R200" s="98">
        <v>973.45538431198008</v>
      </c>
      <c r="S200" s="98">
        <v>1074.4276538810448</v>
      </c>
      <c r="T200" s="98">
        <v>1069.9325922228677</v>
      </c>
      <c r="U200" s="98">
        <v>1043.3611855495199</v>
      </c>
      <c r="V200" s="98">
        <v>1093.9989056341697</v>
      </c>
      <c r="W200" s="98">
        <v>1240.7315503693364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468.76039192241711</v>
      </c>
      <c r="C204" s="101">
        <v>463.06059943709982</v>
      </c>
      <c r="D204" s="101">
        <v>505.90982209549992</v>
      </c>
      <c r="E204" s="101">
        <v>799.77921190518805</v>
      </c>
      <c r="F204" s="101">
        <v>357.64644001817908</v>
      </c>
      <c r="G204" s="101">
        <v>606.40153288338581</v>
      </c>
      <c r="H204" s="101">
        <v>1042.4575515295685</v>
      </c>
      <c r="I204" s="101">
        <v>935.64061938884174</v>
      </c>
      <c r="J204" s="101">
        <v>700.44463192500416</v>
      </c>
      <c r="K204" s="101">
        <v>962.9562873974794</v>
      </c>
      <c r="L204" s="101">
        <v>756.87428111972861</v>
      </c>
      <c r="M204" s="101">
        <v>790.82926317155852</v>
      </c>
      <c r="N204" s="101">
        <v>971.49810391271558</v>
      </c>
      <c r="O204" s="101">
        <v>910.3129035757371</v>
      </c>
      <c r="P204" s="101">
        <v>963.05619066251734</v>
      </c>
      <c r="Q204" s="101">
        <v>1003.4103001778268</v>
      </c>
      <c r="R204" s="101">
        <v>909.86513405769119</v>
      </c>
      <c r="S204" s="101">
        <v>1178.64951603644</v>
      </c>
      <c r="T204" s="101">
        <v>1027.2660946826713</v>
      </c>
      <c r="U204" s="101">
        <v>1003.9275652995406</v>
      </c>
      <c r="V204" s="101">
        <v>1079.8647496978881</v>
      </c>
      <c r="W204" s="101">
        <v>1189.5537329769254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309.05982516532862</v>
      </c>
      <c r="C208" s="122">
        <v>322.47853991864571</v>
      </c>
      <c r="D208" s="122">
        <v>403.79116334421383</v>
      </c>
      <c r="E208" s="122">
        <v>481.82037198388065</v>
      </c>
      <c r="F208" s="122">
        <v>308.78574252255868</v>
      </c>
      <c r="G208" s="122">
        <v>600.71402205657171</v>
      </c>
      <c r="H208" s="122">
        <v>432.42649515083622</v>
      </c>
      <c r="I208" s="122">
        <v>494.06310152931769</v>
      </c>
      <c r="J208" s="122">
        <v>265.63589295294224</v>
      </c>
      <c r="K208" s="122">
        <v>357.64007100062133</v>
      </c>
      <c r="L208" s="122">
        <v>289.59389721166542</v>
      </c>
      <c r="M208" s="122">
        <v>305.04589872806127</v>
      </c>
      <c r="N208" s="122">
        <v>292.27032836229239</v>
      </c>
      <c r="O208" s="122">
        <v>289.6421380753626</v>
      </c>
      <c r="P208" s="122">
        <v>278.95677792464977</v>
      </c>
      <c r="Q208" s="122">
        <v>329.18949414037161</v>
      </c>
      <c r="R208" s="122">
        <v>334.19376117629002</v>
      </c>
      <c r="S208" s="122">
        <v>381.03214768941746</v>
      </c>
      <c r="T208" s="122">
        <v>390.99015759034643</v>
      </c>
      <c r="U208" s="122">
        <v>393.60357307357185</v>
      </c>
      <c r="V208" s="122">
        <v>370.81368952393461</v>
      </c>
      <c r="W208" s="122">
        <v>410.3901187202099</v>
      </c>
      <c r="DA208" s="130" t="s">
        <v>2482</v>
      </c>
    </row>
    <row r="209" spans="1:105" ht="12" customHeight="1" x14ac:dyDescent="0.25">
      <c r="A209" s="97" t="s">
        <v>175</v>
      </c>
      <c r="B209" s="98">
        <v>310.13712307002146</v>
      </c>
      <c r="C209" s="98">
        <v>320.93329984474974</v>
      </c>
      <c r="D209" s="98">
        <v>405.98018664617888</v>
      </c>
      <c r="E209" s="98">
        <v>480.47784694998177</v>
      </c>
      <c r="F209" s="98">
        <v>309.16360485516418</v>
      </c>
      <c r="G209" s="98">
        <v>604.53932079253968</v>
      </c>
      <c r="H209" s="98">
        <v>429.81417620822879</v>
      </c>
      <c r="I209" s="98">
        <v>495.08521627241191</v>
      </c>
      <c r="J209" s="98">
        <v>265.73185479685833</v>
      </c>
      <c r="K209" s="98">
        <v>358.74566684414532</v>
      </c>
      <c r="L209" s="98">
        <v>289.73378061402116</v>
      </c>
      <c r="M209" s="98">
        <v>304.99590483237182</v>
      </c>
      <c r="N209" s="98">
        <v>290.46150862715456</v>
      </c>
      <c r="O209" s="98">
        <v>292.6724716598045</v>
      </c>
      <c r="P209" s="98">
        <v>279.72711378736108</v>
      </c>
      <c r="Q209" s="98">
        <v>328.14753354129527</v>
      </c>
      <c r="R209" s="98">
        <v>333.97882044030769</v>
      </c>
      <c r="S209" s="98">
        <v>381.2201004828666</v>
      </c>
      <c r="T209" s="98">
        <v>391.29011439010918</v>
      </c>
      <c r="U209" s="98">
        <v>393.86641805565267</v>
      </c>
      <c r="V209" s="98">
        <v>370.75541274624584</v>
      </c>
      <c r="W209" s="98">
        <v>410.6686479884587</v>
      </c>
      <c r="DA209" s="63" t="s">
        <v>2483</v>
      </c>
    </row>
    <row r="210" spans="1:105" ht="12" customHeight="1" x14ac:dyDescent="0.25">
      <c r="A210" s="109" t="s">
        <v>120</v>
      </c>
      <c r="B210" s="33">
        <v>283.58648229589807</v>
      </c>
      <c r="C210" s="33">
        <v>369.7864213860625</v>
      </c>
      <c r="D210" s="33">
        <v>309.83700697629268</v>
      </c>
      <c r="E210" s="33">
        <v>562.0952061900017</v>
      </c>
      <c r="F210" s="33">
        <v>282.18595490292972</v>
      </c>
      <c r="G210" s="33">
        <v>319.35364412161789</v>
      </c>
      <c r="H210" s="33">
        <v>625.78062108701567</v>
      </c>
      <c r="I210" s="33">
        <v>419.33875712664303</v>
      </c>
      <c r="J210" s="33">
        <v>258.28299431003751</v>
      </c>
      <c r="K210" s="33">
        <v>270.24973018956717</v>
      </c>
      <c r="L210" s="33">
        <v>277.98940869779068</v>
      </c>
      <c r="M210" s="33">
        <v>309.27015067267729</v>
      </c>
      <c r="N210" s="33">
        <v>447.30734953548949</v>
      </c>
      <c r="O210" s="33">
        <v>30.338051607793471</v>
      </c>
      <c r="P210" s="33">
        <v>212.97858722929647</v>
      </c>
      <c r="Q210" s="33">
        <v>418.90478051581613</v>
      </c>
      <c r="R210" s="33">
        <v>352.79831741557138</v>
      </c>
      <c r="S210" s="33">
        <v>364.68816341572375</v>
      </c>
      <c r="T210" s="33">
        <v>364.81521234912185</v>
      </c>
      <c r="U210" s="33">
        <v>370.57289825725053</v>
      </c>
      <c r="V210" s="33">
        <v>375.94381218182701</v>
      </c>
      <c r="W210" s="33">
        <v>385.76792479338252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2778.0993140361429</v>
      </c>
      <c r="C212" s="117">
        <f t="shared" si="101"/>
        <v>2333.7700818165608</v>
      </c>
      <c r="D212" s="117">
        <f t="shared" si="101"/>
        <v>2477.2807070257704</v>
      </c>
      <c r="E212" s="117">
        <f t="shared" si="101"/>
        <v>2579.9662648122185</v>
      </c>
      <c r="F212" s="117">
        <f t="shared" si="101"/>
        <v>2510.0431324602637</v>
      </c>
      <c r="G212" s="117">
        <f t="shared" si="101"/>
        <v>2310.1426281229169</v>
      </c>
      <c r="H212" s="117">
        <f t="shared" si="101"/>
        <v>2546.0042122999171</v>
      </c>
      <c r="I212" s="117">
        <f t="shared" si="101"/>
        <v>2170.4818315831076</v>
      </c>
      <c r="J212" s="117">
        <f t="shared" si="101"/>
        <v>2351.9656163998116</v>
      </c>
      <c r="K212" s="117">
        <f t="shared" si="101"/>
        <v>2317.0543789779281</v>
      </c>
      <c r="L212" s="117">
        <f t="shared" si="101"/>
        <v>2289.5616017606817</v>
      </c>
      <c r="M212" s="117">
        <f t="shared" si="101"/>
        <v>2271.8279123456173</v>
      </c>
      <c r="N212" s="117">
        <f t="shared" si="101"/>
        <v>2358.5768279217355</v>
      </c>
      <c r="O212" s="117">
        <f t="shared" si="101"/>
        <v>2216.3437208700907</v>
      </c>
      <c r="P212" s="117">
        <f t="shared" si="101"/>
        <v>1977.9346405026126</v>
      </c>
      <c r="Q212" s="117">
        <f t="shared" si="101"/>
        <v>2012.3003580784609</v>
      </c>
      <c r="R212" s="117">
        <f t="shared" ref="R212:V212" si="102">R213+R216+R218+R227</f>
        <v>2007.6809155770279</v>
      </c>
      <c r="S212" s="117">
        <f t="shared" si="102"/>
        <v>2105.9326227077026</v>
      </c>
      <c r="T212" s="117">
        <f t="shared" si="102"/>
        <v>2102.4297474471705</v>
      </c>
      <c r="U212" s="117">
        <f t="shared" si="102"/>
        <v>2033.2210323453419</v>
      </c>
      <c r="V212" s="117">
        <f t="shared" si="102"/>
        <v>2119.3019737569753</v>
      </c>
      <c r="W212" s="117">
        <f t="shared" ref="W212" si="103">W213+W216+W218+W227</f>
        <v>2390.6456722055605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2503.1231794768491</v>
      </c>
      <c r="C213" s="122">
        <f t="shared" si="104"/>
        <v>1952.2469187598567</v>
      </c>
      <c r="D213" s="122">
        <f t="shared" si="104"/>
        <v>2021.7212193052153</v>
      </c>
      <c r="E213" s="122">
        <f t="shared" si="104"/>
        <v>2072.1118751968575</v>
      </c>
      <c r="F213" s="122">
        <f t="shared" si="104"/>
        <v>2159.1703702813147</v>
      </c>
      <c r="G213" s="122">
        <f t="shared" si="104"/>
        <v>1783.683036706356</v>
      </c>
      <c r="H213" s="122">
        <f t="shared" si="104"/>
        <v>2032.8674627611797</v>
      </c>
      <c r="I213" s="122">
        <f t="shared" si="104"/>
        <v>1644.3527155847023</v>
      </c>
      <c r="J213" s="122">
        <f t="shared" si="104"/>
        <v>1958.3920577317006</v>
      </c>
      <c r="K213" s="122">
        <f t="shared" si="104"/>
        <v>1871.062766541208</v>
      </c>
      <c r="L213" s="122">
        <f t="shared" si="104"/>
        <v>1886.960509408945</v>
      </c>
      <c r="M213" s="122">
        <f t="shared" si="104"/>
        <v>1851.7257819117513</v>
      </c>
      <c r="N213" s="122">
        <f t="shared" si="104"/>
        <v>1930.1381374318323</v>
      </c>
      <c r="O213" s="122">
        <f t="shared" si="104"/>
        <v>1789.0811628444112</v>
      </c>
      <c r="P213" s="122">
        <f t="shared" si="104"/>
        <v>1571.9869222467571</v>
      </c>
      <c r="Q213" s="122">
        <f t="shared" si="104"/>
        <v>1577.8072665415223</v>
      </c>
      <c r="R213" s="122">
        <f t="shared" ref="R213:V213" si="105">SUM(R214:R215)</f>
        <v>1576.2387116232705</v>
      </c>
      <c r="S213" s="122">
        <f t="shared" si="105"/>
        <v>1637.8502393496824</v>
      </c>
      <c r="T213" s="122">
        <f t="shared" si="105"/>
        <v>1643.5832311088932</v>
      </c>
      <c r="U213" s="122">
        <f t="shared" si="105"/>
        <v>1590.8146869434163</v>
      </c>
      <c r="V213" s="122">
        <f t="shared" si="105"/>
        <v>1678.7904378076996</v>
      </c>
      <c r="W213" s="122">
        <f t="shared" ref="W213" si="106">SUM(W214:W215)</f>
        <v>1901.6495031896432</v>
      </c>
      <c r="DA213" s="130" t="s">
        <v>2636</v>
      </c>
    </row>
    <row r="214" spans="1:105" ht="12" customHeight="1" x14ac:dyDescent="0.25">
      <c r="A214" s="97" t="s">
        <v>217</v>
      </c>
      <c r="B214" s="98">
        <v>2503.1231794768491</v>
      </c>
      <c r="C214" s="98">
        <v>1952.2469187598567</v>
      </c>
      <c r="D214" s="98">
        <v>2021.7212193052153</v>
      </c>
      <c r="E214" s="98">
        <v>2072.1118751968575</v>
      </c>
      <c r="F214" s="98">
        <v>2159.1703702813147</v>
      </c>
      <c r="G214" s="98">
        <v>1783.683036706356</v>
      </c>
      <c r="H214" s="98">
        <v>2032.8674627611797</v>
      </c>
      <c r="I214" s="98">
        <v>1644.3527155847023</v>
      </c>
      <c r="J214" s="98">
        <v>1958.3920577317006</v>
      </c>
      <c r="K214" s="98">
        <v>1871.062766541208</v>
      </c>
      <c r="L214" s="98">
        <v>1886.960509408945</v>
      </c>
      <c r="M214" s="98">
        <v>1851.7257819117513</v>
      </c>
      <c r="N214" s="98">
        <v>1930.1381374318323</v>
      </c>
      <c r="O214" s="98">
        <v>1789.0811628444112</v>
      </c>
      <c r="P214" s="98">
        <v>1571.9869222467571</v>
      </c>
      <c r="Q214" s="98">
        <v>1577.8072665415223</v>
      </c>
      <c r="R214" s="98">
        <v>1576.2387116232705</v>
      </c>
      <c r="S214" s="98">
        <v>1637.8502393496824</v>
      </c>
      <c r="T214" s="98">
        <v>1643.5832311088932</v>
      </c>
      <c r="U214" s="98">
        <v>1590.8146869434163</v>
      </c>
      <c r="V214" s="98">
        <v>1678.7904378076996</v>
      </c>
      <c r="W214" s="98">
        <v>1901.6495031896432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168.63782223532039</v>
      </c>
      <c r="C218" s="122">
        <v>270.73867658991111</v>
      </c>
      <c r="D218" s="122">
        <v>314.53517254442477</v>
      </c>
      <c r="E218" s="122">
        <v>340.2537555550922</v>
      </c>
      <c r="F218" s="122">
        <v>242.99763743033969</v>
      </c>
      <c r="G218" s="122">
        <v>315.8481541234467</v>
      </c>
      <c r="H218" s="122">
        <v>363.78349304736946</v>
      </c>
      <c r="I218" s="122">
        <v>354.36184886512854</v>
      </c>
      <c r="J218" s="122">
        <v>301.42441547142295</v>
      </c>
      <c r="K218" s="122">
        <v>321.76550378536541</v>
      </c>
      <c r="L218" s="122">
        <v>302.41659701859481</v>
      </c>
      <c r="M218" s="122">
        <v>314.78636296173141</v>
      </c>
      <c r="N218" s="122">
        <v>328.23727524539356</v>
      </c>
      <c r="O218" s="122">
        <v>326.37357419557219</v>
      </c>
      <c r="P218" s="122">
        <v>309.55455871276934</v>
      </c>
      <c r="Q218" s="122">
        <v>321.43670635237959</v>
      </c>
      <c r="R218" s="122">
        <v>316.4822397492016</v>
      </c>
      <c r="S218" s="122">
        <v>337.17460962360758</v>
      </c>
      <c r="T218" s="122">
        <v>324.99891353056643</v>
      </c>
      <c r="U218" s="122">
        <v>308.33940303862647</v>
      </c>
      <c r="V218" s="122">
        <v>315.01660704576335</v>
      </c>
      <c r="W218" s="122">
        <v>350.78784926893138</v>
      </c>
      <c r="DA218" s="130" t="s">
        <v>2641</v>
      </c>
    </row>
    <row r="219" spans="1:105" ht="12" customHeight="1" x14ac:dyDescent="0.25">
      <c r="A219" s="97" t="s">
        <v>134</v>
      </c>
      <c r="B219" s="98">
        <v>172.08653632788307</v>
      </c>
      <c r="C219" s="98">
        <v>276.66270820632957</v>
      </c>
      <c r="D219" s="98">
        <v>321.53177719783309</v>
      </c>
      <c r="E219" s="98">
        <v>347.8886285003025</v>
      </c>
      <c r="F219" s="98">
        <v>248.43231281566784</v>
      </c>
      <c r="G219" s="98">
        <v>319.67939792092756</v>
      </c>
      <c r="H219" s="98">
        <v>370.55153823462439</v>
      </c>
      <c r="I219" s="98">
        <v>362.2164445812744</v>
      </c>
      <c r="J219" s="98">
        <v>308.12233168370193</v>
      </c>
      <c r="K219" s="98">
        <v>328.9235297849911</v>
      </c>
      <c r="L219" s="98">
        <v>309.12014738730159</v>
      </c>
      <c r="M219" s="98">
        <v>321.74050439809542</v>
      </c>
      <c r="N219" s="98">
        <v>335.45527888262251</v>
      </c>
      <c r="O219" s="98">
        <v>333.55709651427497</v>
      </c>
      <c r="P219" s="98">
        <v>316.36474233265398</v>
      </c>
      <c r="Q219" s="98">
        <v>328.48777065462133</v>
      </c>
      <c r="R219" s="98">
        <v>323.4048208731528</v>
      </c>
      <c r="S219" s="98">
        <v>344.5321472960361</v>
      </c>
      <c r="T219" s="98">
        <v>332.07733027309683</v>
      </c>
      <c r="U219" s="98">
        <v>315.04042307458644</v>
      </c>
      <c r="V219" s="98">
        <v>321.90385688193032</v>
      </c>
      <c r="W219" s="98">
        <v>356.13681392921825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106.3383123239732</v>
      </c>
      <c r="C227" s="122">
        <v>110.78448646679337</v>
      </c>
      <c r="D227" s="122">
        <v>141.02431517613053</v>
      </c>
      <c r="E227" s="122">
        <v>167.60063406026882</v>
      </c>
      <c r="F227" s="122">
        <v>107.87512474860931</v>
      </c>
      <c r="G227" s="122">
        <v>210.61143729311431</v>
      </c>
      <c r="H227" s="122">
        <v>149.35325649136814</v>
      </c>
      <c r="I227" s="122">
        <v>171.76726713327659</v>
      </c>
      <c r="J227" s="122">
        <v>92.149143196688016</v>
      </c>
      <c r="K227" s="122">
        <v>124.22610865135461</v>
      </c>
      <c r="L227" s="122">
        <v>100.18449533314178</v>
      </c>
      <c r="M227" s="122">
        <v>105.31576747213487</v>
      </c>
      <c r="N227" s="122">
        <v>100.20141524450966</v>
      </c>
      <c r="O227" s="122">
        <v>100.88898383010735</v>
      </c>
      <c r="P227" s="122">
        <v>96.393159543086426</v>
      </c>
      <c r="Q227" s="122">
        <v>113.05638518455902</v>
      </c>
      <c r="R227" s="122">
        <v>114.95996420455562</v>
      </c>
      <c r="S227" s="122">
        <v>130.90777373441276</v>
      </c>
      <c r="T227" s="122">
        <v>133.8476028077107</v>
      </c>
      <c r="U227" s="122">
        <v>134.06694236329912</v>
      </c>
      <c r="V227" s="122">
        <v>125.49492890351247</v>
      </c>
      <c r="W227" s="122">
        <v>138.20831974698586</v>
      </c>
      <c r="DA227" s="130" t="s">
        <v>2650</v>
      </c>
    </row>
    <row r="228" spans="1:105" ht="12" customHeight="1" x14ac:dyDescent="0.25">
      <c r="A228" s="97" t="s">
        <v>175</v>
      </c>
      <c r="B228" s="98">
        <v>110.83548576690855</v>
      </c>
      <c r="C228" s="98">
        <v>114.40309340382927</v>
      </c>
      <c r="D228" s="98">
        <v>144.3100188000908</v>
      </c>
      <c r="E228" s="98">
        <v>170.40360524231434</v>
      </c>
      <c r="F228" s="98">
        <v>109.40754097878769</v>
      </c>
      <c r="G228" s="98">
        <v>213.47485278455923</v>
      </c>
      <c r="H228" s="98">
        <v>151.37109986131659</v>
      </c>
      <c r="I228" s="98">
        <v>174.11678063548723</v>
      </c>
      <c r="J228" s="98">
        <v>93.351771184083091</v>
      </c>
      <c r="K228" s="98">
        <v>125.79772249457152</v>
      </c>
      <c r="L228" s="98">
        <v>101.39214425741193</v>
      </c>
      <c r="M228" s="98">
        <v>106.56217643696284</v>
      </c>
      <c r="N228" s="98">
        <v>101.37046697171313</v>
      </c>
      <c r="O228" s="98">
        <v>102.06801374886192</v>
      </c>
      <c r="P228" s="98">
        <v>97.518608830699662</v>
      </c>
      <c r="Q228" s="98">
        <v>114.36943119483797</v>
      </c>
      <c r="R228" s="98">
        <v>116.28811086910595</v>
      </c>
      <c r="S228" s="98">
        <v>132.41318889790975</v>
      </c>
      <c r="T228" s="98">
        <v>135.38145505550381</v>
      </c>
      <c r="U228" s="98">
        <v>135.59702445356217</v>
      </c>
      <c r="V228" s="98">
        <v>126.92051666437065</v>
      </c>
      <c r="W228" s="98">
        <v>139.7717491586549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362.79729212893653</v>
      </c>
      <c r="C231" s="118">
        <f t="shared" si="108"/>
        <v>304.1970471371713</v>
      </c>
      <c r="D231" s="118">
        <f t="shared" si="108"/>
        <v>321.22752020337549</v>
      </c>
      <c r="E231" s="118">
        <f t="shared" si="108"/>
        <v>332.87215457110864</v>
      </c>
      <c r="F231" s="118">
        <f t="shared" si="108"/>
        <v>319.76528405979985</v>
      </c>
      <c r="G231" s="118">
        <f t="shared" si="108"/>
        <v>290.76142934275794</v>
      </c>
      <c r="H231" s="118">
        <f t="shared" si="108"/>
        <v>317.20732950235652</v>
      </c>
      <c r="I231" s="118">
        <f t="shared" si="108"/>
        <v>267.27546200374456</v>
      </c>
      <c r="J231" s="118">
        <f t="shared" si="108"/>
        <v>284.34870447183772</v>
      </c>
      <c r="K231" s="118">
        <f t="shared" si="108"/>
        <v>275.09233119772369</v>
      </c>
      <c r="L231" s="118">
        <f t="shared" si="108"/>
        <v>266.73389077772651</v>
      </c>
      <c r="M231" s="118">
        <f t="shared" si="108"/>
        <v>258.92201695088733</v>
      </c>
      <c r="N231" s="118">
        <f t="shared" si="108"/>
        <v>264.03821500340445</v>
      </c>
      <c r="O231" s="118">
        <f t="shared" si="108"/>
        <v>241.88010800898849</v>
      </c>
      <c r="P231" s="118">
        <f t="shared" si="108"/>
        <v>211.04552425393933</v>
      </c>
      <c r="Q231" s="118">
        <f t="shared" si="108"/>
        <v>210.21741075272274</v>
      </c>
      <c r="R231" s="118">
        <f t="shared" ref="R231:V231" si="109">R232+R235+R237+R246</f>
        <v>204.88459928759821</v>
      </c>
      <c r="S231" s="118">
        <f t="shared" si="109"/>
        <v>210.0562150055641</v>
      </c>
      <c r="T231" s="118">
        <f t="shared" si="109"/>
        <v>204.34274259511565</v>
      </c>
      <c r="U231" s="118">
        <f t="shared" si="109"/>
        <v>192.92730115560676</v>
      </c>
      <c r="V231" s="118">
        <f t="shared" si="109"/>
        <v>195.58537359625061</v>
      </c>
      <c r="W231" s="118">
        <f t="shared" ref="W231" si="110">W232+W235+W237+W246</f>
        <v>214.18925120805437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326.01988153105623</v>
      </c>
      <c r="C232" s="123">
        <f t="shared" si="111"/>
        <v>253.63140908540433</v>
      </c>
      <c r="D232" s="123">
        <f t="shared" si="111"/>
        <v>261.40931600146041</v>
      </c>
      <c r="E232" s="123">
        <f t="shared" si="111"/>
        <v>266.24579101306659</v>
      </c>
      <c r="F232" s="123">
        <f t="shared" si="111"/>
        <v>274.48933505566328</v>
      </c>
      <c r="G232" s="123">
        <f t="shared" si="111"/>
        <v>224.0064639589568</v>
      </c>
      <c r="H232" s="123">
        <f t="shared" si="111"/>
        <v>252.17825399405874</v>
      </c>
      <c r="I232" s="123">
        <f t="shared" si="111"/>
        <v>201.17133989132827</v>
      </c>
      <c r="J232" s="123">
        <f t="shared" si="111"/>
        <v>235.84555316478901</v>
      </c>
      <c r="K232" s="123">
        <f t="shared" si="111"/>
        <v>221.16363395699787</v>
      </c>
      <c r="L232" s="123">
        <f t="shared" si="111"/>
        <v>218.84884412438882</v>
      </c>
      <c r="M232" s="123">
        <f t="shared" si="111"/>
        <v>210.21214742916484</v>
      </c>
      <c r="N232" s="123">
        <f t="shared" si="111"/>
        <v>214.68236584422655</v>
      </c>
      <c r="O232" s="123">
        <f t="shared" si="111"/>
        <v>194.38417547514427</v>
      </c>
      <c r="P232" s="123">
        <f t="shared" si="111"/>
        <v>166.84392013444972</v>
      </c>
      <c r="Q232" s="123">
        <f t="shared" si="111"/>
        <v>163.60291811708555</v>
      </c>
      <c r="R232" s="123">
        <f t="shared" ref="R232:V232" si="112">SUM(R233:R234)</f>
        <v>159.71024622612057</v>
      </c>
      <c r="S232" s="123">
        <f t="shared" si="112"/>
        <v>162.07892379377122</v>
      </c>
      <c r="T232" s="123">
        <f t="shared" si="112"/>
        <v>158.55442385879533</v>
      </c>
      <c r="U232" s="123">
        <f t="shared" si="112"/>
        <v>149.81032289741495</v>
      </c>
      <c r="V232" s="123">
        <f t="shared" si="112"/>
        <v>153.77418503631097</v>
      </c>
      <c r="W232" s="123">
        <f t="shared" ref="W232" si="113">SUM(W233:W234)</f>
        <v>169.36689580066735</v>
      </c>
      <c r="DA232" s="130" t="s">
        <v>2804</v>
      </c>
    </row>
    <row r="233" spans="1:105" ht="12" customHeight="1" x14ac:dyDescent="0.25">
      <c r="A233" s="97" t="s">
        <v>217</v>
      </c>
      <c r="B233" s="99">
        <v>325.39177800230777</v>
      </c>
      <c r="C233" s="99">
        <v>253.13095004867418</v>
      </c>
      <c r="D233" s="99">
        <v>260.89988791854665</v>
      </c>
      <c r="E233" s="99">
        <v>265.72902239564257</v>
      </c>
      <c r="F233" s="99">
        <v>273.90625114473482</v>
      </c>
      <c r="G233" s="99">
        <v>223.55389030954856</v>
      </c>
      <c r="H233" s="99">
        <v>251.69364537463983</v>
      </c>
      <c r="I233" s="99">
        <v>200.82033729621142</v>
      </c>
      <c r="J233" s="99">
        <v>235.36106343782359</v>
      </c>
      <c r="K233" s="99">
        <v>220.70006895915037</v>
      </c>
      <c r="L233" s="99">
        <v>218.4189724228016</v>
      </c>
      <c r="M233" s="99">
        <v>209.76120557525394</v>
      </c>
      <c r="N233" s="99">
        <v>214.28322367167587</v>
      </c>
      <c r="O233" s="99">
        <v>193.94741803095422</v>
      </c>
      <c r="P233" s="99">
        <v>166.45745227050645</v>
      </c>
      <c r="Q233" s="99">
        <v>163.26321195640421</v>
      </c>
      <c r="R233" s="99">
        <v>159.37488557060055</v>
      </c>
      <c r="S233" s="99">
        <v>161.72771775706312</v>
      </c>
      <c r="T233" s="99">
        <v>158.20850955522158</v>
      </c>
      <c r="U233" s="99">
        <v>149.47924740880856</v>
      </c>
      <c r="V233" s="99">
        <v>153.43426650442152</v>
      </c>
      <c r="W233" s="99">
        <v>168.99091369537996</v>
      </c>
      <c r="DA233" s="63" t="s">
        <v>2805</v>
      </c>
    </row>
    <row r="234" spans="1:105" ht="12" customHeight="1" x14ac:dyDescent="0.25">
      <c r="A234" s="97" t="s">
        <v>53</v>
      </c>
      <c r="B234" s="99">
        <v>0.62810352874847375</v>
      </c>
      <c r="C234" s="99">
        <v>0.50045903673015213</v>
      </c>
      <c r="D234" s="99">
        <v>0.50942808291378217</v>
      </c>
      <c r="E234" s="99">
        <v>0.51676861742399316</v>
      </c>
      <c r="F234" s="99">
        <v>0.5830839109284518</v>
      </c>
      <c r="G234" s="99">
        <v>0.45257364940823336</v>
      </c>
      <c r="H234" s="99">
        <v>0.48460861941890615</v>
      </c>
      <c r="I234" s="99">
        <v>0.35100259511685655</v>
      </c>
      <c r="J234" s="99">
        <v>0.48448972696542547</v>
      </c>
      <c r="K234" s="99">
        <v>0.46356499784749444</v>
      </c>
      <c r="L234" s="99">
        <v>0.42987170158720622</v>
      </c>
      <c r="M234" s="99">
        <v>0.45094185391090058</v>
      </c>
      <c r="N234" s="99">
        <v>0.39914217255068907</v>
      </c>
      <c r="O234" s="99">
        <v>0.43675744419005824</v>
      </c>
      <c r="P234" s="99">
        <v>0.3864678639432646</v>
      </c>
      <c r="Q234" s="99">
        <v>0.33970616068134235</v>
      </c>
      <c r="R234" s="99">
        <v>0.33536065552002953</v>
      </c>
      <c r="S234" s="99">
        <v>0.35120603670811934</v>
      </c>
      <c r="T234" s="99">
        <v>0.34591430357374831</v>
      </c>
      <c r="U234" s="99">
        <v>0.33107548860638447</v>
      </c>
      <c r="V234" s="99">
        <v>0.33991853188945675</v>
      </c>
      <c r="W234" s="99">
        <v>0.37598210528739112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0.16963411626246866</v>
      </c>
      <c r="C235" s="123">
        <f t="shared" si="114"/>
        <v>0.2196191124552494</v>
      </c>
      <c r="D235" s="123">
        <f t="shared" si="114"/>
        <v>0.2730644449144955</v>
      </c>
      <c r="E235" s="123">
        <f t="shared" si="114"/>
        <v>0.37420632803407283</v>
      </c>
      <c r="F235" s="123">
        <f t="shared" si="114"/>
        <v>0.27669358414056011</v>
      </c>
      <c r="G235" s="123">
        <f t="shared" si="114"/>
        <v>0.30692092731786913</v>
      </c>
      <c r="H235" s="123">
        <f t="shared" si="114"/>
        <v>0.3909491386369181</v>
      </c>
      <c r="I235" s="123">
        <f t="shared" si="114"/>
        <v>0.79489349802697473</v>
      </c>
      <c r="J235" s="123">
        <f t="shared" si="114"/>
        <v>0.45431425200794673</v>
      </c>
      <c r="K235" s="123">
        <f t="shared" si="114"/>
        <v>0.35205280863824329</v>
      </c>
      <c r="L235" s="123">
        <f t="shared" si="114"/>
        <v>0.52223137371451722</v>
      </c>
      <c r="M235" s="123">
        <f t="shared" si="114"/>
        <v>0.34449854357205278</v>
      </c>
      <c r="N235" s="123">
        <f t="shared" si="114"/>
        <v>0.84329956114952798</v>
      </c>
      <c r="O235" s="123">
        <f t="shared" si="114"/>
        <v>0.44542613082703614</v>
      </c>
      <c r="P235" s="123">
        <f t="shared" si="114"/>
        <v>0.40964716064941431</v>
      </c>
      <c r="Q235" s="123">
        <f t="shared" si="114"/>
        <v>0.78376058824602324</v>
      </c>
      <c r="R235" s="123">
        <f t="shared" si="114"/>
        <v>0.79910233750800963</v>
      </c>
      <c r="S235" s="123">
        <f t="shared" si="114"/>
        <v>0.85602656995270976</v>
      </c>
      <c r="T235" s="123">
        <f t="shared" si="114"/>
        <v>0.86226015019119429</v>
      </c>
      <c r="U235" s="123">
        <f t="shared" si="114"/>
        <v>0.83547956261045808</v>
      </c>
      <c r="V235" s="123">
        <f t="shared" si="114"/>
        <v>0.82176308985615587</v>
      </c>
      <c r="W235" s="123">
        <f t="shared" si="114"/>
        <v>0.80617855107598091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0.16963411626246866</v>
      </c>
      <c r="C236" s="99">
        <f>RES_hhdet_fecs!C67</f>
        <v>0.2196191124552494</v>
      </c>
      <c r="D236" s="99">
        <f>RES_hhdet_fecs!D67</f>
        <v>0.2730644449144955</v>
      </c>
      <c r="E236" s="99">
        <f>RES_hhdet_fecs!E67</f>
        <v>0.37420632803407283</v>
      </c>
      <c r="F236" s="99">
        <f>RES_hhdet_fecs!F67</f>
        <v>0.27669358414056011</v>
      </c>
      <c r="G236" s="99">
        <f>RES_hhdet_fecs!G67</f>
        <v>0.30692092731786913</v>
      </c>
      <c r="H236" s="99">
        <f>RES_hhdet_fecs!H67</f>
        <v>0.3909491386369181</v>
      </c>
      <c r="I236" s="99">
        <f>RES_hhdet_fecs!I67</f>
        <v>0.79489349802697473</v>
      </c>
      <c r="J236" s="99">
        <f>RES_hhdet_fecs!J67</f>
        <v>0.45431425200794673</v>
      </c>
      <c r="K236" s="99">
        <f>RES_hhdet_fecs!K67</f>
        <v>0.35205280863824329</v>
      </c>
      <c r="L236" s="99">
        <f>RES_hhdet_fecs!L67</f>
        <v>0.52223137371451722</v>
      </c>
      <c r="M236" s="99">
        <f>RES_hhdet_fecs!M67</f>
        <v>0.34449854357205278</v>
      </c>
      <c r="N236" s="99">
        <f>RES_hhdet_fecs!N67</f>
        <v>0.84329956114952798</v>
      </c>
      <c r="O236" s="99">
        <f>RES_hhdet_fecs!O67</f>
        <v>0.44542613082703614</v>
      </c>
      <c r="P236" s="99">
        <f>RES_hhdet_fecs!P67</f>
        <v>0.40964716064941431</v>
      </c>
      <c r="Q236" s="99">
        <f>RES_hhdet_fecs!Q67</f>
        <v>0.78376058824602324</v>
      </c>
      <c r="R236" s="99">
        <f>RES_hhdet_fecs!R67</f>
        <v>0.79910233750800963</v>
      </c>
      <c r="S236" s="99">
        <f>RES_hhdet_fecs!S67</f>
        <v>0.85602656995270976</v>
      </c>
      <c r="T236" s="99">
        <f>RES_hhdet_fecs!T67</f>
        <v>0.86226015019119429</v>
      </c>
      <c r="U236" s="99">
        <f>RES_hhdet_fecs!U67</f>
        <v>0.83547956261045808</v>
      </c>
      <c r="V236" s="99">
        <f>RES_hhdet_fecs!V67</f>
        <v>0.82176308985615587</v>
      </c>
      <c r="W236" s="99">
        <f>RES_hhdet_fecs!W67</f>
        <v>0.80617855107598091</v>
      </c>
      <c r="DA236" s="63" t="s">
        <v>2808</v>
      </c>
    </row>
    <row r="237" spans="1:105" ht="12" customHeight="1" x14ac:dyDescent="0.25">
      <c r="A237" s="121" t="s">
        <v>55</v>
      </c>
      <c r="B237" s="123">
        <v>22.369888625840389</v>
      </c>
      <c r="C237" s="123">
        <v>35.569198316761025</v>
      </c>
      <c r="D237" s="123">
        <v>41.099101020543415</v>
      </c>
      <c r="E237" s="123">
        <v>44.43774446251323</v>
      </c>
      <c r="F237" s="123">
        <v>31.178956474211841</v>
      </c>
      <c r="G237" s="123">
        <v>39.906659626524394</v>
      </c>
      <c r="H237" s="123">
        <v>45.867673692952195</v>
      </c>
      <c r="I237" s="123">
        <v>44.145386915048753</v>
      </c>
      <c r="J237" s="123">
        <v>36.866491873716761</v>
      </c>
      <c r="K237" s="123">
        <v>38.816425285136425</v>
      </c>
      <c r="L237" s="123">
        <v>35.663843742101143</v>
      </c>
      <c r="M237" s="123">
        <v>36.325829941904452</v>
      </c>
      <c r="N237" s="123">
        <v>37.235258348416281</v>
      </c>
      <c r="O237" s="123">
        <v>36.103423128811265</v>
      </c>
      <c r="P237" s="123">
        <v>33.515777100237898</v>
      </c>
      <c r="Q237" s="123">
        <v>34.000466894201779</v>
      </c>
      <c r="R237" s="123">
        <v>32.644337809942897</v>
      </c>
      <c r="S237" s="123">
        <v>34.088715918187496</v>
      </c>
      <c r="T237" s="123">
        <v>31.940860238582886</v>
      </c>
      <c r="U237" s="123">
        <v>29.584925603485438</v>
      </c>
      <c r="V237" s="123">
        <v>29.423584302997757</v>
      </c>
      <c r="W237" s="123">
        <v>31.640212129384398</v>
      </c>
      <c r="DA237" s="130" t="s">
        <v>2809</v>
      </c>
    </row>
    <row r="238" spans="1:105" ht="12" customHeight="1" x14ac:dyDescent="0.25">
      <c r="A238" s="97" t="s">
        <v>134</v>
      </c>
      <c r="B238" s="99">
        <v>22.370271061806726</v>
      </c>
      <c r="C238" s="99">
        <v>35.872457268773331</v>
      </c>
      <c r="D238" s="99">
        <v>41.493161288574989</v>
      </c>
      <c r="E238" s="99">
        <v>44.613472013987554</v>
      </c>
      <c r="F238" s="99">
        <v>31.515421109493044</v>
      </c>
      <c r="G238" s="99">
        <v>40.066296301725039</v>
      </c>
      <c r="H238" s="99">
        <v>45.878774276200616</v>
      </c>
      <c r="I238" s="99">
        <v>44.236511963420703</v>
      </c>
      <c r="J238" s="99">
        <v>37.030378757772276</v>
      </c>
      <c r="K238" s="99">
        <v>38.797974607783367</v>
      </c>
      <c r="L238" s="99">
        <v>35.781196591479301</v>
      </c>
      <c r="M238" s="99">
        <v>36.446366273119779</v>
      </c>
      <c r="N238" s="99">
        <v>37.242121256820212</v>
      </c>
      <c r="O238" s="99">
        <v>36.159643831916796</v>
      </c>
      <c r="P238" s="99">
        <v>33.499813676339542</v>
      </c>
      <c r="Q238" s="99">
        <v>33.990189843038593</v>
      </c>
      <c r="R238" s="99">
        <v>32.699746516540486</v>
      </c>
      <c r="S238" s="99">
        <v>34.020447375122842</v>
      </c>
      <c r="T238" s="99">
        <v>31.965195607488479</v>
      </c>
      <c r="U238" s="99">
        <v>29.602445672050074</v>
      </c>
      <c r="V238" s="99">
        <v>29.420635865738021</v>
      </c>
      <c r="W238" s="99">
        <v>31.648253521752288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22.351187983578722</v>
      </c>
      <c r="C242" s="102">
        <v>21.709730196384722</v>
      </c>
      <c r="D242" s="102">
        <v>23.383963387629951</v>
      </c>
      <c r="E242" s="102">
        <v>36.606316255034322</v>
      </c>
      <c r="F242" s="102">
        <v>16.134799159329951</v>
      </c>
      <c r="G242" s="102">
        <v>26.746194812021393</v>
      </c>
      <c r="H242" s="102">
        <v>45.271015597853115</v>
      </c>
      <c r="I242" s="102">
        <v>40.034259902791476</v>
      </c>
      <c r="J242" s="102">
        <v>29.491137111991868</v>
      </c>
      <c r="K242" s="102">
        <v>39.645814769611583</v>
      </c>
      <c r="L242" s="102">
        <v>30.369716390563759</v>
      </c>
      <c r="M242" s="102">
        <v>30.8696289636481</v>
      </c>
      <c r="N242" s="102">
        <v>36.923168958055456</v>
      </c>
      <c r="O242" s="102">
        <v>33.549111886738658</v>
      </c>
      <c r="P242" s="102">
        <v>34.241389053778917</v>
      </c>
      <c r="Q242" s="102">
        <v>34.468966589469034</v>
      </c>
      <c r="R242" s="102">
        <v>30.11119717184463</v>
      </c>
      <c r="S242" s="102">
        <v>37.217265221258742</v>
      </c>
      <c r="T242" s="102">
        <v>30.823524435625188</v>
      </c>
      <c r="U242" s="102">
        <v>28.778760653458953</v>
      </c>
      <c r="V242" s="102">
        <v>29.558443168835627</v>
      </c>
      <c r="W242" s="102">
        <v>31.112853488411869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14.237887855777444</v>
      </c>
      <c r="C246" s="123">
        <v>14.776820622550725</v>
      </c>
      <c r="D246" s="123">
        <v>18.446038736457208</v>
      </c>
      <c r="E246" s="123">
        <v>21.814412767494737</v>
      </c>
      <c r="F246" s="123">
        <v>13.820298945784227</v>
      </c>
      <c r="G246" s="123">
        <v>26.541384829958879</v>
      </c>
      <c r="H246" s="123">
        <v>18.770452676708629</v>
      </c>
      <c r="I246" s="123">
        <v>21.163841699340566</v>
      </c>
      <c r="J246" s="123">
        <v>11.182345181324036</v>
      </c>
      <c r="K246" s="123">
        <v>14.760219146951174</v>
      </c>
      <c r="L246" s="123">
        <v>11.698971537522073</v>
      </c>
      <c r="M246" s="123">
        <v>12.039541036245975</v>
      </c>
      <c r="N246" s="123">
        <v>11.277291249612079</v>
      </c>
      <c r="O246" s="123">
        <v>10.947083274205919</v>
      </c>
      <c r="P246" s="123">
        <v>10.276179858602303</v>
      </c>
      <c r="Q246" s="123">
        <v>11.830265153189382</v>
      </c>
      <c r="R246" s="123">
        <v>11.73091291402673</v>
      </c>
      <c r="S246" s="123">
        <v>13.032548723652667</v>
      </c>
      <c r="T246" s="123">
        <v>12.985198347546241</v>
      </c>
      <c r="U246" s="123">
        <v>12.696573092095917</v>
      </c>
      <c r="V246" s="123">
        <v>11.565841167085711</v>
      </c>
      <c r="W246" s="123">
        <v>12.375964726926634</v>
      </c>
      <c r="DA246" s="130" t="s">
        <v>2818</v>
      </c>
    </row>
    <row r="247" spans="1:105" ht="12" customHeight="1" x14ac:dyDescent="0.25">
      <c r="A247" s="97" t="s">
        <v>175</v>
      </c>
      <c r="B247" s="99">
        <v>14.40798282527247</v>
      </c>
      <c r="C247" s="99">
        <v>14.833658305996652</v>
      </c>
      <c r="D247" s="99">
        <v>18.622976981666152</v>
      </c>
      <c r="E247" s="99">
        <v>21.852673099241478</v>
      </c>
      <c r="F247" s="99">
        <v>13.879131452030482</v>
      </c>
      <c r="G247" s="99">
        <v>26.755389181347546</v>
      </c>
      <c r="H247" s="99">
        <v>18.741577907255472</v>
      </c>
      <c r="I247" s="99">
        <v>21.264410174745052</v>
      </c>
      <c r="J247" s="99">
        <v>11.219087645370877</v>
      </c>
      <c r="K247" s="99">
        <v>14.838393733193092</v>
      </c>
      <c r="L247" s="99">
        <v>11.736317665378795</v>
      </c>
      <c r="M247" s="99">
        <v>12.071231505489468</v>
      </c>
      <c r="N247" s="99">
        <v>11.254111830930547</v>
      </c>
      <c r="O247" s="99">
        <v>11.064801385906309</v>
      </c>
      <c r="P247" s="99">
        <v>10.326230419093974</v>
      </c>
      <c r="Q247" s="99">
        <v>11.834348264490535</v>
      </c>
      <c r="R247" s="99">
        <v>11.757993396760742</v>
      </c>
      <c r="S247" s="99">
        <v>13.074994481727906</v>
      </c>
      <c r="T247" s="99">
        <v>13.031587217702288</v>
      </c>
      <c r="U247" s="99">
        <v>12.741233364608249</v>
      </c>
      <c r="V247" s="99">
        <v>11.599992435143117</v>
      </c>
      <c r="W247" s="99">
        <v>12.420877537897693</v>
      </c>
      <c r="DA247" s="63" t="s">
        <v>2819</v>
      </c>
    </row>
    <row r="248" spans="1:105" ht="12" customHeight="1" x14ac:dyDescent="0.25">
      <c r="A248" s="109" t="s">
        <v>120</v>
      </c>
      <c r="B248" s="110">
        <v>10.215892213311765</v>
      </c>
      <c r="C248" s="110">
        <v>13.036721827052062</v>
      </c>
      <c r="D248" s="110">
        <v>10.851746093293524</v>
      </c>
      <c r="E248" s="110">
        <v>19.526677559517889</v>
      </c>
      <c r="F248" s="110">
        <v>9.6787583998131392</v>
      </c>
      <c r="G248" s="110">
        <v>10.800824590758477</v>
      </c>
      <c r="H248" s="110">
        <v>20.907655649195689</v>
      </c>
      <c r="I248" s="110">
        <v>13.811522947507372</v>
      </c>
      <c r="J248" s="110">
        <v>8.3670218923781299</v>
      </c>
      <c r="K248" s="110">
        <v>8.5810138121436754</v>
      </c>
      <c r="L248" s="110">
        <v>8.6008004575169767</v>
      </c>
      <c r="M248" s="110">
        <v>9.3618435997618974</v>
      </c>
      <c r="N248" s="110">
        <v>13.264038715432326</v>
      </c>
      <c r="O248" s="110">
        <v>0.87400499270072307</v>
      </c>
      <c r="P248" s="110">
        <v>5.9894192592631637</v>
      </c>
      <c r="Q248" s="110">
        <v>11.478699556553268</v>
      </c>
      <c r="R248" s="110">
        <v>9.3869162690490402</v>
      </c>
      <c r="S248" s="110">
        <v>9.3415538214942799</v>
      </c>
      <c r="T248" s="110">
        <v>8.9371949780702806</v>
      </c>
      <c r="U248" s="110">
        <v>8.7834064594412524</v>
      </c>
      <c r="V248" s="110">
        <v>8.5594945397485631</v>
      </c>
      <c r="W248" s="110">
        <v>8.405638920661044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162.62683081967509</v>
      </c>
      <c r="C250" s="118">
        <f t="shared" si="115"/>
        <v>140.01084349004495</v>
      </c>
      <c r="D250" s="118">
        <f t="shared" si="115"/>
        <v>152.03838303083458</v>
      </c>
      <c r="E250" s="118">
        <f t="shared" si="115"/>
        <v>160.77478842206781</v>
      </c>
      <c r="F250" s="118">
        <f t="shared" si="115"/>
        <v>155.95463236791858</v>
      </c>
      <c r="G250" s="118">
        <f t="shared" si="115"/>
        <v>144.76264798836488</v>
      </c>
      <c r="H250" s="118">
        <f t="shared" si="115"/>
        <v>159.67560890942664</v>
      </c>
      <c r="I250" s="118">
        <f t="shared" si="115"/>
        <v>137.02411321611487</v>
      </c>
      <c r="J250" s="118">
        <f t="shared" si="115"/>
        <v>146.57488199193381</v>
      </c>
      <c r="K250" s="118">
        <f t="shared" si="115"/>
        <v>144.75020636830769</v>
      </c>
      <c r="L250" s="118">
        <f t="shared" si="115"/>
        <v>144.45595425232085</v>
      </c>
      <c r="M250" s="118">
        <f t="shared" si="115"/>
        <v>144.38959684505409</v>
      </c>
      <c r="N250" s="118">
        <f t="shared" si="115"/>
        <v>152.93609629000258</v>
      </c>
      <c r="O250" s="118">
        <f t="shared" si="115"/>
        <v>143.26458881246273</v>
      </c>
      <c r="P250" s="118">
        <f t="shared" si="115"/>
        <v>126.33061473128791</v>
      </c>
      <c r="Q250" s="118">
        <f t="shared" si="115"/>
        <v>128.77581883066799</v>
      </c>
      <c r="R250" s="118">
        <f t="shared" ref="R250:V250" si="116">R251+R254+R256+R265</f>
        <v>128.2497809928004</v>
      </c>
      <c r="S250" s="118">
        <f t="shared" si="116"/>
        <v>134.93540139801678</v>
      </c>
      <c r="T250" s="118">
        <f t="shared" si="116"/>
        <v>134.35399647625891</v>
      </c>
      <c r="U250" s="118">
        <f t="shared" si="116"/>
        <v>129.23196798922245</v>
      </c>
      <c r="V250" s="118">
        <f t="shared" si="116"/>
        <v>133.26363209674059</v>
      </c>
      <c r="W250" s="118">
        <f t="shared" ref="W250" si="117">W251+W254+W256+W265</f>
        <v>147.94653371323403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143.94435821891685</v>
      </c>
      <c r="C251" s="123">
        <f t="shared" si="118"/>
        <v>114.59704084206821</v>
      </c>
      <c r="D251" s="123">
        <f t="shared" si="118"/>
        <v>121.49717297138308</v>
      </c>
      <c r="E251" s="123">
        <f t="shared" si="118"/>
        <v>126.17754785747842</v>
      </c>
      <c r="F251" s="123">
        <f t="shared" si="118"/>
        <v>132.33531533271474</v>
      </c>
      <c r="G251" s="123">
        <f t="shared" si="118"/>
        <v>109.36658563325923</v>
      </c>
      <c r="H251" s="123">
        <f t="shared" si="118"/>
        <v>125.26369756198052</v>
      </c>
      <c r="I251" s="123">
        <f t="shared" si="118"/>
        <v>101.00104931401029</v>
      </c>
      <c r="J251" s="123">
        <f t="shared" si="118"/>
        <v>120.46253306675109</v>
      </c>
      <c r="K251" s="123">
        <f t="shared" si="118"/>
        <v>115.46258833475737</v>
      </c>
      <c r="L251" s="123">
        <f t="shared" si="118"/>
        <v>117.65960187704157</v>
      </c>
      <c r="M251" s="123">
        <f t="shared" si="118"/>
        <v>116.89646603784287</v>
      </c>
      <c r="N251" s="123">
        <f t="shared" si="118"/>
        <v>123.38431475761752</v>
      </c>
      <c r="O251" s="123">
        <f t="shared" si="118"/>
        <v>115.01988883011421</v>
      </c>
      <c r="P251" s="123">
        <f t="shared" si="118"/>
        <v>99.767864965467709</v>
      </c>
      <c r="Q251" s="123">
        <f t="shared" si="118"/>
        <v>99.465545995370974</v>
      </c>
      <c r="R251" s="123">
        <f t="shared" ref="R251:V251" si="119">SUM(R252:R253)</f>
        <v>99.149539285061238</v>
      </c>
      <c r="S251" s="123">
        <f t="shared" si="119"/>
        <v>103.18885258254564</v>
      </c>
      <c r="T251" s="123">
        <f t="shared" si="119"/>
        <v>103.20199297591182</v>
      </c>
      <c r="U251" s="123">
        <f t="shared" si="119"/>
        <v>99.242715858137373</v>
      </c>
      <c r="V251" s="123">
        <f t="shared" si="119"/>
        <v>103.49374439736738</v>
      </c>
      <c r="W251" s="123">
        <f t="shared" ref="W251" si="120">SUM(W252:W253)</f>
        <v>115.60333054230442</v>
      </c>
      <c r="DA251" s="130" t="s">
        <v>2972</v>
      </c>
    </row>
    <row r="252" spans="1:105" ht="12" customHeight="1" x14ac:dyDescent="0.25">
      <c r="A252" s="97" t="s">
        <v>217</v>
      </c>
      <c r="B252" s="99">
        <v>143.31625469016836</v>
      </c>
      <c r="C252" s="99">
        <v>114.09658180533806</v>
      </c>
      <c r="D252" s="99">
        <v>120.98774488846929</v>
      </c>
      <c r="E252" s="99">
        <v>125.66077924005442</v>
      </c>
      <c r="F252" s="99">
        <v>131.75223142178629</v>
      </c>
      <c r="G252" s="99">
        <v>108.914011983851</v>
      </c>
      <c r="H252" s="99">
        <v>124.77908894256161</v>
      </c>
      <c r="I252" s="99">
        <v>100.65004671889344</v>
      </c>
      <c r="J252" s="99">
        <v>119.97804333978567</v>
      </c>
      <c r="K252" s="99">
        <v>114.99902333690987</v>
      </c>
      <c r="L252" s="99">
        <v>117.22973017545436</v>
      </c>
      <c r="M252" s="99">
        <v>116.44552418393197</v>
      </c>
      <c r="N252" s="99">
        <v>122.98517258506683</v>
      </c>
      <c r="O252" s="99">
        <v>114.58313138592415</v>
      </c>
      <c r="P252" s="99">
        <v>99.381397101524442</v>
      </c>
      <c r="Q252" s="99">
        <v>99.125839834689629</v>
      </c>
      <c r="R252" s="99">
        <v>98.814178629541203</v>
      </c>
      <c r="S252" s="99">
        <v>102.83764654583752</v>
      </c>
      <c r="T252" s="99">
        <v>102.85607867233807</v>
      </c>
      <c r="U252" s="99">
        <v>98.911640369530986</v>
      </c>
      <c r="V252" s="99">
        <v>103.15382586547793</v>
      </c>
      <c r="W252" s="99">
        <v>115.22734843701703</v>
      </c>
      <c r="DA252" s="63" t="s">
        <v>2973</v>
      </c>
    </row>
    <row r="253" spans="1:105" ht="12" customHeight="1" x14ac:dyDescent="0.25">
      <c r="A253" s="97" t="s">
        <v>53</v>
      </c>
      <c r="B253" s="99">
        <v>0.62810352874847375</v>
      </c>
      <c r="C253" s="99">
        <v>0.50045903673015213</v>
      </c>
      <c r="D253" s="99">
        <v>0.50942808291378217</v>
      </c>
      <c r="E253" s="99">
        <v>0.51676861742399316</v>
      </c>
      <c r="F253" s="99">
        <v>0.5830839109284518</v>
      </c>
      <c r="G253" s="99">
        <v>0.45257364940823336</v>
      </c>
      <c r="H253" s="99">
        <v>0.48460861941890615</v>
      </c>
      <c r="I253" s="99">
        <v>0.35100259511685655</v>
      </c>
      <c r="J253" s="99">
        <v>0.48448972696542547</v>
      </c>
      <c r="K253" s="99">
        <v>0.46356499784749444</v>
      </c>
      <c r="L253" s="99">
        <v>0.42987170158720622</v>
      </c>
      <c r="M253" s="99">
        <v>0.45094185391090058</v>
      </c>
      <c r="N253" s="99">
        <v>0.39914217255068907</v>
      </c>
      <c r="O253" s="99">
        <v>0.43675744419005824</v>
      </c>
      <c r="P253" s="99">
        <v>0.3864678639432646</v>
      </c>
      <c r="Q253" s="99">
        <v>0.33970616068134235</v>
      </c>
      <c r="R253" s="99">
        <v>0.33536065552002953</v>
      </c>
      <c r="S253" s="99">
        <v>0.35120603670811934</v>
      </c>
      <c r="T253" s="99">
        <v>0.34591430357374831</v>
      </c>
      <c r="U253" s="99">
        <v>0.33107548860638447</v>
      </c>
      <c r="V253" s="99">
        <v>0.33991853188945675</v>
      </c>
      <c r="W253" s="99">
        <v>0.37598210528739112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0.27579045436330563</v>
      </c>
      <c r="C254" s="123">
        <f t="shared" si="121"/>
        <v>0.39814847436314849</v>
      </c>
      <c r="D254" s="123">
        <f t="shared" si="121"/>
        <v>0.53558544436813149</v>
      </c>
      <c r="E254" s="123">
        <f t="shared" si="121"/>
        <v>0.77069169882881217</v>
      </c>
      <c r="F254" s="123">
        <f t="shared" si="121"/>
        <v>0.58460759711860522</v>
      </c>
      <c r="G254" s="123">
        <f t="shared" si="121"/>
        <v>0.66440709780314078</v>
      </c>
      <c r="H254" s="123">
        <f t="shared" si="121"/>
        <v>0.86870653613128501</v>
      </c>
      <c r="I254" s="123">
        <f t="shared" si="121"/>
        <v>1.8004986007064543</v>
      </c>
      <c r="J254" s="123">
        <f t="shared" si="121"/>
        <v>1.0476401166731193</v>
      </c>
      <c r="K254" s="123">
        <f t="shared" si="121"/>
        <v>0.83461393575480369</v>
      </c>
      <c r="L254" s="123">
        <f t="shared" si="121"/>
        <v>1.2939321957510512</v>
      </c>
      <c r="M254" s="123">
        <f t="shared" si="121"/>
        <v>0.88795961339919027</v>
      </c>
      <c r="N254" s="123">
        <f t="shared" si="121"/>
        <v>2.2563594761834525</v>
      </c>
      <c r="O254" s="123">
        <f t="shared" si="121"/>
        <v>1.2288586244757298</v>
      </c>
      <c r="P254" s="123">
        <f t="shared" si="121"/>
        <v>1.1683628984068439</v>
      </c>
      <c r="Q254" s="123">
        <f t="shared" si="121"/>
        <v>2.3142535583584949</v>
      </c>
      <c r="R254" s="123">
        <f t="shared" si="121"/>
        <v>2.4253792939931746</v>
      </c>
      <c r="S254" s="123">
        <f t="shared" si="121"/>
        <v>2.6769218994862336</v>
      </c>
      <c r="T254" s="123">
        <f t="shared" si="121"/>
        <v>2.7688720640939248</v>
      </c>
      <c r="U254" s="123">
        <f t="shared" si="121"/>
        <v>2.7359447127176768</v>
      </c>
      <c r="V254" s="123">
        <f t="shared" si="121"/>
        <v>2.7375481169553249</v>
      </c>
      <c r="W254" s="123">
        <f t="shared" si="121"/>
        <v>2.7238826759497812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0.27579045436330563</v>
      </c>
      <c r="C255" s="99">
        <f>RES_hhdet_tess!C67</f>
        <v>0.39814847436314849</v>
      </c>
      <c r="D255" s="99">
        <f>RES_hhdet_tess!D67</f>
        <v>0.53558544436813149</v>
      </c>
      <c r="E255" s="99">
        <f>RES_hhdet_tess!E67</f>
        <v>0.77069169882881217</v>
      </c>
      <c r="F255" s="99">
        <f>RES_hhdet_tess!F67</f>
        <v>0.58460759711860522</v>
      </c>
      <c r="G255" s="99">
        <f>RES_hhdet_tess!G67</f>
        <v>0.66440709780314078</v>
      </c>
      <c r="H255" s="99">
        <f>RES_hhdet_tess!H67</f>
        <v>0.86870653613128501</v>
      </c>
      <c r="I255" s="99">
        <f>RES_hhdet_tess!I67</f>
        <v>1.8004986007064543</v>
      </c>
      <c r="J255" s="99">
        <f>RES_hhdet_tess!J67</f>
        <v>1.0476401166731193</v>
      </c>
      <c r="K255" s="99">
        <f>RES_hhdet_tess!K67</f>
        <v>0.83461393575480369</v>
      </c>
      <c r="L255" s="99">
        <f>RES_hhdet_tess!L67</f>
        <v>1.2939321957510512</v>
      </c>
      <c r="M255" s="99">
        <f>RES_hhdet_tess!M67</f>
        <v>0.88795961339919027</v>
      </c>
      <c r="N255" s="99">
        <f>RES_hhdet_tess!N67</f>
        <v>2.2563594761834525</v>
      </c>
      <c r="O255" s="99">
        <f>RES_hhdet_tess!O67</f>
        <v>1.2288586244757298</v>
      </c>
      <c r="P255" s="99">
        <f>RES_hhdet_tess!P67</f>
        <v>1.1683628984068439</v>
      </c>
      <c r="Q255" s="99">
        <f>RES_hhdet_tess!Q67</f>
        <v>2.3142535583584949</v>
      </c>
      <c r="R255" s="99">
        <f>RES_hhdet_tess!R67</f>
        <v>2.4253792939931746</v>
      </c>
      <c r="S255" s="99">
        <f>RES_hhdet_tess!S67</f>
        <v>2.6769218994862336</v>
      </c>
      <c r="T255" s="99">
        <f>RES_hhdet_tess!T67</f>
        <v>2.7688720640939248</v>
      </c>
      <c r="U255" s="99">
        <f>RES_hhdet_tess!U67</f>
        <v>2.7359447127176768</v>
      </c>
      <c r="V255" s="99">
        <f>RES_hhdet_tess!V67</f>
        <v>2.7375481169553249</v>
      </c>
      <c r="W255" s="99">
        <f>RES_hhdet_tess!W67</f>
        <v>2.7238826759497812</v>
      </c>
      <c r="DA255" s="63" t="s">
        <v>2976</v>
      </c>
    </row>
    <row r="256" spans="1:105" ht="12" customHeight="1" x14ac:dyDescent="0.25">
      <c r="A256" s="121" t="s">
        <v>55</v>
      </c>
      <c r="B256" s="123">
        <v>10.292733219930566</v>
      </c>
      <c r="C256" s="123">
        <v>16.57110082129056</v>
      </c>
      <c r="D256" s="123">
        <v>19.48177106673883</v>
      </c>
      <c r="E256" s="123">
        <v>21.347648686860637</v>
      </c>
      <c r="F256" s="123">
        <v>15.123595604807264</v>
      </c>
      <c r="G256" s="123">
        <v>19.526261139828392</v>
      </c>
      <c r="H256" s="123">
        <v>22.730338242941695</v>
      </c>
      <c r="I256" s="123">
        <v>22.036584356025056</v>
      </c>
      <c r="J256" s="123">
        <v>18.61727195369922</v>
      </c>
      <c r="K256" s="123">
        <v>19.933277725880178</v>
      </c>
      <c r="L256" s="123">
        <v>18.732519210790684</v>
      </c>
      <c r="M256" s="123">
        <v>19.626398559139108</v>
      </c>
      <c r="N256" s="123">
        <v>20.74227568036547</v>
      </c>
      <c r="O256" s="123">
        <v>20.674500965930488</v>
      </c>
      <c r="P256" s="123">
        <v>19.428753013606244</v>
      </c>
      <c r="Q256" s="123">
        <v>20.11669608693364</v>
      </c>
      <c r="R256" s="123">
        <v>19.850507631029025</v>
      </c>
      <c r="S256" s="123">
        <v>21.470962758871178</v>
      </c>
      <c r="T256" s="123">
        <v>20.782156078552394</v>
      </c>
      <c r="U256" s="123">
        <v>19.783907630484105</v>
      </c>
      <c r="V256" s="123">
        <v>20.18775656272226</v>
      </c>
      <c r="W256" s="123">
        <v>22.253940850862129</v>
      </c>
      <c r="DA256" s="130" t="s">
        <v>2977</v>
      </c>
    </row>
    <row r="257" spans="1:105" ht="12" customHeight="1" x14ac:dyDescent="0.25">
      <c r="A257" s="97" t="s">
        <v>134</v>
      </c>
      <c r="B257" s="99">
        <v>10.251547329595811</v>
      </c>
      <c r="C257" s="99">
        <v>16.668366413763362</v>
      </c>
      <c r="D257" s="99">
        <v>19.621830726256285</v>
      </c>
      <c r="E257" s="99">
        <v>21.361869877081542</v>
      </c>
      <c r="F257" s="99">
        <v>15.256906738247277</v>
      </c>
      <c r="G257" s="99">
        <v>19.576927055772906</v>
      </c>
      <c r="H257" s="99">
        <v>22.668265601819471</v>
      </c>
      <c r="I257" s="99">
        <v>22.013513880289125</v>
      </c>
      <c r="J257" s="99">
        <v>18.653187215726721</v>
      </c>
      <c r="K257" s="99">
        <v>19.866398551805901</v>
      </c>
      <c r="L257" s="99">
        <v>18.755548116948468</v>
      </c>
      <c r="M257" s="99">
        <v>19.660286699160178</v>
      </c>
      <c r="N257" s="99">
        <v>20.719401626904705</v>
      </c>
      <c r="O257" s="99">
        <v>20.690884774516935</v>
      </c>
      <c r="P257" s="99">
        <v>19.403085723637606</v>
      </c>
      <c r="Q257" s="99">
        <v>20.097999256145389</v>
      </c>
      <c r="R257" s="99">
        <v>19.878303186475993</v>
      </c>
      <c r="S257" s="99">
        <v>21.426577658776498</v>
      </c>
      <c r="T257" s="99">
        <v>20.799836287458824</v>
      </c>
      <c r="U257" s="99">
        <v>19.799824877536217</v>
      </c>
      <c r="V257" s="99">
        <v>20.193338446276314</v>
      </c>
      <c r="W257" s="99">
        <v>22.267736205255002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12.306671942149904</v>
      </c>
      <c r="C261" s="102">
        <v>12.125891968785789</v>
      </c>
      <c r="D261" s="102">
        <v>13.185332814882599</v>
      </c>
      <c r="E261" s="102">
        <v>20.713870834124876</v>
      </c>
      <c r="F261" s="102">
        <v>9.1629285599017987</v>
      </c>
      <c r="G261" s="102">
        <v>15.349357535163371</v>
      </c>
      <c r="H261" s="102">
        <v>26.066752463792501</v>
      </c>
      <c r="I261" s="102">
        <v>23.077414047510924</v>
      </c>
      <c r="J261" s="102">
        <v>17.000987646753693</v>
      </c>
      <c r="K261" s="102">
        <v>22.939610916047879</v>
      </c>
      <c r="L261" s="102">
        <v>17.693618471593176</v>
      </c>
      <c r="M261" s="102">
        <v>18.092417054393017</v>
      </c>
      <c r="N261" s="102">
        <v>21.782468697594521</v>
      </c>
      <c r="O261" s="102">
        <v>19.930124888282421</v>
      </c>
      <c r="P261" s="102">
        <v>20.595450868330239</v>
      </c>
      <c r="Q261" s="102">
        <v>20.969028082529316</v>
      </c>
      <c r="R261" s="102">
        <v>18.579767789137723</v>
      </c>
      <c r="S261" s="102">
        <v>23.505003148988347</v>
      </c>
      <c r="T261" s="102">
        <v>19.970385749877209</v>
      </c>
      <c r="U261" s="102">
        <v>19.051494590718395</v>
      </c>
      <c r="V261" s="102">
        <v>19.932446234223939</v>
      </c>
      <c r="W261" s="102">
        <v>21.349234425465745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8.1139489264643512</v>
      </c>
      <c r="C265" s="123">
        <v>8.4445533523230303</v>
      </c>
      <c r="D265" s="123">
        <v>10.523853548344542</v>
      </c>
      <c r="E265" s="123">
        <v>12.47890017889994</v>
      </c>
      <c r="F265" s="123">
        <v>7.9111138332779696</v>
      </c>
      <c r="G265" s="123">
        <v>15.205394117474137</v>
      </c>
      <c r="H265" s="123">
        <v>10.812866568373163</v>
      </c>
      <c r="I265" s="123">
        <v>12.18598094537308</v>
      </c>
      <c r="J265" s="123">
        <v>6.4474368548103715</v>
      </c>
      <c r="K265" s="123">
        <v>8.5197263719153398</v>
      </c>
      <c r="L265" s="123">
        <v>6.7699009687375389</v>
      </c>
      <c r="M265" s="123">
        <v>6.9787726346729198</v>
      </c>
      <c r="N265" s="123">
        <v>6.5531463758361523</v>
      </c>
      <c r="O265" s="123">
        <v>6.341340391942321</v>
      </c>
      <c r="P265" s="123">
        <v>5.9656338538071161</v>
      </c>
      <c r="Q265" s="123">
        <v>6.8793231900048708</v>
      </c>
      <c r="R265" s="123">
        <v>6.8243547827169655</v>
      </c>
      <c r="S265" s="123">
        <v>7.5986641571137374</v>
      </c>
      <c r="T265" s="123">
        <v>7.6009753577007775</v>
      </c>
      <c r="U265" s="123">
        <v>7.4693997878833009</v>
      </c>
      <c r="V265" s="123">
        <v>6.8445830196956283</v>
      </c>
      <c r="W265" s="123">
        <v>7.3653796441177093</v>
      </c>
      <c r="DA265" s="130" t="s">
        <v>2986</v>
      </c>
    </row>
    <row r="266" spans="1:105" ht="12" customHeight="1" x14ac:dyDescent="0.25">
      <c r="A266" s="97" t="s">
        <v>175</v>
      </c>
      <c r="B266" s="99">
        <v>8.142231930159797</v>
      </c>
      <c r="C266" s="99">
        <v>8.4040890713527254</v>
      </c>
      <c r="D266" s="99">
        <v>10.580905219443535</v>
      </c>
      <c r="E266" s="99">
        <v>12.444129470022029</v>
      </c>
      <c r="F266" s="99">
        <v>7.9207946945189374</v>
      </c>
      <c r="G266" s="99">
        <v>15.302220848267499</v>
      </c>
      <c r="H266" s="99">
        <v>10.7475452791432</v>
      </c>
      <c r="I266" s="99">
        <v>12.211191228725099</v>
      </c>
      <c r="J266" s="99">
        <v>6.4497660126747034</v>
      </c>
      <c r="K266" s="99">
        <v>8.5460639521490016</v>
      </c>
      <c r="L266" s="99">
        <v>6.7731710541579719</v>
      </c>
      <c r="M266" s="99">
        <v>6.9776288853794757</v>
      </c>
      <c r="N266" s="99">
        <v>6.5125898795326131</v>
      </c>
      <c r="O266" s="99">
        <v>6.407685630545279</v>
      </c>
      <c r="P266" s="99">
        <v>5.9821078815600233</v>
      </c>
      <c r="Q266" s="99">
        <v>6.8575485470108246</v>
      </c>
      <c r="R266" s="99">
        <v>6.8199656168796414</v>
      </c>
      <c r="S266" s="99">
        <v>7.6024123714401979</v>
      </c>
      <c r="T266" s="99">
        <v>7.6068066150843974</v>
      </c>
      <c r="U266" s="99">
        <v>7.4743877869455799</v>
      </c>
      <c r="V266" s="99">
        <v>6.8435073305981646</v>
      </c>
      <c r="W266" s="99">
        <v>7.3703784823184151</v>
      </c>
      <c r="DA266" s="63" t="s">
        <v>2987</v>
      </c>
    </row>
    <row r="267" spans="1:105" ht="12" customHeight="1" x14ac:dyDescent="0.25">
      <c r="A267" s="109" t="s">
        <v>120</v>
      </c>
      <c r="B267" s="110">
        <v>7.4451806615554199</v>
      </c>
      <c r="C267" s="110">
        <v>9.6833766524339726</v>
      </c>
      <c r="D267" s="110">
        <v>8.0751625624266765</v>
      </c>
      <c r="E267" s="110">
        <v>14.557977156926597</v>
      </c>
      <c r="F267" s="110">
        <v>7.2296252837069703</v>
      </c>
      <c r="G267" s="110">
        <v>8.0835436554259061</v>
      </c>
      <c r="H267" s="110">
        <v>15.647705292728064</v>
      </c>
      <c r="I267" s="110">
        <v>10.342917915108606</v>
      </c>
      <c r="J267" s="110">
        <v>6.2689694452560936</v>
      </c>
      <c r="K267" s="110">
        <v>6.4379076619047542</v>
      </c>
      <c r="L267" s="110">
        <v>6.4986202587909352</v>
      </c>
      <c r="M267" s="110">
        <v>7.0754141368074253</v>
      </c>
      <c r="N267" s="110">
        <v>10.029312769854025</v>
      </c>
      <c r="O267" s="110">
        <v>0.66421244281546721</v>
      </c>
      <c r="P267" s="110">
        <v>4.5546563864252017</v>
      </c>
      <c r="Q267" s="110">
        <v>8.7541717530557559</v>
      </c>
      <c r="R267" s="110">
        <v>7.2042664001720018</v>
      </c>
      <c r="S267" s="110">
        <v>7.2727272296443601</v>
      </c>
      <c r="T267" s="110">
        <v>7.0921259406365067</v>
      </c>
      <c r="U267" s="110">
        <v>7.0323475623546337</v>
      </c>
      <c r="V267" s="110">
        <v>6.939276261679888</v>
      </c>
      <c r="W267" s="110">
        <v>6.9234786390259844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72.935251078578787</v>
      </c>
      <c r="C269" s="118">
        <f t="shared" si="122"/>
        <v>61.113046384193638</v>
      </c>
      <c r="D269" s="118">
        <f t="shared" si="122"/>
        <v>64.564412809238888</v>
      </c>
      <c r="E269" s="118">
        <f t="shared" si="122"/>
        <v>66.819801227910915</v>
      </c>
      <c r="F269" s="118">
        <f t="shared" si="122"/>
        <v>64.307492907902216</v>
      </c>
      <c r="G269" s="118">
        <f t="shared" si="122"/>
        <v>58.474794724998823</v>
      </c>
      <c r="H269" s="118">
        <f t="shared" si="122"/>
        <v>63.663082948958362</v>
      </c>
      <c r="I269" s="118">
        <f t="shared" si="122"/>
        <v>53.534558966413123</v>
      </c>
      <c r="J269" s="118">
        <f t="shared" si="122"/>
        <v>57.086222904030848</v>
      </c>
      <c r="K269" s="118">
        <f t="shared" si="122"/>
        <v>55.197028796322648</v>
      </c>
      <c r="L269" s="118">
        <f t="shared" si="122"/>
        <v>53.523590983738224</v>
      </c>
      <c r="M269" s="118">
        <f t="shared" si="122"/>
        <v>51.974376746161568</v>
      </c>
      <c r="N269" s="118">
        <f t="shared" si="122"/>
        <v>52.882888518424565</v>
      </c>
      <c r="O269" s="118">
        <f t="shared" si="122"/>
        <v>48.52398222500468</v>
      </c>
      <c r="P269" s="118">
        <f t="shared" si="122"/>
        <v>42.299147343849256</v>
      </c>
      <c r="Q269" s="118">
        <f t="shared" si="122"/>
        <v>42.052570829253966</v>
      </c>
      <c r="R269" s="118">
        <f t="shared" ref="R269:V269" si="123">R270+R273+R275+R284</f>
        <v>40.997554263618362</v>
      </c>
      <c r="S269" s="118">
        <f t="shared" si="123"/>
        <v>41.997177494086763</v>
      </c>
      <c r="T269" s="118">
        <f t="shared" si="123"/>
        <v>40.871915549307353</v>
      </c>
      <c r="U269" s="118">
        <f t="shared" si="123"/>
        <v>38.58435691812543</v>
      </c>
      <c r="V269" s="118">
        <f t="shared" si="123"/>
        <v>39.118669868438424</v>
      </c>
      <c r="W269" s="118">
        <f t="shared" ref="W269" si="124">W270+W273+W275+W284</f>
        <v>42.90554808013173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65.716123485346102</v>
      </c>
      <c r="C270" s="123">
        <f t="shared" si="125"/>
        <v>51.122326671830244</v>
      </c>
      <c r="D270" s="123">
        <f t="shared" si="125"/>
        <v>52.691341364029689</v>
      </c>
      <c r="E270" s="123">
        <f t="shared" si="125"/>
        <v>53.666633363023976</v>
      </c>
      <c r="F270" s="123">
        <f t="shared" si="125"/>
        <v>55.318106481190668</v>
      </c>
      <c r="G270" s="123">
        <f t="shared" si="125"/>
        <v>45.148943686916432</v>
      </c>
      <c r="H270" s="123">
        <f t="shared" si="125"/>
        <v>50.832048619862256</v>
      </c>
      <c r="I270" s="123">
        <f t="shared" si="125"/>
        <v>40.557675320342874</v>
      </c>
      <c r="J270" s="123">
        <f t="shared" si="125"/>
        <v>47.53352037190286</v>
      </c>
      <c r="K270" s="123">
        <f t="shared" si="125"/>
        <v>44.572585926990016</v>
      </c>
      <c r="L270" s="123">
        <f t="shared" si="125"/>
        <v>44.111895670509014</v>
      </c>
      <c r="M270" s="123">
        <f t="shared" si="125"/>
        <v>42.363373077978295</v>
      </c>
      <c r="N270" s="123">
        <f t="shared" si="125"/>
        <v>43.276639852731662</v>
      </c>
      <c r="O270" s="123">
        <f t="shared" si="125"/>
        <v>39.169620545531529</v>
      </c>
      <c r="P270" s="123">
        <f t="shared" si="125"/>
        <v>33.617747060551487</v>
      </c>
      <c r="Q270" s="123">
        <f t="shared" si="125"/>
        <v>32.972638286715394</v>
      </c>
      <c r="R270" s="123">
        <f t="shared" ref="R270:V270" si="126">SUM(R271:R272)</f>
        <v>32.187351889838496</v>
      </c>
      <c r="S270" s="123">
        <f t="shared" si="126"/>
        <v>32.662529878216468</v>
      </c>
      <c r="T270" s="123">
        <f t="shared" si="126"/>
        <v>31.951790589772553</v>
      </c>
      <c r="U270" s="123">
        <f t="shared" si="126"/>
        <v>30.188828806682974</v>
      </c>
      <c r="V270" s="123">
        <f t="shared" si="126"/>
        <v>30.98758446323297</v>
      </c>
      <c r="W270" s="123">
        <f t="shared" ref="W270" si="127">SUM(W271:W272)</f>
        <v>34.129404929918948</v>
      </c>
      <c r="DA270" s="130" t="s">
        <v>3140</v>
      </c>
    </row>
    <row r="271" spans="1:105" ht="12" customHeight="1" x14ac:dyDescent="0.25">
      <c r="A271" s="97" t="s">
        <v>217</v>
      </c>
      <c r="B271" s="99">
        <v>65.716123485346102</v>
      </c>
      <c r="C271" s="99">
        <v>51.122326671830244</v>
      </c>
      <c r="D271" s="99">
        <v>52.691341364029689</v>
      </c>
      <c r="E271" s="99">
        <v>53.666633363023976</v>
      </c>
      <c r="F271" s="99">
        <v>55.318106481190668</v>
      </c>
      <c r="G271" s="99">
        <v>45.148943686916432</v>
      </c>
      <c r="H271" s="99">
        <v>50.832048619862256</v>
      </c>
      <c r="I271" s="99">
        <v>40.557675320342874</v>
      </c>
      <c r="J271" s="99">
        <v>47.53352037190286</v>
      </c>
      <c r="K271" s="99">
        <v>44.572585926990016</v>
      </c>
      <c r="L271" s="99">
        <v>44.111895670509014</v>
      </c>
      <c r="M271" s="99">
        <v>42.363373077978295</v>
      </c>
      <c r="N271" s="99">
        <v>43.276639852731662</v>
      </c>
      <c r="O271" s="99">
        <v>39.169620545531529</v>
      </c>
      <c r="P271" s="99">
        <v>33.617747060551487</v>
      </c>
      <c r="Q271" s="99">
        <v>32.972638286715394</v>
      </c>
      <c r="R271" s="99">
        <v>32.187351889838496</v>
      </c>
      <c r="S271" s="99">
        <v>32.662529878216468</v>
      </c>
      <c r="T271" s="99">
        <v>31.951790589772553</v>
      </c>
      <c r="U271" s="99">
        <v>30.188828806682974</v>
      </c>
      <c r="V271" s="99">
        <v>30.98758446323297</v>
      </c>
      <c r="W271" s="99">
        <v>34.129404929918948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4.4273586059126089</v>
      </c>
      <c r="C275" s="123">
        <v>7.0896723843317133</v>
      </c>
      <c r="D275" s="123">
        <v>8.1976090418776124</v>
      </c>
      <c r="E275" s="123">
        <v>8.8123975198165052</v>
      </c>
      <c r="F275" s="123">
        <v>6.2256176571642818</v>
      </c>
      <c r="G275" s="123">
        <v>7.9948119877105865</v>
      </c>
      <c r="H275" s="123">
        <v>9.0964416246646493</v>
      </c>
      <c r="I275" s="123">
        <v>8.7402737113356093</v>
      </c>
      <c r="J275" s="123">
        <v>7.3160854267326156</v>
      </c>
      <c r="K275" s="123">
        <v>7.665119964054699</v>
      </c>
      <c r="L275" s="123">
        <v>7.0696600751295957</v>
      </c>
      <c r="M275" s="123">
        <v>7.2016128220886051</v>
      </c>
      <c r="N275" s="123">
        <v>7.3595801624527706</v>
      </c>
      <c r="O275" s="123">
        <v>7.1455277283254297</v>
      </c>
      <c r="P275" s="123">
        <v>6.6199830984427148</v>
      </c>
      <c r="Q275" s="123">
        <v>6.7173072880199252</v>
      </c>
      <c r="R275" s="123">
        <v>6.4626792519269545</v>
      </c>
      <c r="S275" s="123">
        <v>6.7240431978566129</v>
      </c>
      <c r="T275" s="123">
        <v>6.3180841897651732</v>
      </c>
      <c r="U275" s="123">
        <v>5.8513449297938305</v>
      </c>
      <c r="V275" s="123">
        <v>5.8146648314837641</v>
      </c>
      <c r="W275" s="123">
        <v>6.2956820024477445</v>
      </c>
      <c r="DA275" s="130" t="s">
        <v>3145</v>
      </c>
    </row>
    <row r="276" spans="1:105" ht="12" customHeight="1" x14ac:dyDescent="0.25">
      <c r="A276" s="97" t="s">
        <v>134</v>
      </c>
      <c r="B276" s="99">
        <v>4.5178999436424876</v>
      </c>
      <c r="C276" s="99">
        <v>7.2448014700014598</v>
      </c>
      <c r="D276" s="99">
        <v>8.3799588538406038</v>
      </c>
      <c r="E276" s="99">
        <v>9.0101368079449262</v>
      </c>
      <c r="F276" s="99">
        <v>6.364854447273216</v>
      </c>
      <c r="G276" s="99">
        <v>8.0917892010963897</v>
      </c>
      <c r="H276" s="99">
        <v>9.2656772528214777</v>
      </c>
      <c r="I276" s="99">
        <v>8.934005956132447</v>
      </c>
      <c r="J276" s="99">
        <v>7.4786552939196884</v>
      </c>
      <c r="K276" s="99">
        <v>7.8356389517879297</v>
      </c>
      <c r="L276" s="99">
        <v>7.2263704636151607</v>
      </c>
      <c r="M276" s="99">
        <v>7.3607081325192709</v>
      </c>
      <c r="N276" s="99">
        <v>7.5214188090274101</v>
      </c>
      <c r="O276" s="99">
        <v>7.3028016682939176</v>
      </c>
      <c r="P276" s="99">
        <v>6.765622370073535</v>
      </c>
      <c r="Q276" s="99">
        <v>6.8646587407000741</v>
      </c>
      <c r="R276" s="99">
        <v>6.6040408064805174</v>
      </c>
      <c r="S276" s="99">
        <v>6.8707695518798095</v>
      </c>
      <c r="T276" s="99">
        <v>6.4556909048883737</v>
      </c>
      <c r="U276" s="99">
        <v>5.9785099279272327</v>
      </c>
      <c r="V276" s="99">
        <v>5.9417916194444533</v>
      </c>
      <c r="W276" s="99">
        <v>6.3916812812530939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2.7917689873200886</v>
      </c>
      <c r="C284" s="123">
        <v>2.9010473280316824</v>
      </c>
      <c r="D284" s="123">
        <v>3.6754624033315837</v>
      </c>
      <c r="E284" s="123">
        <v>4.3407703450704282</v>
      </c>
      <c r="F284" s="123">
        <v>2.7637687695472626</v>
      </c>
      <c r="G284" s="123">
        <v>5.331039050371805</v>
      </c>
      <c r="H284" s="123">
        <v>3.7345927044314551</v>
      </c>
      <c r="I284" s="123">
        <v>4.2366099347346395</v>
      </c>
      <c r="J284" s="123">
        <v>2.2366171053953727</v>
      </c>
      <c r="K284" s="123">
        <v>2.9593229052779364</v>
      </c>
      <c r="L284" s="123">
        <v>2.3420352380996139</v>
      </c>
      <c r="M284" s="123">
        <v>2.4093908460946656</v>
      </c>
      <c r="N284" s="123">
        <v>2.246668503240127</v>
      </c>
      <c r="O284" s="123">
        <v>2.208833951147716</v>
      </c>
      <c r="P284" s="123">
        <v>2.06141718485505</v>
      </c>
      <c r="Q284" s="123">
        <v>2.3626252545186466</v>
      </c>
      <c r="R284" s="123">
        <v>2.3475231218529102</v>
      </c>
      <c r="S284" s="123">
        <v>2.6106044180136885</v>
      </c>
      <c r="T284" s="123">
        <v>2.6020407697696211</v>
      </c>
      <c r="U284" s="123">
        <v>2.5441831816486302</v>
      </c>
      <c r="V284" s="123">
        <v>2.3164205737216963</v>
      </c>
      <c r="W284" s="123">
        <v>2.4804611477650362</v>
      </c>
      <c r="DA284" s="130" t="s">
        <v>3154</v>
      </c>
    </row>
    <row r="285" spans="1:105" ht="12" customHeight="1" x14ac:dyDescent="0.25">
      <c r="A285" s="97" t="s">
        <v>175</v>
      </c>
      <c r="B285" s="99">
        <v>2.9098362113920282</v>
      </c>
      <c r="C285" s="99">
        <v>2.9958056314790835</v>
      </c>
      <c r="D285" s="99">
        <v>3.7610964312172968</v>
      </c>
      <c r="E285" s="99">
        <v>4.4133658591228091</v>
      </c>
      <c r="F285" s="99">
        <v>2.8030293880520762</v>
      </c>
      <c r="G285" s="99">
        <v>5.4035183990649518</v>
      </c>
      <c r="H285" s="99">
        <v>3.785049074149315</v>
      </c>
      <c r="I285" s="99">
        <v>4.2945602788915123</v>
      </c>
      <c r="J285" s="99">
        <v>2.2658069408591026</v>
      </c>
      <c r="K285" s="99">
        <v>2.9967619983556779</v>
      </c>
      <c r="L285" s="99">
        <v>2.3702667156999024</v>
      </c>
      <c r="M285" s="99">
        <v>2.4379059148486526</v>
      </c>
      <c r="N285" s="99">
        <v>2.2728804253747339</v>
      </c>
      <c r="O285" s="99">
        <v>2.234647287897638</v>
      </c>
      <c r="P285" s="99">
        <v>2.0854854954402193</v>
      </c>
      <c r="Q285" s="99">
        <v>2.3900649754965086</v>
      </c>
      <c r="R285" s="99">
        <v>2.3746443464097995</v>
      </c>
      <c r="S285" s="99">
        <v>2.6406258855297686</v>
      </c>
      <c r="T285" s="99">
        <v>2.6318593544871542</v>
      </c>
      <c r="U285" s="99">
        <v>2.5732194903162822</v>
      </c>
      <c r="V285" s="99">
        <v>2.3427344722015042</v>
      </c>
      <c r="W285" s="99">
        <v>2.5085204275538189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81.215937407238798</v>
      </c>
      <c r="D290" s="117">
        <f t="shared" si="129"/>
        <v>106.06661300665016</v>
      </c>
      <c r="E290" s="117">
        <f t="shared" si="129"/>
        <v>86.903367599799139</v>
      </c>
      <c r="F290" s="117">
        <f t="shared" si="129"/>
        <v>74.985429280791536</v>
      </c>
      <c r="G290" s="117">
        <f t="shared" si="129"/>
        <v>47.110389146518074</v>
      </c>
      <c r="H290" s="117">
        <f t="shared" si="129"/>
        <v>76.550722099489377</v>
      </c>
      <c r="I290" s="117">
        <f t="shared" si="129"/>
        <v>16.54856059898276</v>
      </c>
      <c r="J290" s="117">
        <f t="shared" si="129"/>
        <v>36.972378883166151</v>
      </c>
      <c r="K290" s="117">
        <f t="shared" si="129"/>
        <v>52.730429860722843</v>
      </c>
      <c r="L290" s="117">
        <f t="shared" si="129"/>
        <v>82.801815769307282</v>
      </c>
      <c r="M290" s="117">
        <f t="shared" si="129"/>
        <v>109.4160486119513</v>
      </c>
      <c r="N290" s="117">
        <f t="shared" si="129"/>
        <v>97.621678862014676</v>
      </c>
      <c r="O290" s="117">
        <f t="shared" si="129"/>
        <v>81.867868890502976</v>
      </c>
      <c r="P290" s="117">
        <f t="shared" si="129"/>
        <v>56.531231966382876</v>
      </c>
      <c r="Q290" s="117">
        <f t="shared" si="129"/>
        <v>80.241602772779999</v>
      </c>
      <c r="R290" s="117">
        <f t="shared" ref="R290:V290" si="130">R291+R294+R296+R305</f>
        <v>75.970211794177686</v>
      </c>
      <c r="S290" s="117">
        <f t="shared" si="130"/>
        <v>81.276544708265405</v>
      </c>
      <c r="T290" s="117">
        <f t="shared" si="130"/>
        <v>77.388807407831763</v>
      </c>
      <c r="U290" s="117">
        <f t="shared" si="130"/>
        <v>64.360947954732964</v>
      </c>
      <c r="V290" s="117">
        <f t="shared" si="130"/>
        <v>82.812252079093938</v>
      </c>
      <c r="W290" s="117">
        <f t="shared" ref="W290" si="131">W291+W294+W296+W305</f>
        <v>100.20256615203131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67.420869189521682</v>
      </c>
      <c r="D291" s="122">
        <f t="shared" si="132"/>
        <v>86.745979869265156</v>
      </c>
      <c r="E291" s="122">
        <f t="shared" si="132"/>
        <v>69.680973168780966</v>
      </c>
      <c r="F291" s="122">
        <f t="shared" si="132"/>
        <v>65.252814694255449</v>
      </c>
      <c r="G291" s="122">
        <f t="shared" si="132"/>
        <v>37.386796977226901</v>
      </c>
      <c r="H291" s="122">
        <f t="shared" si="132"/>
        <v>62.355911223657799</v>
      </c>
      <c r="I291" s="122">
        <f t="shared" si="132"/>
        <v>12.846709778078774</v>
      </c>
      <c r="J291" s="122">
        <f t="shared" si="132"/>
        <v>31.605889162600846</v>
      </c>
      <c r="K291" s="122">
        <f t="shared" si="132"/>
        <v>43.904013623293828</v>
      </c>
      <c r="L291" s="122">
        <f t="shared" si="132"/>
        <v>70.190430496250855</v>
      </c>
      <c r="M291" s="122">
        <f t="shared" si="132"/>
        <v>92.262771093572709</v>
      </c>
      <c r="N291" s="122">
        <f t="shared" si="132"/>
        <v>82.076112311318241</v>
      </c>
      <c r="O291" s="122">
        <f t="shared" si="132"/>
        <v>68.448560577848639</v>
      </c>
      <c r="P291" s="122">
        <f t="shared" si="132"/>
        <v>46.315571779832737</v>
      </c>
      <c r="Q291" s="122">
        <f t="shared" si="132"/>
        <v>64.433034525240188</v>
      </c>
      <c r="R291" s="122">
        <f t="shared" ref="R291:V291" si="133">SUM(R292:R293)</f>
        <v>61.04837921475221</v>
      </c>
      <c r="S291" s="122">
        <f t="shared" si="133"/>
        <v>64.198935324501861</v>
      </c>
      <c r="T291" s="122">
        <f t="shared" si="133"/>
        <v>61.052318147389109</v>
      </c>
      <c r="U291" s="122">
        <f t="shared" si="133"/>
        <v>50.36678543067616</v>
      </c>
      <c r="V291" s="122">
        <f t="shared" si="133"/>
        <v>65.00879747293699</v>
      </c>
      <c r="W291" s="122">
        <f t="shared" ref="W291" si="134">SUM(W292:W293)</f>
        <v>77.867632645490175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67.265958475131072</v>
      </c>
      <c r="D292" s="98">
        <v>86.551263551703244</v>
      </c>
      <c r="E292" s="98">
        <v>69.525556301065478</v>
      </c>
      <c r="F292" s="98">
        <v>65.093585602315073</v>
      </c>
      <c r="G292" s="98">
        <v>37.299710074736204</v>
      </c>
      <c r="H292" s="98">
        <v>62.217933442540833</v>
      </c>
      <c r="I292" s="98">
        <v>12.820770732102456</v>
      </c>
      <c r="J292" s="98">
        <v>31.530840357328092</v>
      </c>
      <c r="K292" s="98">
        <v>43.798275200231352</v>
      </c>
      <c r="L292" s="98">
        <v>70.034125763207271</v>
      </c>
      <c r="M292" s="98">
        <v>92.041389732806167</v>
      </c>
      <c r="N292" s="98">
        <v>81.906756554599681</v>
      </c>
      <c r="O292" s="98">
        <v>68.27754372868246</v>
      </c>
      <c r="P292" s="98">
        <v>46.19353427432705</v>
      </c>
      <c r="Q292" s="98">
        <v>64.279215971217226</v>
      </c>
      <c r="R292" s="98">
        <v>60.901820304844549</v>
      </c>
      <c r="S292" s="98">
        <v>64.04201658515197</v>
      </c>
      <c r="T292" s="98">
        <v>60.903980738888357</v>
      </c>
      <c r="U292" s="98">
        <v>50.244034608240206</v>
      </c>
      <c r="V292" s="98">
        <v>64.851750161913202</v>
      </c>
      <c r="W292" s="98">
        <v>77.680459911922526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0.15491071439060744</v>
      </c>
      <c r="D293" s="98">
        <v>0.19471631756190647</v>
      </c>
      <c r="E293" s="98">
        <v>0.15541686771548657</v>
      </c>
      <c r="F293" s="98">
        <v>0.15922909194037993</v>
      </c>
      <c r="G293" s="98">
        <v>8.7086902490695853E-2</v>
      </c>
      <c r="H293" s="98">
        <v>0.13797778111696685</v>
      </c>
      <c r="I293" s="98">
        <v>2.5939045976316962E-2</v>
      </c>
      <c r="J293" s="98">
        <v>7.5048805272753205E-2</v>
      </c>
      <c r="K293" s="98">
        <v>0.10573842306247377</v>
      </c>
      <c r="L293" s="98">
        <v>0.15630473304358472</v>
      </c>
      <c r="M293" s="98">
        <v>0.22138136076654744</v>
      </c>
      <c r="N293" s="98">
        <v>0.16935575671856007</v>
      </c>
      <c r="O293" s="98">
        <v>0.17101684916618307</v>
      </c>
      <c r="P293" s="98">
        <v>0.12203750550569115</v>
      </c>
      <c r="Q293" s="98">
        <v>0.15381855402296202</v>
      </c>
      <c r="R293" s="98">
        <v>0.14655890990765971</v>
      </c>
      <c r="S293" s="98">
        <v>0.15691873934989639</v>
      </c>
      <c r="T293" s="98">
        <v>0.14833740850075458</v>
      </c>
      <c r="U293" s="98">
        <v>0.12275082243595183</v>
      </c>
      <c r="V293" s="98">
        <v>0.15704731102378178</v>
      </c>
      <c r="W293" s="98">
        <v>0.18717273356765671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0.29389718063532988</v>
      </c>
      <c r="D294" s="122">
        <f t="shared" si="135"/>
        <v>0.45774910882276043</v>
      </c>
      <c r="E294" s="122">
        <f t="shared" si="135"/>
        <v>0.46323243036921169</v>
      </c>
      <c r="F294" s="122">
        <f t="shared" si="135"/>
        <v>0.11922396192461505</v>
      </c>
      <c r="G294" s="122">
        <f t="shared" si="135"/>
        <v>0.12549565616001598</v>
      </c>
      <c r="H294" s="122">
        <f t="shared" si="135"/>
        <v>0.22752492157424076</v>
      </c>
      <c r="I294" s="122">
        <f t="shared" si="135"/>
        <v>0.13128111085221864</v>
      </c>
      <c r="J294" s="122">
        <f t="shared" si="135"/>
        <v>7.8943535229668502E-2</v>
      </c>
      <c r="K294" s="122">
        <f t="shared" si="135"/>
        <v>0.104432487687405</v>
      </c>
      <c r="L294" s="122">
        <f t="shared" si="135"/>
        <v>0.46156851908869595</v>
      </c>
      <c r="M294" s="122">
        <f t="shared" si="135"/>
        <v>0.19699478419132693</v>
      </c>
      <c r="N294" s="122">
        <f t="shared" si="135"/>
        <v>0.60165147261580065</v>
      </c>
      <c r="O294" s="122">
        <f t="shared" si="135"/>
        <v>6.4082383529114259E-2</v>
      </c>
      <c r="P294" s="122">
        <f t="shared" si="135"/>
        <v>0.21610096297260675</v>
      </c>
      <c r="Q294" s="122">
        <f t="shared" si="135"/>
        <v>0.81584162524127912</v>
      </c>
      <c r="R294" s="122">
        <f t="shared" si="135"/>
        <v>0.40516631402896913</v>
      </c>
      <c r="S294" s="122">
        <f t="shared" si="135"/>
        <v>0.55448176710109476</v>
      </c>
      <c r="T294" s="122">
        <f t="shared" si="135"/>
        <v>0.44633968504490651</v>
      </c>
      <c r="U294" s="122">
        <f t="shared" si="135"/>
        <v>0.24515673725153886</v>
      </c>
      <c r="V294" s="122">
        <f t="shared" si="135"/>
        <v>7.8857369326367707E-2</v>
      </c>
      <c r="W294" s="122">
        <f t="shared" si="135"/>
        <v>2.7054520532267291E-2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0.29389718063532988</v>
      </c>
      <c r="D295" s="98">
        <v>0.45774910882276043</v>
      </c>
      <c r="E295" s="98">
        <v>0.46323243036921169</v>
      </c>
      <c r="F295" s="98">
        <v>0.11922396192461505</v>
      </c>
      <c r="G295" s="98">
        <v>0.12549565616001598</v>
      </c>
      <c r="H295" s="98">
        <v>0.22752492157424076</v>
      </c>
      <c r="I295" s="98">
        <v>0.13128111085221864</v>
      </c>
      <c r="J295" s="98">
        <v>7.8943535229668502E-2</v>
      </c>
      <c r="K295" s="98">
        <v>0.104432487687405</v>
      </c>
      <c r="L295" s="98">
        <v>0.46156851908869595</v>
      </c>
      <c r="M295" s="98">
        <v>0.19699478419132693</v>
      </c>
      <c r="N295" s="98">
        <v>0.60165147261580065</v>
      </c>
      <c r="O295" s="98">
        <v>6.4082383529114259E-2</v>
      </c>
      <c r="P295" s="98">
        <v>0.21610096297260675</v>
      </c>
      <c r="Q295" s="98">
        <v>0.81584162524127912</v>
      </c>
      <c r="R295" s="98">
        <v>0.40516631402896913</v>
      </c>
      <c r="S295" s="98">
        <v>0.55448176710109476</v>
      </c>
      <c r="T295" s="98">
        <v>0.44633968504490651</v>
      </c>
      <c r="U295" s="98">
        <v>0.24515673725153886</v>
      </c>
      <c r="V295" s="98">
        <v>7.8857369326367707E-2</v>
      </c>
      <c r="W295" s="98">
        <v>2.7054520532267291E-2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9.3248996534516024</v>
      </c>
      <c r="D296" s="122">
        <v>12.832644160371565</v>
      </c>
      <c r="E296" s="122">
        <v>10.955358577377556</v>
      </c>
      <c r="F296" s="122">
        <v>6.5358563879147047</v>
      </c>
      <c r="G296" s="122">
        <v>5.8612848287047772</v>
      </c>
      <c r="H296" s="122">
        <v>9.6075448641285242</v>
      </c>
      <c r="I296" s="122">
        <v>2.3287203465906852</v>
      </c>
      <c r="J296" s="122">
        <v>3.9332779425032887</v>
      </c>
      <c r="K296" s="122">
        <v>6.0913734020340993</v>
      </c>
      <c r="L296" s="122">
        <v>8.8583353071643973</v>
      </c>
      <c r="M296" s="122">
        <v>12.279366313137364</v>
      </c>
      <c r="N296" s="122">
        <v>11.06589712275518</v>
      </c>
      <c r="O296" s="122">
        <v>9.8691262761103591</v>
      </c>
      <c r="P296" s="122">
        <v>7.2514413473154304</v>
      </c>
      <c r="Q296" s="122">
        <v>10.381481756535909</v>
      </c>
      <c r="R296" s="122">
        <v>9.9408226036621414</v>
      </c>
      <c r="S296" s="122">
        <v>11.14932970273437</v>
      </c>
      <c r="T296" s="122">
        <v>10.534530970582701</v>
      </c>
      <c r="U296" s="122">
        <v>8.9570649785490524</v>
      </c>
      <c r="V296" s="122">
        <v>11.933715601354054</v>
      </c>
      <c r="W296" s="122">
        <v>15.084416236832542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8.9433959993569516</v>
      </c>
      <c r="D297" s="98">
        <v>12.424097902377449</v>
      </c>
      <c r="E297" s="98">
        <v>10.555982530574529</v>
      </c>
      <c r="F297" s="98">
        <v>6.3517731503795964</v>
      </c>
      <c r="G297" s="98">
        <v>5.8612848287047772</v>
      </c>
      <c r="H297" s="98">
        <v>8.6783257078470086</v>
      </c>
      <c r="I297" s="98">
        <v>2.0566867189839289</v>
      </c>
      <c r="J297" s="98">
        <v>3.932771672306778</v>
      </c>
      <c r="K297" s="98">
        <v>5.7625192437377182</v>
      </c>
      <c r="L297" s="98">
        <v>8.4520970811747773</v>
      </c>
      <c r="M297" s="98">
        <v>11.918271720296001</v>
      </c>
      <c r="N297" s="98">
        <v>10.737323644501769</v>
      </c>
      <c r="O297" s="98">
        <v>9.6016329145875936</v>
      </c>
      <c r="P297" s="98">
        <v>6.6277620696279946</v>
      </c>
      <c r="Q297" s="98">
        <v>9.950234341495408</v>
      </c>
      <c r="R297" s="98">
        <v>9.6030862299668165</v>
      </c>
      <c r="S297" s="98">
        <v>10.624999395356392</v>
      </c>
      <c r="T297" s="98">
        <v>10.047309102743194</v>
      </c>
      <c r="U297" s="98">
        <v>8.554185483246652</v>
      </c>
      <c r="V297" s="98">
        <v>11.410341200471933</v>
      </c>
      <c r="W297" s="98">
        <v>15.084416236832542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0.3815036540946512</v>
      </c>
      <c r="D301" s="101">
        <v>0.40854625799411542</v>
      </c>
      <c r="E301" s="101">
        <v>0.39937604680302807</v>
      </c>
      <c r="F301" s="101">
        <v>0.18408323753510816</v>
      </c>
      <c r="G301" s="101">
        <v>0</v>
      </c>
      <c r="H301" s="101">
        <v>0.92921915628151519</v>
      </c>
      <c r="I301" s="101">
        <v>0.27203362760675648</v>
      </c>
      <c r="J301" s="101">
        <v>5.0627019651070253E-4</v>
      </c>
      <c r="K301" s="101">
        <v>0.32885415829638143</v>
      </c>
      <c r="L301" s="101">
        <v>0.40623822598962067</v>
      </c>
      <c r="M301" s="101">
        <v>0.3610945928413628</v>
      </c>
      <c r="N301" s="101">
        <v>0.3285734782534101</v>
      </c>
      <c r="O301" s="101">
        <v>0.26749336152276609</v>
      </c>
      <c r="P301" s="101">
        <v>0.62367927768743581</v>
      </c>
      <c r="Q301" s="101">
        <v>0.43124741504050002</v>
      </c>
      <c r="R301" s="101">
        <v>0.3377363736953255</v>
      </c>
      <c r="S301" s="101">
        <v>0.5243303073779787</v>
      </c>
      <c r="T301" s="101">
        <v>0.4872218678395065</v>
      </c>
      <c r="U301" s="101">
        <v>0.40287949530239986</v>
      </c>
      <c r="V301" s="101">
        <v>0.52337440088212028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4.1762713836301755</v>
      </c>
      <c r="D305" s="122">
        <v>6.0302398681906695</v>
      </c>
      <c r="E305" s="122">
        <v>5.8038034232714084</v>
      </c>
      <c r="F305" s="122">
        <v>3.0775342366967671</v>
      </c>
      <c r="G305" s="122">
        <v>3.736811684426387</v>
      </c>
      <c r="H305" s="122">
        <v>4.3597410901288063</v>
      </c>
      <c r="I305" s="122">
        <v>1.2418493634610834</v>
      </c>
      <c r="J305" s="122">
        <v>1.3542682428323498</v>
      </c>
      <c r="K305" s="122">
        <v>2.6306103477075111</v>
      </c>
      <c r="L305" s="122">
        <v>3.2914814468033291</v>
      </c>
      <c r="M305" s="122">
        <v>4.6769164210498904</v>
      </c>
      <c r="N305" s="122">
        <v>3.8780179553254648</v>
      </c>
      <c r="O305" s="122">
        <v>3.4860996530148607</v>
      </c>
      <c r="P305" s="122">
        <v>2.7481178762621039</v>
      </c>
      <c r="Q305" s="122">
        <v>4.6112448657626306</v>
      </c>
      <c r="R305" s="122">
        <v>4.5758436617343632</v>
      </c>
      <c r="S305" s="122">
        <v>5.3737979139280778</v>
      </c>
      <c r="T305" s="122">
        <v>5.3556186048150467</v>
      </c>
      <c r="U305" s="122">
        <v>4.7919408082562152</v>
      </c>
      <c r="V305" s="122">
        <v>5.7908816354765227</v>
      </c>
      <c r="W305" s="122">
        <v>7.223462749176333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3.3135002195915089</v>
      </c>
      <c r="D306" s="98">
        <v>5.5131937708970371</v>
      </c>
      <c r="E306" s="98">
        <v>4.9862023552641457</v>
      </c>
      <c r="F306" s="98">
        <v>2.6953362592912624</v>
      </c>
      <c r="G306" s="98">
        <v>3.3193165832751963</v>
      </c>
      <c r="H306" s="98">
        <v>4.359310585622536</v>
      </c>
      <c r="I306" s="98">
        <v>1.1945399693560934</v>
      </c>
      <c r="J306" s="98">
        <v>1.3381970412998871</v>
      </c>
      <c r="K306" s="98">
        <v>2.5989660616179946</v>
      </c>
      <c r="L306" s="98">
        <v>3.1636280758748083</v>
      </c>
      <c r="M306" s="98">
        <v>4.6641346515985083</v>
      </c>
      <c r="N306" s="98">
        <v>3.8600682304091372</v>
      </c>
      <c r="O306" s="98">
        <v>3.4768680588157932</v>
      </c>
      <c r="P306" s="98">
        <v>2.7402108144249051</v>
      </c>
      <c r="Q306" s="98">
        <v>4.5646409544997777</v>
      </c>
      <c r="R306" s="98">
        <v>4.5215726162936623</v>
      </c>
      <c r="S306" s="98">
        <v>5.2925369080201827</v>
      </c>
      <c r="T306" s="98">
        <v>5.2711553145412662</v>
      </c>
      <c r="U306" s="98">
        <v>4.7553475542867352</v>
      </c>
      <c r="V306" s="98">
        <v>5.7315638661260788</v>
      </c>
      <c r="W306" s="98">
        <v>7.136375511713724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0.86277116403866627</v>
      </c>
      <c r="D307" s="33">
        <v>0.5170460972936326</v>
      </c>
      <c r="E307" s="33">
        <v>0.81760106800726251</v>
      </c>
      <c r="F307" s="33">
        <v>0.38219797740550454</v>
      </c>
      <c r="G307" s="33">
        <v>0.41749510115119048</v>
      </c>
      <c r="H307" s="33">
        <v>4.3050450627027311E-4</v>
      </c>
      <c r="I307" s="33">
        <v>4.7309394104990035E-2</v>
      </c>
      <c r="J307" s="33">
        <v>1.6071201532462748E-2</v>
      </c>
      <c r="K307" s="33">
        <v>3.1644286089516471E-2</v>
      </c>
      <c r="L307" s="33">
        <v>0.12785337092852089</v>
      </c>
      <c r="M307" s="33">
        <v>1.2781769451381911E-2</v>
      </c>
      <c r="N307" s="33">
        <v>1.7949724916327722E-2</v>
      </c>
      <c r="O307" s="33">
        <v>9.2315941990677025E-3</v>
      </c>
      <c r="P307" s="33">
        <v>7.9070618371988276E-3</v>
      </c>
      <c r="Q307" s="33">
        <v>4.6603911262852904E-2</v>
      </c>
      <c r="R307" s="33">
        <v>5.4271045440701327E-2</v>
      </c>
      <c r="S307" s="33">
        <v>8.1261005907894951E-2</v>
      </c>
      <c r="T307" s="33">
        <v>8.4463290273780425E-2</v>
      </c>
      <c r="U307" s="33">
        <v>3.6593253969480245E-2</v>
      </c>
      <c r="V307" s="33">
        <v>5.9317769350443632E-2</v>
      </c>
      <c r="W307" s="33">
        <v>8.708723746260888E-2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43.387410023886019</v>
      </c>
      <c r="D309" s="117">
        <f t="shared" si="136"/>
        <v>57.609274785618787</v>
      </c>
      <c r="E309" s="117">
        <f t="shared" si="136"/>
        <v>48.198119411668813</v>
      </c>
      <c r="F309" s="117">
        <f t="shared" si="136"/>
        <v>41.725472504801111</v>
      </c>
      <c r="G309" s="117">
        <f t="shared" si="136"/>
        <v>26.72297088033238</v>
      </c>
      <c r="H309" s="117">
        <f t="shared" si="136"/>
        <v>44.016369235303301</v>
      </c>
      <c r="I309" s="117">
        <f t="shared" si="136"/>
        <v>9.8149975153947047</v>
      </c>
      <c r="J309" s="117">
        <f t="shared" si="136"/>
        <v>21.870071543243377</v>
      </c>
      <c r="K309" s="117">
        <f t="shared" si="136"/>
        <v>31.645167879035078</v>
      </c>
      <c r="L309" s="117">
        <f t="shared" si="136"/>
        <v>51.137280376988762</v>
      </c>
      <c r="M309" s="117">
        <f t="shared" si="136"/>
        <v>68.036176178040364</v>
      </c>
      <c r="N309" s="117">
        <f t="shared" si="136"/>
        <v>63.231763217312711</v>
      </c>
      <c r="O309" s="117">
        <f t="shared" si="136"/>
        <v>53.714280496303722</v>
      </c>
      <c r="P309" s="117">
        <f t="shared" si="136"/>
        <v>38.751235154508315</v>
      </c>
      <c r="Q309" s="117">
        <f t="shared" si="136"/>
        <v>57.831088022835289</v>
      </c>
      <c r="R309" s="117">
        <f t="shared" ref="R309:V309" si="137">R310+R313+R315+R324</f>
        <v>54.716050492595251</v>
      </c>
      <c r="S309" s="117">
        <f t="shared" si="137"/>
        <v>59.601096381354772</v>
      </c>
      <c r="T309" s="117">
        <f t="shared" si="137"/>
        <v>57.136274597321624</v>
      </c>
      <c r="U309" s="117">
        <f t="shared" si="137"/>
        <v>47.583626785776666</v>
      </c>
      <c r="V309" s="117">
        <f t="shared" si="137"/>
        <v>61.141700142877681</v>
      </c>
      <c r="W309" s="117">
        <f t="shared" ref="W309" si="138">W310+W313+W315+W324</f>
        <v>74.268149218952047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35.472052977367774</v>
      </c>
      <c r="D310" s="122">
        <f t="shared" si="139"/>
        <v>46.439297142504806</v>
      </c>
      <c r="E310" s="122">
        <f t="shared" si="139"/>
        <v>37.947581572935754</v>
      </c>
      <c r="F310" s="122">
        <f t="shared" si="139"/>
        <v>36.138249910753629</v>
      </c>
      <c r="G310" s="122">
        <f t="shared" si="139"/>
        <v>21.044966252979375</v>
      </c>
      <c r="H310" s="122">
        <f t="shared" si="139"/>
        <v>35.665083846081075</v>
      </c>
      <c r="I310" s="122">
        <f t="shared" si="139"/>
        <v>7.4639643645374063</v>
      </c>
      <c r="J310" s="122">
        <f t="shared" si="139"/>
        <v>18.659981179403545</v>
      </c>
      <c r="K310" s="122">
        <f t="shared" si="139"/>
        <v>26.336828858777068</v>
      </c>
      <c r="L310" s="122">
        <f t="shared" si="139"/>
        <v>42.781957019970541</v>
      </c>
      <c r="M310" s="122">
        <f t="shared" si="139"/>
        <v>57.388105574630039</v>
      </c>
      <c r="N310" s="122">
        <f t="shared" si="139"/>
        <v>52.351882186349627</v>
      </c>
      <c r="O310" s="122">
        <f t="shared" si="139"/>
        <v>45.037215142716818</v>
      </c>
      <c r="P310" s="122">
        <f t="shared" si="139"/>
        <v>31.504356522129154</v>
      </c>
      <c r="Q310" s="122">
        <f t="shared" si="139"/>
        <v>45.037883414967148</v>
      </c>
      <c r="R310" s="122">
        <f t="shared" ref="R310:V310" si="140">SUM(R311:R312)</f>
        <v>43.330212284241448</v>
      </c>
      <c r="S310" s="122">
        <f t="shared" si="140"/>
        <v>46.104744707655627</v>
      </c>
      <c r="T310" s="122">
        <f t="shared" si="140"/>
        <v>44.255805648973521</v>
      </c>
      <c r="U310" s="122">
        <f t="shared" si="140"/>
        <v>36.795611307991337</v>
      </c>
      <c r="V310" s="122">
        <f t="shared" si="140"/>
        <v>47.815616803954725</v>
      </c>
      <c r="W310" s="122">
        <f t="shared" ref="W310" si="141">SUM(W311:W312)</f>
        <v>57.550056459706013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35.317142262977164</v>
      </c>
      <c r="D311" s="98">
        <v>46.244580824942901</v>
      </c>
      <c r="E311" s="98">
        <v>37.792164705220266</v>
      </c>
      <c r="F311" s="98">
        <v>35.979020818813247</v>
      </c>
      <c r="G311" s="98">
        <v>20.957879350488678</v>
      </c>
      <c r="H311" s="98">
        <v>35.527106064964109</v>
      </c>
      <c r="I311" s="98">
        <v>7.4380253185610892</v>
      </c>
      <c r="J311" s="98">
        <v>18.584932374130791</v>
      </c>
      <c r="K311" s="98">
        <v>26.231090435714595</v>
      </c>
      <c r="L311" s="98">
        <v>42.625652286926957</v>
      </c>
      <c r="M311" s="98">
        <v>57.166724213863489</v>
      </c>
      <c r="N311" s="98">
        <v>52.182526429631068</v>
      </c>
      <c r="O311" s="98">
        <v>44.866198293550632</v>
      </c>
      <c r="P311" s="98">
        <v>31.382319016623462</v>
      </c>
      <c r="Q311" s="98">
        <v>44.884064860944186</v>
      </c>
      <c r="R311" s="98">
        <v>43.183653374333787</v>
      </c>
      <c r="S311" s="98">
        <v>45.947825968305729</v>
      </c>
      <c r="T311" s="98">
        <v>44.10746824047277</v>
      </c>
      <c r="U311" s="98">
        <v>36.672860485555383</v>
      </c>
      <c r="V311" s="98">
        <v>47.658569492930944</v>
      </c>
      <c r="W311" s="98">
        <v>57.362883726138357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0.15491071439060744</v>
      </c>
      <c r="D312" s="98">
        <v>0.19471631756190647</v>
      </c>
      <c r="E312" s="98">
        <v>0.15541686771548657</v>
      </c>
      <c r="F312" s="98">
        <v>0.15922909194037993</v>
      </c>
      <c r="G312" s="98">
        <v>8.7086902490695853E-2</v>
      </c>
      <c r="H312" s="98">
        <v>0.13797778111696685</v>
      </c>
      <c r="I312" s="98">
        <v>2.5939045976316962E-2</v>
      </c>
      <c r="J312" s="98">
        <v>7.5048805272753205E-2</v>
      </c>
      <c r="K312" s="98">
        <v>0.10573842306247377</v>
      </c>
      <c r="L312" s="98">
        <v>0.15630473304358472</v>
      </c>
      <c r="M312" s="98">
        <v>0.22138136076654744</v>
      </c>
      <c r="N312" s="98">
        <v>0.16935575671856007</v>
      </c>
      <c r="O312" s="98">
        <v>0.17101684916618307</v>
      </c>
      <c r="P312" s="98">
        <v>0.12203750550569115</v>
      </c>
      <c r="Q312" s="98">
        <v>0.15381855402296202</v>
      </c>
      <c r="R312" s="98">
        <v>0.14655890990765971</v>
      </c>
      <c r="S312" s="98">
        <v>0.15691873934989639</v>
      </c>
      <c r="T312" s="98">
        <v>0.14833740850075458</v>
      </c>
      <c r="U312" s="98">
        <v>0.12275082243595183</v>
      </c>
      <c r="V312" s="98">
        <v>0.15704731102378178</v>
      </c>
      <c r="W312" s="98">
        <v>0.18717273356765671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0.61058120499615831</v>
      </c>
      <c r="D313" s="122">
        <f t="shared" si="142"/>
        <v>0.97990839499200821</v>
      </c>
      <c r="E313" s="122">
        <f t="shared" si="142"/>
        <v>1.0212213659922189</v>
      </c>
      <c r="F313" s="122">
        <f t="shared" si="142"/>
        <v>0.27045572951914348</v>
      </c>
      <c r="G313" s="122">
        <f t="shared" si="142"/>
        <v>0.2927798753668383</v>
      </c>
      <c r="H313" s="122">
        <f t="shared" si="142"/>
        <v>0.54561528429270778</v>
      </c>
      <c r="I313" s="122">
        <f t="shared" si="142"/>
        <v>0.32344664291465136</v>
      </c>
      <c r="J313" s="122">
        <f t="shared" si="142"/>
        <v>0.19978244829815206</v>
      </c>
      <c r="K313" s="122">
        <f t="shared" si="142"/>
        <v>0.27144983486686147</v>
      </c>
      <c r="L313" s="122">
        <f t="shared" si="142"/>
        <v>1.2322205799225998</v>
      </c>
      <c r="M313" s="122">
        <f t="shared" si="142"/>
        <v>0.54245789720825677</v>
      </c>
      <c r="N313" s="122">
        <f t="shared" si="142"/>
        <v>1.717877139095259</v>
      </c>
      <c r="O313" s="122">
        <f t="shared" si="142"/>
        <v>0.19074774820010298</v>
      </c>
      <c r="P313" s="122">
        <f t="shared" si="142"/>
        <v>0.67168162500987727</v>
      </c>
      <c r="Q313" s="122">
        <f t="shared" si="142"/>
        <v>2.6280412949420913</v>
      </c>
      <c r="R313" s="122">
        <f t="shared" si="142"/>
        <v>1.3338907839982583</v>
      </c>
      <c r="S313" s="122">
        <f t="shared" si="142"/>
        <v>1.8567772836584957</v>
      </c>
      <c r="T313" s="122">
        <f t="shared" si="142"/>
        <v>1.515703036735575</v>
      </c>
      <c r="U313" s="122">
        <f t="shared" si="142"/>
        <v>0.84304542181534192</v>
      </c>
      <c r="V313" s="122">
        <f t="shared" si="142"/>
        <v>0.27462826778641219</v>
      </c>
      <c r="W313" s="122">
        <f t="shared" si="142"/>
        <v>9.5379870060038105E-2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0.61058120499615831</v>
      </c>
      <c r="D314" s="98">
        <v>0.97990839499200821</v>
      </c>
      <c r="E314" s="98">
        <v>1.0212213659922189</v>
      </c>
      <c r="F314" s="98">
        <v>0.27045572951914348</v>
      </c>
      <c r="G314" s="98">
        <v>0.2927798753668383</v>
      </c>
      <c r="H314" s="98">
        <v>0.54561528429270778</v>
      </c>
      <c r="I314" s="98">
        <v>0.32344664291465136</v>
      </c>
      <c r="J314" s="98">
        <v>0.19978244829815206</v>
      </c>
      <c r="K314" s="98">
        <v>0.27144983486686147</v>
      </c>
      <c r="L314" s="98">
        <v>1.2322205799225998</v>
      </c>
      <c r="M314" s="98">
        <v>0.54245789720825677</v>
      </c>
      <c r="N314" s="98">
        <v>1.717877139095259</v>
      </c>
      <c r="O314" s="98">
        <v>0.19074774820010298</v>
      </c>
      <c r="P314" s="98">
        <v>0.67168162500987727</v>
      </c>
      <c r="Q314" s="98">
        <v>2.6280412949420913</v>
      </c>
      <c r="R314" s="98">
        <v>1.3338907839982583</v>
      </c>
      <c r="S314" s="98">
        <v>1.8567772836584957</v>
      </c>
      <c r="T314" s="98">
        <v>1.515703036735575</v>
      </c>
      <c r="U314" s="98">
        <v>0.84304542181534192</v>
      </c>
      <c r="V314" s="98">
        <v>0.27462826778641219</v>
      </c>
      <c r="W314" s="98">
        <v>9.5379870060038105E-2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4.7695397775428665</v>
      </c>
      <c r="D315" s="122">
        <v>6.6484111024556976</v>
      </c>
      <c r="E315" s="122">
        <v>5.7602348805558643</v>
      </c>
      <c r="F315" s="122">
        <v>3.483176869882322</v>
      </c>
      <c r="G315" s="122">
        <v>3.1633964245733153</v>
      </c>
      <c r="H315" s="122">
        <v>5.2940202695530703</v>
      </c>
      <c r="I315" s="122">
        <v>1.3028743341884808</v>
      </c>
      <c r="J315" s="122">
        <v>2.225068620386025</v>
      </c>
      <c r="K315" s="122">
        <v>3.5094157969744804</v>
      </c>
      <c r="L315" s="122">
        <v>5.1936971683494608</v>
      </c>
      <c r="M315" s="122">
        <v>7.3921426806381536</v>
      </c>
      <c r="N315" s="122">
        <v>6.9106590696937511</v>
      </c>
      <c r="O315" s="122">
        <v>6.4637183727236787</v>
      </c>
      <c r="P315" s="122">
        <v>4.9806009090035683</v>
      </c>
      <c r="Q315" s="122">
        <v>7.4826597380216864</v>
      </c>
      <c r="R315" s="122">
        <v>7.3762444565047875</v>
      </c>
      <c r="S315" s="122">
        <v>8.4703177871454862</v>
      </c>
      <c r="T315" s="122">
        <v>8.1784708891326865</v>
      </c>
      <c r="U315" s="122">
        <v>7.0783336463652811</v>
      </c>
      <c r="V315" s="122">
        <v>9.5559395378383716</v>
      </c>
      <c r="W315" s="122">
        <v>12.227351472631156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4.551768462614187</v>
      </c>
      <c r="D316" s="98">
        <v>6.4145696297791543</v>
      </c>
      <c r="E316" s="98">
        <v>5.5309751866321166</v>
      </c>
      <c r="F316" s="98">
        <v>3.3771944678825445</v>
      </c>
      <c r="G316" s="98">
        <v>3.1633964245733153</v>
      </c>
      <c r="H316" s="98">
        <v>4.7556074112125382</v>
      </c>
      <c r="I316" s="98">
        <v>1.1447011684622743</v>
      </c>
      <c r="J316" s="98">
        <v>2.2247731141051816</v>
      </c>
      <c r="K316" s="98">
        <v>3.3166251266553135</v>
      </c>
      <c r="L316" s="98">
        <v>4.9543625079981961</v>
      </c>
      <c r="M316" s="98">
        <v>7.1775088495004224</v>
      </c>
      <c r="N316" s="98">
        <v>6.7125686697970828</v>
      </c>
      <c r="O316" s="98">
        <v>6.2990154573144661</v>
      </c>
      <c r="P316" s="98">
        <v>4.5861615141371406</v>
      </c>
      <c r="Q316" s="98">
        <v>7.2028498894923922</v>
      </c>
      <c r="R316" s="98">
        <v>7.15313785937966</v>
      </c>
      <c r="S316" s="98">
        <v>8.1178453163524704</v>
      </c>
      <c r="T316" s="98">
        <v>7.8454482151217118</v>
      </c>
      <c r="U316" s="98">
        <v>6.7986912491347979</v>
      </c>
      <c r="V316" s="98">
        <v>9.1877329075260281</v>
      </c>
      <c r="W316" s="98">
        <v>12.227351472631156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0.21777131492867977</v>
      </c>
      <c r="D320" s="101">
        <v>0.23384147267654312</v>
      </c>
      <c r="E320" s="101">
        <v>0.22925969392374737</v>
      </c>
      <c r="F320" s="101">
        <v>0.10598240199977731</v>
      </c>
      <c r="G320" s="101">
        <v>0</v>
      </c>
      <c r="H320" s="101">
        <v>0.53841285834053232</v>
      </c>
      <c r="I320" s="101">
        <v>0.15817316572620635</v>
      </c>
      <c r="J320" s="101">
        <v>2.9550628084330571E-4</v>
      </c>
      <c r="K320" s="101">
        <v>0.1927906703191668</v>
      </c>
      <c r="L320" s="101">
        <v>0.23933466035126449</v>
      </c>
      <c r="M320" s="101">
        <v>0.21463383113773135</v>
      </c>
      <c r="N320" s="101">
        <v>0.19809039989666852</v>
      </c>
      <c r="O320" s="101">
        <v>0.1647029154092122</v>
      </c>
      <c r="P320" s="101">
        <v>0.39443939486642771</v>
      </c>
      <c r="Q320" s="101">
        <v>0.27980984852929447</v>
      </c>
      <c r="R320" s="101">
        <v>0.22310659712512793</v>
      </c>
      <c r="S320" s="101">
        <v>0.35247247079301541</v>
      </c>
      <c r="T320" s="101">
        <v>0.33302267401097496</v>
      </c>
      <c r="U320" s="101">
        <v>0.27964239723048351</v>
      </c>
      <c r="V320" s="101">
        <v>0.36820663031234296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2.5352360639792186</v>
      </c>
      <c r="D324" s="122">
        <v>3.5416581456662777</v>
      </c>
      <c r="E324" s="122">
        <v>3.4690815921849771</v>
      </c>
      <c r="F324" s="122">
        <v>1.8335899946460201</v>
      </c>
      <c r="G324" s="122">
        <v>2.2218283274128514</v>
      </c>
      <c r="H324" s="122">
        <v>2.5116498353764478</v>
      </c>
      <c r="I324" s="122">
        <v>0.72471217375416597</v>
      </c>
      <c r="J324" s="122">
        <v>0.7852392951556546</v>
      </c>
      <c r="K324" s="122">
        <v>1.5274733884166718</v>
      </c>
      <c r="L324" s="122">
        <v>1.929405608746164</v>
      </c>
      <c r="M324" s="122">
        <v>2.7134700255639066</v>
      </c>
      <c r="N324" s="122">
        <v>2.2513448221740773</v>
      </c>
      <c r="O324" s="122">
        <v>2.0225992326631239</v>
      </c>
      <c r="P324" s="122">
        <v>1.5945960983657157</v>
      </c>
      <c r="Q324" s="122">
        <v>2.6825035749043606</v>
      </c>
      <c r="R324" s="122">
        <v>2.6757029678507598</v>
      </c>
      <c r="S324" s="122">
        <v>3.1692566028951696</v>
      </c>
      <c r="T324" s="122">
        <v>3.1862950224798436</v>
      </c>
      <c r="U324" s="122">
        <v>2.8666364096047103</v>
      </c>
      <c r="V324" s="122">
        <v>3.4955155332981751</v>
      </c>
      <c r="W324" s="122">
        <v>4.3953614165548425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1.8943895185762876</v>
      </c>
      <c r="D325" s="98">
        <v>3.1569061203222004</v>
      </c>
      <c r="E325" s="98">
        <v>2.8595248647156475</v>
      </c>
      <c r="F325" s="98">
        <v>1.5481041867880776</v>
      </c>
      <c r="G325" s="98">
        <v>1.909367010434357</v>
      </c>
      <c r="H325" s="98">
        <v>2.5113269906880107</v>
      </c>
      <c r="I325" s="98">
        <v>0.68916032383784009</v>
      </c>
      <c r="J325" s="98">
        <v>0.77313574985049804</v>
      </c>
      <c r="K325" s="98">
        <v>1.5035854500989698</v>
      </c>
      <c r="L325" s="98">
        <v>1.8326471284014816</v>
      </c>
      <c r="M325" s="98">
        <v>2.7037637826580143</v>
      </c>
      <c r="N325" s="98">
        <v>2.2376525249741945</v>
      </c>
      <c r="O325" s="98">
        <v>2.0155142672145625</v>
      </c>
      <c r="P325" s="98">
        <v>1.588479602395416</v>
      </c>
      <c r="Q325" s="98">
        <v>2.6460880346548774</v>
      </c>
      <c r="R325" s="98">
        <v>2.6327179965886907</v>
      </c>
      <c r="S325" s="98">
        <v>3.1038134217216</v>
      </c>
      <c r="T325" s="98">
        <v>3.1170648269807453</v>
      </c>
      <c r="U325" s="98">
        <v>2.8361430077446768</v>
      </c>
      <c r="V325" s="98">
        <v>3.4454112419067879</v>
      </c>
      <c r="W325" s="98">
        <v>4.3210604576952401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0.64084654540293129</v>
      </c>
      <c r="D326" s="33">
        <v>0.38475202534407738</v>
      </c>
      <c r="E326" s="33">
        <v>0.60955672746932954</v>
      </c>
      <c r="F326" s="33">
        <v>0.28548580785794248</v>
      </c>
      <c r="G326" s="33">
        <v>0.3124613169784945</v>
      </c>
      <c r="H326" s="33">
        <v>3.2284468843698144E-4</v>
      </c>
      <c r="I326" s="33">
        <v>3.5551849916325873E-2</v>
      </c>
      <c r="J326" s="33">
        <v>1.2103545305156525E-2</v>
      </c>
      <c r="K326" s="33">
        <v>2.3887938317702063E-2</v>
      </c>
      <c r="L326" s="33">
        <v>9.6758480344682443E-2</v>
      </c>
      <c r="M326" s="33">
        <v>9.7062429058922765E-3</v>
      </c>
      <c r="N326" s="33">
        <v>1.3692297199882561E-2</v>
      </c>
      <c r="O326" s="33">
        <v>7.0849654485612232E-3</v>
      </c>
      <c r="P326" s="33">
        <v>6.1164959702996631E-3</v>
      </c>
      <c r="Q326" s="33">
        <v>3.6415540249483208E-2</v>
      </c>
      <c r="R326" s="33">
        <v>4.2984971262069127E-2</v>
      </c>
      <c r="S326" s="33">
        <v>6.5443181173569592E-2</v>
      </c>
      <c r="T326" s="33">
        <v>6.9230195499098243E-2</v>
      </c>
      <c r="U326" s="33">
        <v>3.0493401860033451E-2</v>
      </c>
      <c r="V326" s="33">
        <v>5.0104291391387029E-2</v>
      </c>
      <c r="W326" s="33">
        <v>7.4300958859602348E-2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0.53422285587039087</v>
      </c>
      <c r="D328" s="119">
        <f t="shared" si="143"/>
        <v>0.54314240035181294</v>
      </c>
      <c r="E328" s="119">
        <f t="shared" si="143"/>
        <v>0.55461739565291845</v>
      </c>
      <c r="F328" s="119">
        <f t="shared" si="143"/>
        <v>0.55644773798060554</v>
      </c>
      <c r="G328" s="119">
        <f t="shared" si="143"/>
        <v>0.56724156527812242</v>
      </c>
      <c r="H328" s="119">
        <f t="shared" si="143"/>
        <v>0.57499613364975566</v>
      </c>
      <c r="I328" s="119">
        <f t="shared" si="143"/>
        <v>0.59310279324221304</v>
      </c>
      <c r="J328" s="119">
        <f t="shared" si="143"/>
        <v>0.59152459765581955</v>
      </c>
      <c r="K328" s="119">
        <f t="shared" si="143"/>
        <v>0.60013104316842525</v>
      </c>
      <c r="L328" s="119">
        <f t="shared" si="143"/>
        <v>0.61758646114067672</v>
      </c>
      <c r="M328" s="119">
        <f t="shared" si="143"/>
        <v>0.6218116724296413</v>
      </c>
      <c r="N328" s="119">
        <f t="shared" si="143"/>
        <v>0.64772255460479145</v>
      </c>
      <c r="O328" s="119">
        <f t="shared" si="143"/>
        <v>0.65610942637514791</v>
      </c>
      <c r="P328" s="119">
        <f t="shared" si="143"/>
        <v>0.68548364871213674</v>
      </c>
      <c r="Q328" s="119">
        <f t="shared" si="143"/>
        <v>0.72071202499027187</v>
      </c>
      <c r="R328" s="119">
        <f t="shared" ref="R328:V328" si="144">IF(R309=0,"",R309/R290)</f>
        <v>0.72023032712920065</v>
      </c>
      <c r="S328" s="119">
        <f t="shared" si="144"/>
        <v>0.73331237930066251</v>
      </c>
      <c r="T328" s="119">
        <f t="shared" si="144"/>
        <v>0.73830152590695464</v>
      </c>
      <c r="U328" s="119">
        <f t="shared" si="144"/>
        <v>0.73932451739591676</v>
      </c>
      <c r="V328" s="119">
        <f t="shared" si="144"/>
        <v>0.73831707999537644</v>
      </c>
      <c r="W328" s="119">
        <f t="shared" ref="W328" si="145">IF(W309=0,"",W309/W290)</f>
        <v>0.74118011215670332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0.52612868098236731</v>
      </c>
      <c r="D329" s="124">
        <f t="shared" si="146"/>
        <v>0.53534811886952527</v>
      </c>
      <c r="E329" s="124">
        <f t="shared" si="146"/>
        <v>0.54459029269036296</v>
      </c>
      <c r="F329" s="124">
        <f t="shared" si="146"/>
        <v>0.55381902037606767</v>
      </c>
      <c r="G329" s="124">
        <f t="shared" si="146"/>
        <v>0.56289834793278271</v>
      </c>
      <c r="H329" s="124">
        <f t="shared" si="146"/>
        <v>0.57195994968556829</v>
      </c>
      <c r="I329" s="124">
        <f t="shared" si="146"/>
        <v>0.5810020225780832</v>
      </c>
      <c r="J329" s="124">
        <f t="shared" si="146"/>
        <v>0.59039570389571083</v>
      </c>
      <c r="K329" s="124">
        <f t="shared" si="146"/>
        <v>0.59987292015606819</v>
      </c>
      <c r="L329" s="124">
        <f t="shared" si="146"/>
        <v>0.60951267455548219</v>
      </c>
      <c r="M329" s="124">
        <f t="shared" si="146"/>
        <v>0.62200717466449329</v>
      </c>
      <c r="N329" s="124">
        <f t="shared" si="146"/>
        <v>0.6378455400979115</v>
      </c>
      <c r="O329" s="124">
        <f t="shared" si="146"/>
        <v>0.65797169089472107</v>
      </c>
      <c r="P329" s="124">
        <f t="shared" si="146"/>
        <v>0.68021089476967544</v>
      </c>
      <c r="Q329" s="124">
        <f t="shared" si="146"/>
        <v>0.69898746422263525</v>
      </c>
      <c r="R329" s="124">
        <f t="shared" ref="R329:V329" si="147">IF(R310=0,"",R310/R291)</f>
        <v>0.709768430244759</v>
      </c>
      <c r="S329" s="124">
        <f t="shared" si="147"/>
        <v>0.71815435060742372</v>
      </c>
      <c r="T329" s="124">
        <f t="shared" si="147"/>
        <v>0.72488329668553486</v>
      </c>
      <c r="U329" s="124">
        <f t="shared" si="147"/>
        <v>0.730553101480659</v>
      </c>
      <c r="V329" s="124">
        <f t="shared" si="147"/>
        <v>0.73552532368961687</v>
      </c>
      <c r="W329" s="124">
        <f t="shared" ref="W329" si="148">IF(W310=0,"",W310/W291)</f>
        <v>0.73907546055388029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0.5250373749752526</v>
      </c>
      <c r="D330" s="111">
        <f t="shared" si="149"/>
        <v>0.53430278111789453</v>
      </c>
      <c r="E330" s="111">
        <f t="shared" si="149"/>
        <v>0.54357227350428405</v>
      </c>
      <c r="F330" s="111">
        <f t="shared" si="149"/>
        <v>0.55272759191089393</v>
      </c>
      <c r="G330" s="111">
        <f t="shared" si="149"/>
        <v>0.5618778083930428</v>
      </c>
      <c r="H330" s="111">
        <f t="shared" si="149"/>
        <v>0.5710107054226401</v>
      </c>
      <c r="I330" s="111">
        <f t="shared" si="149"/>
        <v>0.5801543038233038</v>
      </c>
      <c r="J330" s="111">
        <f t="shared" si="149"/>
        <v>0.58942077545394256</v>
      </c>
      <c r="K330" s="111">
        <f t="shared" si="149"/>
        <v>0.59890692763116016</v>
      </c>
      <c r="L330" s="111">
        <f t="shared" si="149"/>
        <v>0.60864117060658063</v>
      </c>
      <c r="M330" s="111">
        <f t="shared" si="149"/>
        <v>0.62109801231616613</v>
      </c>
      <c r="N330" s="111">
        <f t="shared" si="149"/>
        <v>0.63709672589520483</v>
      </c>
      <c r="O330" s="111">
        <f t="shared" si="149"/>
        <v>0.65711500214239482</v>
      </c>
      <c r="P330" s="111">
        <f t="shared" si="149"/>
        <v>0.67936605218936008</v>
      </c>
      <c r="Q330" s="111">
        <f t="shared" si="149"/>
        <v>0.69826714876301932</v>
      </c>
      <c r="R330" s="111">
        <f t="shared" ref="R330:V330" si="150">IF(R311=0,"",R311/R292)</f>
        <v>0.70906999426581441</v>
      </c>
      <c r="S330" s="111">
        <f t="shared" si="150"/>
        <v>0.71746375923706707</v>
      </c>
      <c r="T330" s="111">
        <f t="shared" si="150"/>
        <v>0.72421322392001397</v>
      </c>
      <c r="U330" s="111">
        <f t="shared" si="150"/>
        <v>0.72989481779277532</v>
      </c>
      <c r="V330" s="111">
        <f t="shared" si="150"/>
        <v>0.7348848623814066</v>
      </c>
      <c r="W330" s="111">
        <f t="shared" ref="W330" si="151">IF(W311=0,"",W311/W292)</f>
        <v>0.73844675728206144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2.1407106559139732</v>
      </c>
      <c r="E332" s="124">
        <f t="shared" si="155"/>
        <v>2.2045549901984871</v>
      </c>
      <c r="F332" s="124">
        <f t="shared" si="155"/>
        <v>2.2684678914642329</v>
      </c>
      <c r="G332" s="124">
        <f t="shared" si="155"/>
        <v>2.3329881234576191</v>
      </c>
      <c r="H332" s="124">
        <f t="shared" si="155"/>
        <v>2.3980462470555119</v>
      </c>
      <c r="I332" s="124">
        <f t="shared" si="155"/>
        <v>2.4637713743811238</v>
      </c>
      <c r="J332" s="124">
        <f t="shared" si="155"/>
        <v>2.5307005534643192</v>
      </c>
      <c r="K332" s="124">
        <f t="shared" si="155"/>
        <v>2.5992853457573957</v>
      </c>
      <c r="L332" s="124">
        <f t="shared" si="155"/>
        <v>2.6696373971852569</v>
      </c>
      <c r="M332" s="124">
        <f t="shared" si="155"/>
        <v>2.753666293425344</v>
      </c>
      <c r="N332" s="124">
        <f t="shared" si="155"/>
        <v>2.8552695659938188</v>
      </c>
      <c r="O332" s="124">
        <f t="shared" si="155"/>
        <v>2.9766019566585165</v>
      </c>
      <c r="P332" s="124">
        <f t="shared" si="155"/>
        <v>3.1081843216729235</v>
      </c>
      <c r="Q332" s="124">
        <f t="shared" si="155"/>
        <v>3.2212640463948716</v>
      </c>
      <c r="R332" s="124">
        <f t="shared" ref="R332:V332" si="156">IF(R313=0,"",R313/R294)</f>
        <v>3.2922055408162239</v>
      </c>
      <c r="S332" s="124">
        <f t="shared" si="156"/>
        <v>3.3486714871906016</v>
      </c>
      <c r="T332" s="124">
        <f t="shared" si="156"/>
        <v>3.395850934883998</v>
      </c>
      <c r="U332" s="124">
        <f t="shared" si="156"/>
        <v>3.4388017692956554</v>
      </c>
      <c r="V332" s="124">
        <f t="shared" si="156"/>
        <v>3.4825948434800771</v>
      </c>
      <c r="W332" s="124">
        <f t="shared" ref="W332" si="157">IF(W313=0,"",W313/W294)</f>
        <v>3.5254688748329794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2.1407106559139732</v>
      </c>
      <c r="E333" s="111">
        <f t="shared" si="158"/>
        <v>2.2045549901984871</v>
      </c>
      <c r="F333" s="111">
        <f t="shared" si="158"/>
        <v>2.2684678914642329</v>
      </c>
      <c r="G333" s="111">
        <f t="shared" si="158"/>
        <v>2.3329881234576191</v>
      </c>
      <c r="H333" s="111">
        <f t="shared" si="158"/>
        <v>2.3980462470555119</v>
      </c>
      <c r="I333" s="111">
        <f t="shared" si="158"/>
        <v>2.4637713743811238</v>
      </c>
      <c r="J333" s="111">
        <f t="shared" si="158"/>
        <v>2.5307005534643192</v>
      </c>
      <c r="K333" s="111">
        <f t="shared" si="158"/>
        <v>2.5992853457573957</v>
      </c>
      <c r="L333" s="111">
        <f t="shared" si="158"/>
        <v>2.6696373971852569</v>
      </c>
      <c r="M333" s="111">
        <f t="shared" si="158"/>
        <v>2.753666293425344</v>
      </c>
      <c r="N333" s="111">
        <f t="shared" si="158"/>
        <v>2.8552695659938188</v>
      </c>
      <c r="O333" s="111">
        <f t="shared" si="158"/>
        <v>2.9766019566585165</v>
      </c>
      <c r="P333" s="111">
        <f t="shared" si="158"/>
        <v>3.1081843216729235</v>
      </c>
      <c r="Q333" s="111">
        <f t="shared" si="158"/>
        <v>3.2212640463948716</v>
      </c>
      <c r="R333" s="111">
        <f t="shared" ref="R333:V333" si="159">IF(R314=0,"",R314/R295)</f>
        <v>3.2922055408162239</v>
      </c>
      <c r="S333" s="111">
        <f t="shared" si="159"/>
        <v>3.3486714871906016</v>
      </c>
      <c r="T333" s="111">
        <f t="shared" si="159"/>
        <v>3.395850934883998</v>
      </c>
      <c r="U333" s="111">
        <f t="shared" si="159"/>
        <v>3.4388017692956554</v>
      </c>
      <c r="V333" s="111">
        <f t="shared" si="159"/>
        <v>3.4825948434800771</v>
      </c>
      <c r="W333" s="111">
        <f t="shared" ref="W333" si="160">IF(W314=0,"",W314/W295)</f>
        <v>3.5254688748329794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0.51148430061415473</v>
      </c>
      <c r="D334" s="124">
        <f t="shared" si="161"/>
        <v>0.51808583011961229</v>
      </c>
      <c r="E334" s="124">
        <f t="shared" si="161"/>
        <v>0.52579154209069467</v>
      </c>
      <c r="F334" s="124">
        <f t="shared" si="161"/>
        <v>0.5329335075848638</v>
      </c>
      <c r="G334" s="124">
        <f t="shared" si="161"/>
        <v>0.53971040770464662</v>
      </c>
      <c r="H334" s="124">
        <f t="shared" si="161"/>
        <v>0.55102737946290892</v>
      </c>
      <c r="I334" s="124">
        <f t="shared" si="161"/>
        <v>0.55948080502492581</v>
      </c>
      <c r="J334" s="124">
        <f t="shared" si="161"/>
        <v>0.56570337843196161</v>
      </c>
      <c r="K334" s="124">
        <f t="shared" si="161"/>
        <v>0.57612882438015989</v>
      </c>
      <c r="L334" s="124">
        <f t="shared" si="161"/>
        <v>0.58630622890837403</v>
      </c>
      <c r="M334" s="124">
        <f t="shared" si="161"/>
        <v>0.60199708129315266</v>
      </c>
      <c r="N334" s="124">
        <f t="shared" si="161"/>
        <v>0.62450057081075949</v>
      </c>
      <c r="O334" s="124">
        <f t="shared" si="161"/>
        <v>0.6549433244531524</v>
      </c>
      <c r="P334" s="124">
        <f t="shared" si="161"/>
        <v>0.68684288687619954</v>
      </c>
      <c r="Q334" s="124">
        <f t="shared" si="161"/>
        <v>0.72076991642457977</v>
      </c>
      <c r="R334" s="124">
        <f t="shared" ref="R334:V334" si="162">IF(R315=0,"",R315/R296)</f>
        <v>0.74201550018480578</v>
      </c>
      <c r="S334" s="124">
        <f t="shared" si="162"/>
        <v>0.75971542801072101</v>
      </c>
      <c r="T334" s="124">
        <f t="shared" si="162"/>
        <v>0.77634883906751739</v>
      </c>
      <c r="U334" s="124">
        <f t="shared" si="162"/>
        <v>0.79025145662300356</v>
      </c>
      <c r="V334" s="124">
        <f t="shared" si="162"/>
        <v>0.80075140526678135</v>
      </c>
      <c r="W334" s="124">
        <f t="shared" ref="W334" si="163">IF(W315=0,"",W315/W296)</f>
        <v>0.81059493988072828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0.50895302667370068</v>
      </c>
      <c r="D335" s="111">
        <f t="shared" si="164"/>
        <v>0.51630063447517394</v>
      </c>
      <c r="E335" s="111">
        <f t="shared" si="164"/>
        <v>0.52396592838346456</v>
      </c>
      <c r="F335" s="111">
        <f t="shared" si="164"/>
        <v>0.53169318045949354</v>
      </c>
      <c r="G335" s="111">
        <f t="shared" si="164"/>
        <v>0.53971040770464662</v>
      </c>
      <c r="H335" s="111">
        <f t="shared" si="164"/>
        <v>0.54798673975931578</v>
      </c>
      <c r="I335" s="111">
        <f t="shared" si="164"/>
        <v>0.55657536847799283</v>
      </c>
      <c r="J335" s="111">
        <f t="shared" si="164"/>
        <v>0.56570106263001907</v>
      </c>
      <c r="K335" s="111">
        <f t="shared" si="164"/>
        <v>0.57555124527515944</v>
      </c>
      <c r="L335" s="111">
        <f t="shared" si="164"/>
        <v>0.58616961689105174</v>
      </c>
      <c r="M335" s="111">
        <f t="shared" si="164"/>
        <v>0.60222732103662446</v>
      </c>
      <c r="N335" s="111">
        <f t="shared" si="164"/>
        <v>0.6251621811953455</v>
      </c>
      <c r="O335" s="111">
        <f t="shared" si="164"/>
        <v>0.6560358548746934</v>
      </c>
      <c r="P335" s="111">
        <f t="shared" si="164"/>
        <v>0.69196230431285743</v>
      </c>
      <c r="Q335" s="111">
        <f t="shared" si="164"/>
        <v>0.72388746257506587</v>
      </c>
      <c r="R335" s="111">
        <f t="shared" ref="R335:V335" si="165">IF(R316=0,"",R316/R297)</f>
        <v>0.74487906159355377</v>
      </c>
      <c r="S335" s="111">
        <f t="shared" si="165"/>
        <v>0.76403254384186958</v>
      </c>
      <c r="T335" s="111">
        <f t="shared" si="165"/>
        <v>0.78085068697445437</v>
      </c>
      <c r="U335" s="111">
        <f t="shared" si="165"/>
        <v>0.79477949857996599</v>
      </c>
      <c r="V335" s="111">
        <f t="shared" si="165"/>
        <v>0.80521105776802038</v>
      </c>
      <c r="W335" s="111">
        <f t="shared" ref="W335" si="166">IF(W316=0,"",W316/W297)</f>
        <v>0.81059493988072828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0.57082366732626533</v>
      </c>
      <c r="D339" s="112">
        <f t="shared" si="176"/>
        <v>0.5723745306704322</v>
      </c>
      <c r="E339" s="112">
        <f t="shared" si="176"/>
        <v>0.57404467733844355</v>
      </c>
      <c r="F339" s="112">
        <f t="shared" si="176"/>
        <v>0.57573086729075185</v>
      </c>
      <c r="G339" s="112" t="str">
        <f t="shared" si="176"/>
        <v/>
      </c>
      <c r="H339" s="112">
        <f t="shared" si="176"/>
        <v>0.57942505242263365</v>
      </c>
      <c r="I339" s="112">
        <f t="shared" si="176"/>
        <v>0.58144710680716527</v>
      </c>
      <c r="J339" s="112">
        <f t="shared" si="176"/>
        <v>0.58369282426653513</v>
      </c>
      <c r="K339" s="112">
        <f t="shared" si="176"/>
        <v>0.58624975678553914</v>
      </c>
      <c r="L339" s="112">
        <f t="shared" si="176"/>
        <v>0.58914854644274528</v>
      </c>
      <c r="M339" s="112">
        <f t="shared" si="176"/>
        <v>0.59439779878405696</v>
      </c>
      <c r="N339" s="112">
        <f t="shared" si="176"/>
        <v>0.60288006490862489</v>
      </c>
      <c r="O339" s="112">
        <f t="shared" si="176"/>
        <v>0.61572711364350807</v>
      </c>
      <c r="P339" s="112">
        <f t="shared" si="176"/>
        <v>0.63243947486757068</v>
      </c>
      <c r="Q339" s="112">
        <f t="shared" si="176"/>
        <v>0.64883832057988455</v>
      </c>
      <c r="R339" s="112">
        <f t="shared" ref="R339:V339" si="177">IF(R320=0,"",R320/R301)</f>
        <v>0.66059392621534463</v>
      </c>
      <c r="S339" s="112">
        <f t="shared" si="177"/>
        <v>0.67223363943165204</v>
      </c>
      <c r="T339" s="112">
        <f t="shared" si="177"/>
        <v>0.68351339706425984</v>
      </c>
      <c r="U339" s="112">
        <f t="shared" si="177"/>
        <v>0.69410928203378774</v>
      </c>
      <c r="V339" s="112">
        <f t="shared" si="177"/>
        <v>0.70352434068565428</v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0.60705730808506364</v>
      </c>
      <c r="D343" s="124">
        <f t="shared" si="188"/>
        <v>0.58731629637958782</v>
      </c>
      <c r="E343" s="124">
        <f t="shared" si="188"/>
        <v>0.5977255498136036</v>
      </c>
      <c r="F343" s="124">
        <f t="shared" si="188"/>
        <v>0.59579840665365957</v>
      </c>
      <c r="G343" s="124">
        <f t="shared" si="188"/>
        <v>0.59457861809643464</v>
      </c>
      <c r="H343" s="124">
        <f t="shared" si="188"/>
        <v>0.57610068658968061</v>
      </c>
      <c r="I343" s="124">
        <f t="shared" si="188"/>
        <v>0.58357494481807715</v>
      </c>
      <c r="J343" s="124">
        <f t="shared" si="188"/>
        <v>0.57982552519535269</v>
      </c>
      <c r="K343" s="124">
        <f t="shared" si="188"/>
        <v>0.58065360753553397</v>
      </c>
      <c r="L343" s="124">
        <f t="shared" si="188"/>
        <v>0.58618152340490737</v>
      </c>
      <c r="M343" s="124">
        <f t="shared" si="188"/>
        <v>0.58018356140620908</v>
      </c>
      <c r="N343" s="124">
        <f t="shared" si="188"/>
        <v>0.58054007178652478</v>
      </c>
      <c r="O343" s="124">
        <f t="shared" si="188"/>
        <v>0.58018973465486934</v>
      </c>
      <c r="P343" s="124">
        <f t="shared" si="188"/>
        <v>0.58025025496163607</v>
      </c>
      <c r="Q343" s="124">
        <f t="shared" si="188"/>
        <v>0.58173088894525993</v>
      </c>
      <c r="R343" s="124">
        <f t="shared" ref="R343:V343" si="189">IF(R324=0,"",R324/R305)</f>
        <v>0.5847452766418596</v>
      </c>
      <c r="S343" s="124">
        <f t="shared" si="189"/>
        <v>0.58976103189160356</v>
      </c>
      <c r="T343" s="124">
        <f t="shared" si="189"/>
        <v>0.59494434865379675</v>
      </c>
      <c r="U343" s="124">
        <f t="shared" si="189"/>
        <v>0.59822032957203364</v>
      </c>
      <c r="V343" s="124">
        <f t="shared" si="189"/>
        <v>0.6036240685500619</v>
      </c>
      <c r="W343" s="124">
        <f t="shared" ref="W343" si="190">IF(W324=0,"",W324/W305)</f>
        <v>0.60848398741393528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0.57171854324181381</v>
      </c>
      <c r="D344" s="111">
        <f t="shared" si="191"/>
        <v>0.57260931712337559</v>
      </c>
      <c r="E344" s="111">
        <f t="shared" si="191"/>
        <v>0.57348752837853156</v>
      </c>
      <c r="F344" s="111">
        <f t="shared" si="191"/>
        <v>0.57436402654826857</v>
      </c>
      <c r="G344" s="111">
        <f t="shared" si="191"/>
        <v>0.57522895527800766</v>
      </c>
      <c r="H344" s="111">
        <f t="shared" si="191"/>
        <v>0.57608352086007153</v>
      </c>
      <c r="I344" s="111">
        <f t="shared" si="191"/>
        <v>0.57692529468840303</v>
      </c>
      <c r="J344" s="111">
        <f t="shared" si="191"/>
        <v>0.57774432762121164</v>
      </c>
      <c r="K344" s="111">
        <f t="shared" si="191"/>
        <v>0.57853216027103793</v>
      </c>
      <c r="L344" s="111">
        <f t="shared" si="191"/>
        <v>0.57928652940491965</v>
      </c>
      <c r="M344" s="111">
        <f t="shared" si="191"/>
        <v>0.57969247987541939</v>
      </c>
      <c r="N344" s="111">
        <f t="shared" si="191"/>
        <v>0.57969247987541939</v>
      </c>
      <c r="O344" s="111">
        <f t="shared" si="191"/>
        <v>0.57969247987541939</v>
      </c>
      <c r="P344" s="111">
        <f t="shared" si="191"/>
        <v>0.57969247987541939</v>
      </c>
      <c r="Q344" s="111">
        <f t="shared" si="191"/>
        <v>0.57969247987541939</v>
      </c>
      <c r="R344" s="111">
        <f t="shared" ref="R344:V344" si="192">IF(R325=0,"",R325/R306)</f>
        <v>0.58225715254502142</v>
      </c>
      <c r="S344" s="111">
        <f t="shared" si="192"/>
        <v>0.58645097344869834</v>
      </c>
      <c r="T344" s="111">
        <f t="shared" si="192"/>
        <v>0.59134376450298443</v>
      </c>
      <c r="U344" s="111">
        <f t="shared" si="192"/>
        <v>0.59641129809492466</v>
      </c>
      <c r="V344" s="111">
        <f t="shared" si="192"/>
        <v>0.60112934661155848</v>
      </c>
      <c r="W344" s="111">
        <f t="shared" ref="W344" si="193">IF(W325=0,"",W325/W306)</f>
        <v>0.60549791005288389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0.74277696348021538</v>
      </c>
      <c r="D345" s="45">
        <f t="shared" si="194"/>
        <v>0.74413486023389341</v>
      </c>
      <c r="E345" s="45">
        <f t="shared" si="194"/>
        <v>0.74554296871822945</v>
      </c>
      <c r="F345" s="45">
        <f t="shared" si="194"/>
        <v>0.74695792425674623</v>
      </c>
      <c r="G345" s="45">
        <f t="shared" si="194"/>
        <v>0.74841912184579296</v>
      </c>
      <c r="H345" s="45">
        <f t="shared" si="194"/>
        <v>0.74992174003934298</v>
      </c>
      <c r="I345" s="45">
        <f t="shared" si="194"/>
        <v>0.75147548576564804</v>
      </c>
      <c r="J345" s="45">
        <f t="shared" si="194"/>
        <v>0.75312012488351765</v>
      </c>
      <c r="K345" s="45">
        <f t="shared" si="194"/>
        <v>0.75488946883260444</v>
      </c>
      <c r="L345" s="45">
        <f t="shared" si="194"/>
        <v>0.7567925635592142</v>
      </c>
      <c r="M345" s="45">
        <f t="shared" si="194"/>
        <v>0.75938178534763656</v>
      </c>
      <c r="N345" s="45">
        <f t="shared" si="194"/>
        <v>0.76281376253446365</v>
      </c>
      <c r="O345" s="45">
        <f t="shared" si="194"/>
        <v>0.76746933365818149</v>
      </c>
      <c r="P345" s="45">
        <f t="shared" si="194"/>
        <v>0.77354851855648388</v>
      </c>
      <c r="Q345" s="45">
        <f t="shared" si="194"/>
        <v>0.78138377794289005</v>
      </c>
      <c r="R345" s="45">
        <f t="shared" ref="R345:V345" si="195">IF(R326=0,"",R326/R307)</f>
        <v>0.79204244018177594</v>
      </c>
      <c r="S345" s="45">
        <f t="shared" si="195"/>
        <v>0.8053454475784606</v>
      </c>
      <c r="T345" s="45">
        <f t="shared" si="195"/>
        <v>0.8196483380495192</v>
      </c>
      <c r="U345" s="45">
        <f t="shared" si="195"/>
        <v>0.83330664951156752</v>
      </c>
      <c r="V345" s="45">
        <f t="shared" si="195"/>
        <v>0.84467591988120339</v>
      </c>
      <c r="W345" s="45">
        <f t="shared" ref="W345" si="196">IF(W326=0,"",W326/W307)</f>
        <v>0.8531785026652573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186.7828675866096</v>
      </c>
      <c r="D347" s="117">
        <f t="shared" si="197"/>
        <v>245.42217517194055</v>
      </c>
      <c r="E347" s="117">
        <f t="shared" si="197"/>
        <v>199.80666814754633</v>
      </c>
      <c r="F347" s="117">
        <f t="shared" si="197"/>
        <v>174.1412789125385</v>
      </c>
      <c r="G347" s="117">
        <f t="shared" si="197"/>
        <v>109.17271392237924</v>
      </c>
      <c r="H347" s="117">
        <f t="shared" si="197"/>
        <v>176.75989086697854</v>
      </c>
      <c r="I347" s="117">
        <f t="shared" si="197"/>
        <v>37.749823966748714</v>
      </c>
      <c r="J347" s="117">
        <f t="shared" si="197"/>
        <v>86.439897776404393</v>
      </c>
      <c r="K347" s="117">
        <f t="shared" si="197"/>
        <v>122.51257424476829</v>
      </c>
      <c r="L347" s="117">
        <f t="shared" si="197"/>
        <v>191.77874526227453</v>
      </c>
      <c r="M347" s="117">
        <f t="shared" si="197"/>
        <v>255.13500744698123</v>
      </c>
      <c r="N347" s="117">
        <f t="shared" si="197"/>
        <v>226.66844200966267</v>
      </c>
      <c r="O347" s="117">
        <f t="shared" si="197"/>
        <v>191.08865474482681</v>
      </c>
      <c r="P347" s="117">
        <f t="shared" si="197"/>
        <v>130.5025790937656</v>
      </c>
      <c r="Q347" s="117">
        <f t="shared" si="197"/>
        <v>185.07115183915394</v>
      </c>
      <c r="R347" s="117">
        <f t="shared" ref="R347:V347" si="198">R348+R351+R353+R362</f>
        <v>176.22180409242395</v>
      </c>
      <c r="S347" s="117">
        <f t="shared" si="198"/>
        <v>187.80858203490087</v>
      </c>
      <c r="T347" s="117">
        <f t="shared" si="198"/>
        <v>179.03088282610389</v>
      </c>
      <c r="U347" s="117">
        <f t="shared" si="198"/>
        <v>149.27428920784129</v>
      </c>
      <c r="V347" s="117">
        <f t="shared" si="198"/>
        <v>192.58627103371998</v>
      </c>
      <c r="W347" s="117">
        <f t="shared" ref="W347" si="199">W348+W351+W353+W362</f>
        <v>234.6475404136005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157.99393348340379</v>
      </c>
      <c r="D348" s="122">
        <f t="shared" si="200"/>
        <v>203.29115776367013</v>
      </c>
      <c r="E348" s="122">
        <f t="shared" si="200"/>
        <v>163.30126510704986</v>
      </c>
      <c r="F348" s="122">
        <f t="shared" si="200"/>
        <v>152.89147537607252</v>
      </c>
      <c r="G348" s="122">
        <f t="shared" si="200"/>
        <v>87.609365065048024</v>
      </c>
      <c r="H348" s="122">
        <f t="shared" si="200"/>
        <v>146.13715853658601</v>
      </c>
      <c r="I348" s="122">
        <f t="shared" si="200"/>
        <v>30.113359627554445</v>
      </c>
      <c r="J348" s="122">
        <f t="shared" si="200"/>
        <v>74.059473870922375</v>
      </c>
      <c r="K348" s="122">
        <f t="shared" si="200"/>
        <v>102.87316103927238</v>
      </c>
      <c r="L348" s="122">
        <f t="shared" si="200"/>
        <v>164.49579041516728</v>
      </c>
      <c r="M348" s="122">
        <f t="shared" si="200"/>
        <v>216.18633758918855</v>
      </c>
      <c r="N348" s="122">
        <f t="shared" si="200"/>
        <v>192.38216388030966</v>
      </c>
      <c r="O348" s="122">
        <f t="shared" si="200"/>
        <v>160.36993966670198</v>
      </c>
      <c r="P348" s="122">
        <f t="shared" si="200"/>
        <v>108.49913309716116</v>
      </c>
      <c r="Q348" s="122">
        <f t="shared" si="200"/>
        <v>150.97868822127199</v>
      </c>
      <c r="R348" s="122">
        <f t="shared" ref="R348:V348" si="201">SUM(R349:R350)</f>
        <v>143.04587884255332</v>
      </c>
      <c r="S348" s="122">
        <f t="shared" si="201"/>
        <v>150.42155553671873</v>
      </c>
      <c r="T348" s="122">
        <f t="shared" si="201"/>
        <v>143.05095325880114</v>
      </c>
      <c r="U348" s="122">
        <f t="shared" si="201"/>
        <v>118.01292721885464</v>
      </c>
      <c r="V348" s="122">
        <f t="shared" si="201"/>
        <v>152.32345355120091</v>
      </c>
      <c r="W348" s="122">
        <f t="shared" ref="W348" si="202">SUM(W349:W350)</f>
        <v>182.45546030273212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157.99393348340379</v>
      </c>
      <c r="D349" s="98">
        <v>203.29115776367013</v>
      </c>
      <c r="E349" s="98">
        <v>163.30126510704986</v>
      </c>
      <c r="F349" s="98">
        <v>152.89147537607252</v>
      </c>
      <c r="G349" s="98">
        <v>87.609365065048024</v>
      </c>
      <c r="H349" s="98">
        <v>146.13715853658601</v>
      </c>
      <c r="I349" s="98">
        <v>30.113359627554445</v>
      </c>
      <c r="J349" s="98">
        <v>74.059473870922375</v>
      </c>
      <c r="K349" s="98">
        <v>102.87316103927238</v>
      </c>
      <c r="L349" s="98">
        <v>164.49579041516728</v>
      </c>
      <c r="M349" s="98">
        <v>216.18633758918855</v>
      </c>
      <c r="N349" s="98">
        <v>192.38216388030966</v>
      </c>
      <c r="O349" s="98">
        <v>160.36993966670198</v>
      </c>
      <c r="P349" s="98">
        <v>108.49913309716116</v>
      </c>
      <c r="Q349" s="98">
        <v>150.97868822127199</v>
      </c>
      <c r="R349" s="98">
        <v>143.04587884255332</v>
      </c>
      <c r="S349" s="98">
        <v>150.42155553671873</v>
      </c>
      <c r="T349" s="98">
        <v>143.05095325880114</v>
      </c>
      <c r="U349" s="98">
        <v>118.01292721885464</v>
      </c>
      <c r="V349" s="98">
        <v>152.32345355120091</v>
      </c>
      <c r="W349" s="98">
        <v>182.45546030273212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21.006202017630411</v>
      </c>
      <c r="D353" s="122">
        <v>29.181656547795065</v>
      </c>
      <c r="E353" s="122">
        <v>24.793836876704297</v>
      </c>
      <c r="F353" s="122">
        <v>14.919011746391217</v>
      </c>
      <c r="G353" s="122">
        <v>13.766955326980673</v>
      </c>
      <c r="H353" s="122">
        <v>20.383606295297376</v>
      </c>
      <c r="I353" s="122">
        <v>4.8307350707785144</v>
      </c>
      <c r="J353" s="122">
        <v>9.2372736535014646</v>
      </c>
      <c r="K353" s="122">
        <v>13.534975234591087</v>
      </c>
      <c r="L353" s="122">
        <v>19.852241673358499</v>
      </c>
      <c r="M353" s="122">
        <v>27.993574641618306</v>
      </c>
      <c r="N353" s="122">
        <v>25.219769942122806</v>
      </c>
      <c r="O353" s="122">
        <v>22.552265461292187</v>
      </c>
      <c r="P353" s="122">
        <v>15.567253084779473</v>
      </c>
      <c r="Q353" s="122">
        <v>23.371058680085842</v>
      </c>
      <c r="R353" s="122">
        <v>22.555679000897666</v>
      </c>
      <c r="S353" s="122">
        <v>24.95594332981624</v>
      </c>
      <c r="T353" s="122">
        <v>23.599067374515883</v>
      </c>
      <c r="U353" s="122">
        <v>20.092026381285226</v>
      </c>
      <c r="V353" s="122">
        <v>26.800550077894236</v>
      </c>
      <c r="W353" s="122">
        <v>35.43019841810785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21.006202017630411</v>
      </c>
      <c r="D354" s="98">
        <v>29.181656547795065</v>
      </c>
      <c r="E354" s="98">
        <v>24.793836876704297</v>
      </c>
      <c r="F354" s="98">
        <v>14.919011746391217</v>
      </c>
      <c r="G354" s="98">
        <v>13.766955326980673</v>
      </c>
      <c r="H354" s="98">
        <v>20.383606295297376</v>
      </c>
      <c r="I354" s="98">
        <v>4.8307350707785144</v>
      </c>
      <c r="J354" s="98">
        <v>9.2372736535014646</v>
      </c>
      <c r="K354" s="98">
        <v>13.534975234591087</v>
      </c>
      <c r="L354" s="98">
        <v>19.852241673358499</v>
      </c>
      <c r="M354" s="98">
        <v>27.993574641618306</v>
      </c>
      <c r="N354" s="98">
        <v>25.219769942122806</v>
      </c>
      <c r="O354" s="98">
        <v>22.552265461292187</v>
      </c>
      <c r="P354" s="98">
        <v>15.567253084779473</v>
      </c>
      <c r="Q354" s="98">
        <v>23.371058680085842</v>
      </c>
      <c r="R354" s="98">
        <v>22.555679000897666</v>
      </c>
      <c r="S354" s="98">
        <v>24.95594332981624</v>
      </c>
      <c r="T354" s="98">
        <v>23.599067374515883</v>
      </c>
      <c r="U354" s="98">
        <v>20.092026381285226</v>
      </c>
      <c r="V354" s="98">
        <v>26.800550077894236</v>
      </c>
      <c r="W354" s="98">
        <v>35.43019841810785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7.7827320855753941</v>
      </c>
      <c r="D362" s="122">
        <v>12.949360860475354</v>
      </c>
      <c r="E362" s="122">
        <v>11.711566163792179</v>
      </c>
      <c r="F362" s="122">
        <v>6.3307917900747697</v>
      </c>
      <c r="G362" s="122">
        <v>7.7963935303505494</v>
      </c>
      <c r="H362" s="122">
        <v>10.239126035095168</v>
      </c>
      <c r="I362" s="122">
        <v>2.8057292684157518</v>
      </c>
      <c r="J362" s="122">
        <v>3.1431502519805607</v>
      </c>
      <c r="K362" s="122">
        <v>6.1044379709048258</v>
      </c>
      <c r="L362" s="122">
        <v>7.4307131737487557</v>
      </c>
      <c r="M362" s="122">
        <v>10.955095216174389</v>
      </c>
      <c r="N362" s="122">
        <v>9.066508187230184</v>
      </c>
      <c r="O362" s="122">
        <v>8.1664496168326295</v>
      </c>
      <c r="P362" s="122">
        <v>6.4361929118249828</v>
      </c>
      <c r="Q362" s="122">
        <v>10.721404937796116</v>
      </c>
      <c r="R362" s="122">
        <v>10.620246248972951</v>
      </c>
      <c r="S362" s="122">
        <v>12.431083168365886</v>
      </c>
      <c r="T362" s="122">
        <v>12.380862192786893</v>
      </c>
      <c r="U362" s="122">
        <v>11.169335607701402</v>
      </c>
      <c r="V362" s="122">
        <v>13.462267404624832</v>
      </c>
      <c r="W362" s="122">
        <v>16.761881692760536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7.7827320855753941</v>
      </c>
      <c r="D363" s="98">
        <v>12.949360860475354</v>
      </c>
      <c r="E363" s="98">
        <v>11.711566163792179</v>
      </c>
      <c r="F363" s="98">
        <v>6.3307917900747697</v>
      </c>
      <c r="G363" s="98">
        <v>7.7963935303505494</v>
      </c>
      <c r="H363" s="98">
        <v>10.239126035095168</v>
      </c>
      <c r="I363" s="98">
        <v>2.8057292684157518</v>
      </c>
      <c r="J363" s="98">
        <v>3.1431502519805607</v>
      </c>
      <c r="K363" s="98">
        <v>6.1044379709048258</v>
      </c>
      <c r="L363" s="98">
        <v>7.4307131737487557</v>
      </c>
      <c r="M363" s="98">
        <v>10.955095216174389</v>
      </c>
      <c r="N363" s="98">
        <v>9.066508187230184</v>
      </c>
      <c r="O363" s="98">
        <v>8.1664496168326295</v>
      </c>
      <c r="P363" s="98">
        <v>6.4361929118249828</v>
      </c>
      <c r="Q363" s="98">
        <v>10.721404937796116</v>
      </c>
      <c r="R363" s="98">
        <v>10.620246248972951</v>
      </c>
      <c r="S363" s="98">
        <v>12.431083168365886</v>
      </c>
      <c r="T363" s="98">
        <v>12.380862192786893</v>
      </c>
      <c r="U363" s="98">
        <v>11.169335607701402</v>
      </c>
      <c r="V363" s="98">
        <v>13.462267404624832</v>
      </c>
      <c r="W363" s="98">
        <v>16.761881692760536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10636.247827194575</v>
      </c>
      <c r="D366" s="117">
        <f t="shared" si="204"/>
        <v>11761.918335453352</v>
      </c>
      <c r="E366" s="117">
        <f t="shared" si="204"/>
        <v>12351.499690635903</v>
      </c>
      <c r="F366" s="117">
        <f t="shared" si="204"/>
        <v>12457.937523722259</v>
      </c>
      <c r="G366" s="117">
        <f t="shared" si="204"/>
        <v>11388.119676872344</v>
      </c>
      <c r="H366" s="117">
        <f t="shared" si="204"/>
        <v>13100.516466303621</v>
      </c>
      <c r="I366" s="117">
        <f t="shared" si="204"/>
        <v>11205.808428889055</v>
      </c>
      <c r="J366" s="117">
        <f t="shared" si="204"/>
        <v>12506.217393148228</v>
      </c>
      <c r="K366" s="117">
        <f t="shared" si="204"/>
        <v>12321.28303624943</v>
      </c>
      <c r="L366" s="117">
        <f t="shared" si="204"/>
        <v>12407.843184562029</v>
      </c>
      <c r="M366" s="117">
        <f t="shared" si="204"/>
        <v>12299.047449905216</v>
      </c>
      <c r="N366" s="117">
        <f t="shared" si="204"/>
        <v>12621.762127883301</v>
      </c>
      <c r="O366" s="117">
        <f t="shared" si="204"/>
        <v>11498.101793284985</v>
      </c>
      <c r="P366" s="117">
        <f t="shared" si="204"/>
        <v>9904.9102515786017</v>
      </c>
      <c r="Q366" s="117">
        <f t="shared" si="204"/>
        <v>9844.8164428161817</v>
      </c>
      <c r="R366" s="117">
        <f t="shared" ref="R366:V366" si="205">R367+R370+R372+R381</f>
        <v>9490.6661277865242</v>
      </c>
      <c r="S366" s="117">
        <f t="shared" si="205"/>
        <v>9767.3618971348951</v>
      </c>
      <c r="T366" s="117">
        <f t="shared" si="205"/>
        <v>9488.7017822639609</v>
      </c>
      <c r="U366" s="117">
        <f t="shared" si="205"/>
        <v>8837.0737965283497</v>
      </c>
      <c r="V366" s="117">
        <f t="shared" si="205"/>
        <v>8785.3037270003042</v>
      </c>
      <c r="W366" s="117">
        <f t="shared" ref="W366" si="206">W367+W370+W372+W381</f>
        <v>9351.9500232573719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8829.610250373149</v>
      </c>
      <c r="D367" s="122">
        <f t="shared" si="207"/>
        <v>9619.4184223381071</v>
      </c>
      <c r="E367" s="122">
        <f t="shared" si="207"/>
        <v>9903.6958210972243</v>
      </c>
      <c r="F367" s="122">
        <f t="shared" si="207"/>
        <v>10840.979327650508</v>
      </c>
      <c r="G367" s="122">
        <f t="shared" si="207"/>
        <v>9037.6098780975008</v>
      </c>
      <c r="H367" s="122">
        <f t="shared" si="207"/>
        <v>10671.285904987495</v>
      </c>
      <c r="I367" s="122">
        <f t="shared" si="207"/>
        <v>8699.1111917936614</v>
      </c>
      <c r="J367" s="122">
        <f t="shared" si="207"/>
        <v>10690.957214852186</v>
      </c>
      <c r="K367" s="122">
        <f t="shared" si="207"/>
        <v>10258.853942757116</v>
      </c>
      <c r="L367" s="122">
        <f t="shared" si="207"/>
        <v>10518.028458226248</v>
      </c>
      <c r="M367" s="122">
        <f t="shared" si="207"/>
        <v>10370.91189030243</v>
      </c>
      <c r="N367" s="122">
        <f t="shared" si="207"/>
        <v>10611.835178937768</v>
      </c>
      <c r="O367" s="122">
        <f t="shared" si="207"/>
        <v>9613.3993445044471</v>
      </c>
      <c r="P367" s="122">
        <f t="shared" si="207"/>
        <v>8115.0112207459624</v>
      </c>
      <c r="Q367" s="122">
        <f t="shared" si="207"/>
        <v>7905.2682877093357</v>
      </c>
      <c r="R367" s="122">
        <f t="shared" ref="R367:V367" si="208">SUM(R368:R369)</f>
        <v>7626.5390221555208</v>
      </c>
      <c r="S367" s="122">
        <f t="shared" si="208"/>
        <v>7715.0700362068765</v>
      </c>
      <c r="T367" s="122">
        <f t="shared" si="208"/>
        <v>7485.6721458903294</v>
      </c>
      <c r="U367" s="122">
        <f t="shared" si="208"/>
        <v>6915.606651068023</v>
      </c>
      <c r="V367" s="122">
        <f t="shared" si="208"/>
        <v>6896.5885649544098</v>
      </c>
      <c r="W367" s="122">
        <f t="shared" ref="W367" si="209">SUM(W368:W369)</f>
        <v>7267.4207547251117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8809.3227452116389</v>
      </c>
      <c r="D368" s="98">
        <v>9597.8259781106317</v>
      </c>
      <c r="E368" s="98">
        <v>9881.606557510253</v>
      </c>
      <c r="F368" s="98">
        <v>10814.525307204427</v>
      </c>
      <c r="G368" s="98">
        <v>9016.5581295167849</v>
      </c>
      <c r="H368" s="98">
        <v>10647.673061843343</v>
      </c>
      <c r="I368" s="98">
        <v>8681.546644212609</v>
      </c>
      <c r="J368" s="98">
        <v>10665.571326732759</v>
      </c>
      <c r="K368" s="98">
        <v>10234.146519703661</v>
      </c>
      <c r="L368" s="98">
        <v>10494.606210796157</v>
      </c>
      <c r="M368" s="98">
        <v>10346.027242253689</v>
      </c>
      <c r="N368" s="98">
        <v>10589.938730308661</v>
      </c>
      <c r="O368" s="98">
        <v>9589.3805302036908</v>
      </c>
      <c r="P368" s="98">
        <v>8093.6288716034705</v>
      </c>
      <c r="Q368" s="98">
        <v>7886.3963387760177</v>
      </c>
      <c r="R368" s="98">
        <v>7608.22998168905</v>
      </c>
      <c r="S368" s="98">
        <v>7696.2124171831592</v>
      </c>
      <c r="T368" s="98">
        <v>7467.4843810240227</v>
      </c>
      <c r="U368" s="98">
        <v>6898.7523611465322</v>
      </c>
      <c r="V368" s="98">
        <v>6879.9278862237452</v>
      </c>
      <c r="W368" s="98">
        <v>7249.9518403323864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20.287505161510342</v>
      </c>
      <c r="D369" s="98">
        <v>21.592444227475731</v>
      </c>
      <c r="E369" s="98">
        <v>22.089263586971402</v>
      </c>
      <c r="F369" s="98">
        <v>26.454020446081806</v>
      </c>
      <c r="G369" s="98">
        <v>21.051748580715277</v>
      </c>
      <c r="H369" s="98">
        <v>23.612843144152627</v>
      </c>
      <c r="I369" s="98">
        <v>17.56454758105189</v>
      </c>
      <c r="J369" s="98">
        <v>25.385888119426436</v>
      </c>
      <c r="K369" s="98">
        <v>24.707423053455159</v>
      </c>
      <c r="L369" s="98">
        <v>23.422247430092259</v>
      </c>
      <c r="M369" s="98">
        <v>24.884648048741074</v>
      </c>
      <c r="N369" s="98">
        <v>21.896448629107557</v>
      </c>
      <c r="O369" s="98">
        <v>24.018814300756084</v>
      </c>
      <c r="P369" s="98">
        <v>21.38234914249195</v>
      </c>
      <c r="Q369" s="98">
        <v>18.871948933317668</v>
      </c>
      <c r="R369" s="98">
        <v>18.30904046647062</v>
      </c>
      <c r="S369" s="98">
        <v>18.857619023717607</v>
      </c>
      <c r="T369" s="98">
        <v>18.187764866306555</v>
      </c>
      <c r="U369" s="98">
        <v>16.854289921490871</v>
      </c>
      <c r="V369" s="98">
        <v>16.660678730664728</v>
      </c>
      <c r="W369" s="98">
        <v>17.468914392724937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38.489529872403125</v>
      </c>
      <c r="D370" s="122">
        <f t="shared" si="210"/>
        <v>50.760625643455704</v>
      </c>
      <c r="E370" s="122">
        <f t="shared" si="210"/>
        <v>65.838820501716214</v>
      </c>
      <c r="F370" s="122">
        <f t="shared" si="210"/>
        <v>19.807643741368434</v>
      </c>
      <c r="G370" s="122">
        <f t="shared" si="210"/>
        <v>30.336398768285544</v>
      </c>
      <c r="H370" s="122">
        <f t="shared" si="210"/>
        <v>38.937503132941224</v>
      </c>
      <c r="I370" s="122">
        <f t="shared" si="210"/>
        <v>88.896612472273816</v>
      </c>
      <c r="J370" s="122">
        <f t="shared" si="210"/>
        <v>26.703313208104376</v>
      </c>
      <c r="K370" s="122">
        <f t="shared" si="210"/>
        <v>24.402270991813072</v>
      </c>
      <c r="L370" s="122">
        <f t="shared" si="210"/>
        <v>69.165992926280225</v>
      </c>
      <c r="M370" s="122">
        <f t="shared" si="210"/>
        <v>22.14344448450797</v>
      </c>
      <c r="N370" s="122">
        <f t="shared" si="210"/>
        <v>77.78909213373683</v>
      </c>
      <c r="O370" s="122">
        <f t="shared" si="210"/>
        <v>9.0001825986160444</v>
      </c>
      <c r="P370" s="122">
        <f t="shared" si="210"/>
        <v>37.863329155752993</v>
      </c>
      <c r="Q370" s="122">
        <f t="shared" si="210"/>
        <v>100.09534667014174</v>
      </c>
      <c r="R370" s="122">
        <f t="shared" si="210"/>
        <v>50.615868007486021</v>
      </c>
      <c r="S370" s="122">
        <f t="shared" si="210"/>
        <v>66.634526653155035</v>
      </c>
      <c r="T370" s="122">
        <f t="shared" si="210"/>
        <v>54.726055444448384</v>
      </c>
      <c r="U370" s="122">
        <f t="shared" si="210"/>
        <v>33.661222335191574</v>
      </c>
      <c r="V370" s="122">
        <f t="shared" si="210"/>
        <v>8.3657420641416476</v>
      </c>
      <c r="W370" s="122">
        <f t="shared" si="210"/>
        <v>2.5250104227577705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38.489529872403125</v>
      </c>
      <c r="D371" s="98">
        <f>RES_hhdet_in_fech!D67</f>
        <v>50.760625643455704</v>
      </c>
      <c r="E371" s="98">
        <f>RES_hhdet_in_fech!E67</f>
        <v>65.838820501716214</v>
      </c>
      <c r="F371" s="98">
        <f>RES_hhdet_in_fech!F67</f>
        <v>19.807643741368434</v>
      </c>
      <c r="G371" s="98">
        <f>RES_hhdet_in_fech!G67</f>
        <v>30.336398768285544</v>
      </c>
      <c r="H371" s="98">
        <f>RES_hhdet_in_fech!H67</f>
        <v>38.937503132941224</v>
      </c>
      <c r="I371" s="98">
        <f>RES_hhdet_in_fech!I67</f>
        <v>88.896612472273816</v>
      </c>
      <c r="J371" s="98">
        <f>RES_hhdet_in_fech!J67</f>
        <v>26.703313208104376</v>
      </c>
      <c r="K371" s="98">
        <f>RES_hhdet_in_fech!K67</f>
        <v>24.402270991813072</v>
      </c>
      <c r="L371" s="98">
        <f>RES_hhdet_in_fech!L67</f>
        <v>69.165992926280225</v>
      </c>
      <c r="M371" s="98">
        <f>RES_hhdet_in_fech!M67</f>
        <v>22.14344448450797</v>
      </c>
      <c r="N371" s="98">
        <f>RES_hhdet_in_fech!N67</f>
        <v>77.78909213373683</v>
      </c>
      <c r="O371" s="98">
        <f>RES_hhdet_in_fech!O67</f>
        <v>9.0001825986160444</v>
      </c>
      <c r="P371" s="98">
        <f>RES_hhdet_in_fech!P67</f>
        <v>37.863329155752993</v>
      </c>
      <c r="Q371" s="98">
        <f>RES_hhdet_in_fech!Q67</f>
        <v>100.09534667014174</v>
      </c>
      <c r="R371" s="98">
        <f>RES_hhdet_in_fech!R67</f>
        <v>50.615868007486021</v>
      </c>
      <c r="S371" s="98">
        <f>RES_hhdet_in_fech!S67</f>
        <v>66.634526653155035</v>
      </c>
      <c r="T371" s="98">
        <f>RES_hhdet_in_fech!T67</f>
        <v>54.726055444448384</v>
      </c>
      <c r="U371" s="98">
        <f>RES_hhdet_in_fech!U67</f>
        <v>33.661222335191574</v>
      </c>
      <c r="V371" s="98">
        <f>RES_hhdet_in_fech!V67</f>
        <v>8.3657420641416476</v>
      </c>
      <c r="W371" s="98">
        <f>RES_hhdet_in_fech!W67</f>
        <v>2.5250104227577705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1221.2128166483733</v>
      </c>
      <c r="D372" s="122">
        <v>1423.0350943020997</v>
      </c>
      <c r="E372" s="122">
        <v>1557.0755405294215</v>
      </c>
      <c r="F372" s="122">
        <v>1085.8548297398361</v>
      </c>
      <c r="G372" s="122">
        <v>1416.8639720196329</v>
      </c>
      <c r="H372" s="122">
        <v>1644.1882746669228</v>
      </c>
      <c r="I372" s="122">
        <v>1576.8860338194859</v>
      </c>
      <c r="J372" s="122">
        <v>1330.4642682599397</v>
      </c>
      <c r="K372" s="122">
        <v>1423.3439015039896</v>
      </c>
      <c r="L372" s="122">
        <v>1327.4205927294061</v>
      </c>
      <c r="M372" s="122">
        <v>1380.2774899654714</v>
      </c>
      <c r="N372" s="122">
        <v>1430.7387748623444</v>
      </c>
      <c r="O372" s="122">
        <v>1386.0898063106195</v>
      </c>
      <c r="P372" s="122">
        <v>1270.5344150726673</v>
      </c>
      <c r="Q372" s="122">
        <v>1273.7006585841909</v>
      </c>
      <c r="R372" s="122">
        <v>1241.8687027293702</v>
      </c>
      <c r="S372" s="122">
        <v>1339.8642684425965</v>
      </c>
      <c r="T372" s="122">
        <v>1291.6470242151204</v>
      </c>
      <c r="U372" s="122">
        <v>1229.8489492636004</v>
      </c>
      <c r="V372" s="122">
        <v>1266.012136095557</v>
      </c>
      <c r="W372" s="122">
        <v>1407.8352700352496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1248.2651721874749</v>
      </c>
      <c r="D373" s="98">
        <v>1452.4462576611825</v>
      </c>
      <c r="E373" s="98">
        <v>1564.4172188314824</v>
      </c>
      <c r="F373" s="98">
        <v>1110.3764090144707</v>
      </c>
      <c r="G373" s="98">
        <v>1416.8639720196329</v>
      </c>
      <c r="H373" s="98">
        <v>1631.0691507985052</v>
      </c>
      <c r="I373" s="98">
        <v>1575.8130668544104</v>
      </c>
      <c r="J373" s="98">
        <v>1330.4865040267571</v>
      </c>
      <c r="K373" s="98">
        <v>1414.1226115097413</v>
      </c>
      <c r="L373" s="98">
        <v>1331.1921271642516</v>
      </c>
      <c r="M373" s="98">
        <v>1383.079886916946</v>
      </c>
      <c r="N373" s="98">
        <v>1427.1110830101663</v>
      </c>
      <c r="O373" s="98">
        <v>1385.0341188312875</v>
      </c>
      <c r="P373" s="98">
        <v>1254.8574360982902</v>
      </c>
      <c r="Q373" s="98">
        <v>1265.9718998303406</v>
      </c>
      <c r="R373" s="98">
        <v>1239.4585643125847</v>
      </c>
      <c r="S373" s="98">
        <v>1327.0409271016242</v>
      </c>
      <c r="T373" s="98">
        <v>1285.933495453882</v>
      </c>
      <c r="U373" s="98">
        <v>1224.2973353125017</v>
      </c>
      <c r="V373" s="98">
        <v>1259.1662143249162</v>
      </c>
      <c r="W373" s="98">
        <v>1407.8352700352496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809.79877662361616</v>
      </c>
      <c r="D377" s="101">
        <v>880.7030547676668</v>
      </c>
      <c r="E377" s="101">
        <v>1385.2500519890295</v>
      </c>
      <c r="F377" s="101">
        <v>616.26023388984117</v>
      </c>
      <c r="G377" s="101">
        <v>0</v>
      </c>
      <c r="H377" s="101">
        <v>1777.729690336243</v>
      </c>
      <c r="I377" s="101">
        <v>1585.0456358048989</v>
      </c>
      <c r="J377" s="101">
        <v>1177.5844770838942</v>
      </c>
      <c r="K377" s="101">
        <v>1606.9638071373597</v>
      </c>
      <c r="L377" s="101">
        <v>1253.5289382486835</v>
      </c>
      <c r="M377" s="101">
        <v>1293.7554266004463</v>
      </c>
      <c r="N377" s="101">
        <v>1560.355064143389</v>
      </c>
      <c r="O377" s="101">
        <v>1425.0791546082316</v>
      </c>
      <c r="P377" s="101">
        <v>1465.0353462946634</v>
      </c>
      <c r="Q377" s="101">
        <v>1482.5324968728983</v>
      </c>
      <c r="R377" s="101">
        <v>1314.5495401862902</v>
      </c>
      <c r="S377" s="101">
        <v>1666.109692569916</v>
      </c>
      <c r="T377" s="101">
        <v>1421.9298175592123</v>
      </c>
      <c r="U377" s="101">
        <v>1360.8738107368315</v>
      </c>
      <c r="V377" s="101">
        <v>1436.2539599478664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546.93523030065023</v>
      </c>
      <c r="D381" s="122">
        <v>668.70419316968923</v>
      </c>
      <c r="E381" s="122">
        <v>824.88950850754009</v>
      </c>
      <c r="F381" s="122">
        <v>511.29572259054595</v>
      </c>
      <c r="G381" s="122">
        <v>903.30942798692354</v>
      </c>
      <c r="H381" s="122">
        <v>746.10478351626023</v>
      </c>
      <c r="I381" s="122">
        <v>840.91459080363325</v>
      </c>
      <c r="J381" s="122">
        <v>458.09259682799802</v>
      </c>
      <c r="K381" s="122">
        <v>614.68292099651114</v>
      </c>
      <c r="L381" s="122">
        <v>493.22814068009325</v>
      </c>
      <c r="M381" s="122">
        <v>525.71462515280905</v>
      </c>
      <c r="N381" s="122">
        <v>501.39908194945195</v>
      </c>
      <c r="O381" s="122">
        <v>489.61245987130104</v>
      </c>
      <c r="P381" s="122">
        <v>481.50128660421939</v>
      </c>
      <c r="Q381" s="122">
        <v>565.75214985251284</v>
      </c>
      <c r="R381" s="122">
        <v>571.64253489414739</v>
      </c>
      <c r="S381" s="122">
        <v>645.79306583226776</v>
      </c>
      <c r="T381" s="122">
        <v>656.65655671406284</v>
      </c>
      <c r="U381" s="122">
        <v>657.95697386153552</v>
      </c>
      <c r="V381" s="122">
        <v>614.33728388619556</v>
      </c>
      <c r="W381" s="122">
        <v>674.16898807425309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561.3484180956641</v>
      </c>
      <c r="D382" s="98">
        <v>709.00031575753349</v>
      </c>
      <c r="E382" s="98">
        <v>837.81742962828878</v>
      </c>
      <c r="F382" s="98">
        <v>538.27118441440655</v>
      </c>
      <c r="G382" s="98">
        <v>1050.9542595962791</v>
      </c>
      <c r="H382" s="98">
        <v>746.09698185174966</v>
      </c>
      <c r="I382" s="98">
        <v>858.1444093897934</v>
      </c>
      <c r="J382" s="98">
        <v>459.94714632850685</v>
      </c>
      <c r="K382" s="98">
        <v>620.09632563222704</v>
      </c>
      <c r="L382" s="98">
        <v>500.15625412808095</v>
      </c>
      <c r="M382" s="98">
        <v>526.13396830319061</v>
      </c>
      <c r="N382" s="98">
        <v>501.0613708316119</v>
      </c>
      <c r="O382" s="98">
        <v>504.87539828479697</v>
      </c>
      <c r="P382" s="98">
        <v>482.54397546691774</v>
      </c>
      <c r="Q382" s="98">
        <v>566.07174481859249</v>
      </c>
      <c r="R382" s="98">
        <v>573.59333239703403</v>
      </c>
      <c r="S382" s="98">
        <v>650.0459846473691</v>
      </c>
      <c r="T382" s="98">
        <v>661.69652557169138</v>
      </c>
      <c r="U382" s="98">
        <v>660.39395852116229</v>
      </c>
      <c r="V382" s="98">
        <v>616.76478587531381</v>
      </c>
      <c r="W382" s="98">
        <v>678.23297350867949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497.8431474953951</v>
      </c>
      <c r="D383" s="33">
        <v>416.37211684842453</v>
      </c>
      <c r="E383" s="33">
        <v>753.94072477992881</v>
      </c>
      <c r="F383" s="33">
        <v>377.78025473619056</v>
      </c>
      <c r="G383" s="33">
        <v>426.70428213273095</v>
      </c>
      <c r="H383" s="33">
        <v>834.46123465387939</v>
      </c>
      <c r="I383" s="33">
        <v>558.02054101524755</v>
      </c>
      <c r="J383" s="33">
        <v>342.95059416980138</v>
      </c>
      <c r="K383" s="33">
        <v>357.99907317225347</v>
      </c>
      <c r="L383" s="33">
        <v>367.32576677339381</v>
      </c>
      <c r="M383" s="33">
        <v>407.26569512211398</v>
      </c>
      <c r="N383" s="33">
        <v>586.39129431711069</v>
      </c>
      <c r="O383" s="33">
        <v>39.5299854694983</v>
      </c>
      <c r="P383" s="33">
        <v>275.32673403180348</v>
      </c>
      <c r="Q383" s="33">
        <v>536.10631848365904</v>
      </c>
      <c r="R383" s="33">
        <v>445.42855220561495</v>
      </c>
      <c r="S383" s="33">
        <v>452.83445074691815</v>
      </c>
      <c r="T383" s="33">
        <v>445.08747887814513</v>
      </c>
      <c r="U383" s="33">
        <v>444.70171751834403</v>
      </c>
      <c r="V383" s="33">
        <v>445.07461777139321</v>
      </c>
      <c r="W383" s="33">
        <v>452.15382664738451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5682.1266899891252</v>
      </c>
      <c r="D385" s="117">
        <f t="shared" si="211"/>
        <v>6388.3965574601334</v>
      </c>
      <c r="E385" s="117">
        <f t="shared" si="211"/>
        <v>6850.3565908283117</v>
      </c>
      <c r="F385" s="117">
        <f t="shared" si="211"/>
        <v>6932.1911549789575</v>
      </c>
      <c r="G385" s="117">
        <f t="shared" si="211"/>
        <v>6459.8148310836514</v>
      </c>
      <c r="H385" s="117">
        <f t="shared" si="211"/>
        <v>7532.7463169395423</v>
      </c>
      <c r="I385" s="117">
        <f t="shared" si="211"/>
        <v>6646.1962797112328</v>
      </c>
      <c r="J385" s="117">
        <f t="shared" si="211"/>
        <v>7397.7352116782167</v>
      </c>
      <c r="K385" s="117">
        <f t="shared" si="211"/>
        <v>7394.3844417177934</v>
      </c>
      <c r="L385" s="117">
        <f t="shared" si="211"/>
        <v>7662.9159627421286</v>
      </c>
      <c r="M385" s="117">
        <f t="shared" si="211"/>
        <v>7647.6912641170766</v>
      </c>
      <c r="N385" s="117">
        <f t="shared" si="211"/>
        <v>8175.4000090865802</v>
      </c>
      <c r="O385" s="117">
        <f t="shared" si="211"/>
        <v>7544.0129719952693</v>
      </c>
      <c r="P385" s="117">
        <f t="shared" si="211"/>
        <v>6789.6540194183472</v>
      </c>
      <c r="Q385" s="117">
        <f t="shared" si="211"/>
        <v>7095.2775941595755</v>
      </c>
      <c r="R385" s="117">
        <f t="shared" ref="R385:V385" si="212">R386+R389+R391+R400</f>
        <v>6835.4655698897141</v>
      </c>
      <c r="S385" s="117">
        <f t="shared" si="212"/>
        <v>7162.5273922786228</v>
      </c>
      <c r="T385" s="117">
        <f t="shared" si="212"/>
        <v>7005.5230047215218</v>
      </c>
      <c r="U385" s="117">
        <f t="shared" si="212"/>
        <v>6533.4653198104252</v>
      </c>
      <c r="V385" s="117">
        <f t="shared" si="212"/>
        <v>6486.3397945913639</v>
      </c>
      <c r="W385" s="117">
        <f t="shared" ref="W385" si="213">W386+W389+W391+W400</f>
        <v>6931.4793671217822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4645.5111946172146</v>
      </c>
      <c r="D386" s="122">
        <f t="shared" si="214"/>
        <v>5149.7375570175618</v>
      </c>
      <c r="E386" s="122">
        <f t="shared" si="214"/>
        <v>5393.4566059276622</v>
      </c>
      <c r="F386" s="122">
        <f t="shared" si="214"/>
        <v>6003.9405511566056</v>
      </c>
      <c r="G386" s="122">
        <f t="shared" si="214"/>
        <v>5087.2556696420797</v>
      </c>
      <c r="H386" s="122">
        <f t="shared" si="214"/>
        <v>6103.548149296962</v>
      </c>
      <c r="I386" s="122">
        <f t="shared" si="214"/>
        <v>5054.2011970637577</v>
      </c>
      <c r="J386" s="122">
        <f t="shared" si="214"/>
        <v>6311.8952101815839</v>
      </c>
      <c r="K386" s="122">
        <f t="shared" si="214"/>
        <v>6154.0086720963054</v>
      </c>
      <c r="L386" s="122">
        <f t="shared" si="214"/>
        <v>6410.8716566241565</v>
      </c>
      <c r="M386" s="122">
        <f t="shared" si="214"/>
        <v>6450.7816035814121</v>
      </c>
      <c r="N386" s="122">
        <f t="shared" si="214"/>
        <v>6768.7117411395784</v>
      </c>
      <c r="O386" s="122">
        <f t="shared" si="214"/>
        <v>6325.3446219497937</v>
      </c>
      <c r="P386" s="122">
        <f t="shared" si="214"/>
        <v>5519.9190435295668</v>
      </c>
      <c r="Q386" s="122">
        <f t="shared" si="214"/>
        <v>5525.6834344255631</v>
      </c>
      <c r="R386" s="122">
        <f t="shared" ref="R386:V386" si="215">SUM(R387:R388)</f>
        <v>5413.0766299557235</v>
      </c>
      <c r="S386" s="122">
        <f t="shared" si="215"/>
        <v>5540.6111117429409</v>
      </c>
      <c r="T386" s="122">
        <f t="shared" si="215"/>
        <v>5426.2387030200634</v>
      </c>
      <c r="U386" s="122">
        <f t="shared" si="215"/>
        <v>5052.2178875580175</v>
      </c>
      <c r="V386" s="122">
        <f t="shared" si="215"/>
        <v>5072.6155365922032</v>
      </c>
      <c r="W386" s="122">
        <f t="shared" ref="W386" si="216">SUM(W387:W388)</f>
        <v>5371.1723413372893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4625.2236894557045</v>
      </c>
      <c r="D387" s="98">
        <v>5128.1451127900864</v>
      </c>
      <c r="E387" s="98">
        <v>5371.3673423406908</v>
      </c>
      <c r="F387" s="98">
        <v>5977.4865307105238</v>
      </c>
      <c r="G387" s="98">
        <v>5066.2039210613648</v>
      </c>
      <c r="H387" s="98">
        <v>6079.9353061528091</v>
      </c>
      <c r="I387" s="98">
        <v>5036.6366494827062</v>
      </c>
      <c r="J387" s="98">
        <v>6286.5093220621575</v>
      </c>
      <c r="K387" s="98">
        <v>6129.30124904285</v>
      </c>
      <c r="L387" s="98">
        <v>6387.4494091940642</v>
      </c>
      <c r="M387" s="98">
        <v>6425.8969555326712</v>
      </c>
      <c r="N387" s="98">
        <v>6746.8152925104705</v>
      </c>
      <c r="O387" s="98">
        <v>6301.3258076490374</v>
      </c>
      <c r="P387" s="98">
        <v>5498.5366943870749</v>
      </c>
      <c r="Q387" s="98">
        <v>5506.8114854922451</v>
      </c>
      <c r="R387" s="98">
        <v>5394.7675894892527</v>
      </c>
      <c r="S387" s="98">
        <v>5521.7534927192237</v>
      </c>
      <c r="T387" s="98">
        <v>5408.0509381537568</v>
      </c>
      <c r="U387" s="98">
        <v>5035.3635976365267</v>
      </c>
      <c r="V387" s="98">
        <v>5055.9548578615386</v>
      </c>
      <c r="W387" s="98">
        <v>5353.7034269445639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20.287505161510342</v>
      </c>
      <c r="D388" s="98">
        <v>21.592444227475731</v>
      </c>
      <c r="E388" s="98">
        <v>22.089263586971402</v>
      </c>
      <c r="F388" s="98">
        <v>26.454020446081806</v>
      </c>
      <c r="G388" s="98">
        <v>21.051748580715277</v>
      </c>
      <c r="H388" s="98">
        <v>23.612843144152627</v>
      </c>
      <c r="I388" s="98">
        <v>17.56454758105189</v>
      </c>
      <c r="J388" s="98">
        <v>25.385888119426436</v>
      </c>
      <c r="K388" s="98">
        <v>24.707423053455159</v>
      </c>
      <c r="L388" s="98">
        <v>23.422247430092259</v>
      </c>
      <c r="M388" s="98">
        <v>24.884648048741074</v>
      </c>
      <c r="N388" s="98">
        <v>21.896448629107557</v>
      </c>
      <c r="O388" s="98">
        <v>24.018814300756084</v>
      </c>
      <c r="P388" s="98">
        <v>21.38234914249195</v>
      </c>
      <c r="Q388" s="98">
        <v>18.871948933317668</v>
      </c>
      <c r="R388" s="98">
        <v>18.30904046647062</v>
      </c>
      <c r="S388" s="98">
        <v>18.857619023717607</v>
      </c>
      <c r="T388" s="98">
        <v>18.187764866306555</v>
      </c>
      <c r="U388" s="98">
        <v>16.854289921490871</v>
      </c>
      <c r="V388" s="98">
        <v>16.660678730664728</v>
      </c>
      <c r="W388" s="98">
        <v>17.468914392724937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79.963283344278665</v>
      </c>
      <c r="D389" s="122">
        <f t="shared" si="217"/>
        <v>108.66381221580571</v>
      </c>
      <c r="E389" s="122">
        <f t="shared" si="217"/>
        <v>145.14530028584093</v>
      </c>
      <c r="F389" s="122">
        <f t="shared" si="217"/>
        <v>44.933003832856748</v>
      </c>
      <c r="G389" s="122">
        <f t="shared" si="217"/>
        <v>70.774458034884532</v>
      </c>
      <c r="H389" s="122">
        <f t="shared" si="217"/>
        <v>93.37393325766196</v>
      </c>
      <c r="I389" s="122">
        <f t="shared" si="217"/>
        <v>219.0209290886402</v>
      </c>
      <c r="J389" s="122">
        <f t="shared" si="217"/>
        <v>67.578089515080805</v>
      </c>
      <c r="K389" s="122">
        <f t="shared" si="217"/>
        <v>63.42846539222051</v>
      </c>
      <c r="L389" s="122">
        <f t="shared" si="217"/>
        <v>184.6481213294486</v>
      </c>
      <c r="M389" s="122">
        <f t="shared" si="217"/>
        <v>60.975656697324922</v>
      </c>
      <c r="N389" s="122">
        <f t="shared" si="217"/>
        <v>222.10882733574792</v>
      </c>
      <c r="O389" s="122">
        <f t="shared" si="217"/>
        <v>26.789961133324447</v>
      </c>
      <c r="P389" s="122">
        <f t="shared" si="217"/>
        <v>117.68620604825276</v>
      </c>
      <c r="Q389" s="122">
        <f t="shared" si="217"/>
        <v>322.43354143995822</v>
      </c>
      <c r="R389" s="122">
        <f t="shared" si="217"/>
        <v>166.63784110746809</v>
      </c>
      <c r="S389" s="122">
        <f t="shared" si="217"/>
        <v>223.13713946586245</v>
      </c>
      <c r="T389" s="122">
        <f t="shared" si="217"/>
        <v>185.84152654354358</v>
      </c>
      <c r="U389" s="122">
        <f t="shared" si="217"/>
        <v>115.75427092291123</v>
      </c>
      <c r="V389" s="122">
        <f t="shared" si="217"/>
        <v>29.134490174464084</v>
      </c>
      <c r="W389" s="122">
        <f t="shared" si="217"/>
        <v>8.9018456540613844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79.963283344278665</v>
      </c>
      <c r="D390" s="98">
        <f>RES_hhdet_in_tesh!D67</f>
        <v>108.66381221580571</v>
      </c>
      <c r="E390" s="98">
        <f>RES_hhdet_in_tesh!E67</f>
        <v>145.14530028584093</v>
      </c>
      <c r="F390" s="98">
        <f>RES_hhdet_in_tesh!F67</f>
        <v>44.933003832856748</v>
      </c>
      <c r="G390" s="98">
        <f>RES_hhdet_in_tesh!G67</f>
        <v>70.774458034884532</v>
      </c>
      <c r="H390" s="98">
        <f>RES_hhdet_in_tesh!H67</f>
        <v>93.37393325766196</v>
      </c>
      <c r="I390" s="98">
        <f>RES_hhdet_in_tesh!I67</f>
        <v>219.0209290886402</v>
      </c>
      <c r="J390" s="98">
        <f>RES_hhdet_in_tesh!J67</f>
        <v>67.578089515080805</v>
      </c>
      <c r="K390" s="98">
        <f>RES_hhdet_in_tesh!K67</f>
        <v>63.42846539222051</v>
      </c>
      <c r="L390" s="98">
        <f>RES_hhdet_in_tesh!L67</f>
        <v>184.6481213294486</v>
      </c>
      <c r="M390" s="98">
        <f>RES_hhdet_in_tesh!M67</f>
        <v>60.975656697324922</v>
      </c>
      <c r="N390" s="98">
        <f>RES_hhdet_in_tesh!N67</f>
        <v>222.10882733574792</v>
      </c>
      <c r="O390" s="98">
        <f>RES_hhdet_in_tesh!O67</f>
        <v>26.789961133324447</v>
      </c>
      <c r="P390" s="98">
        <f>RES_hhdet_in_tesh!P67</f>
        <v>117.68620604825276</v>
      </c>
      <c r="Q390" s="98">
        <f>RES_hhdet_in_tesh!Q67</f>
        <v>322.43354143995822</v>
      </c>
      <c r="R390" s="98">
        <f>RES_hhdet_in_tesh!R67</f>
        <v>166.63784110746809</v>
      </c>
      <c r="S390" s="98">
        <f>RES_hhdet_in_tesh!S67</f>
        <v>223.13713946586245</v>
      </c>
      <c r="T390" s="98">
        <f>RES_hhdet_in_tesh!T67</f>
        <v>185.84152654354358</v>
      </c>
      <c r="U390" s="98">
        <f>RES_hhdet_in_tesh!U67</f>
        <v>115.75427092291123</v>
      </c>
      <c r="V390" s="98">
        <f>RES_hhdet_in_tesh!V67</f>
        <v>29.134490174464084</v>
      </c>
      <c r="W390" s="98">
        <f>RES_hhdet_in_tesh!W67</f>
        <v>8.9018456540613844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624.63118342443511</v>
      </c>
      <c r="D391" s="122">
        <v>737.25431812084412</v>
      </c>
      <c r="E391" s="122">
        <v>818.69714960666647</v>
      </c>
      <c r="F391" s="122">
        <v>578.68842314121594</v>
      </c>
      <c r="G391" s="122">
        <v>764.69623200074113</v>
      </c>
      <c r="H391" s="122">
        <v>905.99275633335606</v>
      </c>
      <c r="I391" s="122">
        <v>882.2374676338884</v>
      </c>
      <c r="J391" s="122">
        <v>752.64813143765548</v>
      </c>
      <c r="K391" s="122">
        <v>820.02944866216353</v>
      </c>
      <c r="L391" s="122">
        <v>778.27496189849683</v>
      </c>
      <c r="M391" s="122">
        <v>830.92302033385261</v>
      </c>
      <c r="N391" s="122">
        <v>893.49718158262078</v>
      </c>
      <c r="O391" s="122">
        <v>907.81026573570318</v>
      </c>
      <c r="P391" s="122">
        <v>872.65752552407457</v>
      </c>
      <c r="Q391" s="122">
        <v>918.0451172376595</v>
      </c>
      <c r="R391" s="122">
        <v>921.48582661958949</v>
      </c>
      <c r="S391" s="122">
        <v>1017.9155561761388</v>
      </c>
      <c r="T391" s="122">
        <v>1002.768667734422</v>
      </c>
      <c r="U391" s="122">
        <v>971.88992358183066</v>
      </c>
      <c r="V391" s="122">
        <v>1013.7609970633171</v>
      </c>
      <c r="W391" s="122">
        <v>1141.1841460761921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635.30833747618362</v>
      </c>
      <c r="D392" s="98">
        <v>749.89892437156038</v>
      </c>
      <c r="E392" s="98">
        <v>819.70132044411537</v>
      </c>
      <c r="F392" s="98">
        <v>590.37956441609538</v>
      </c>
      <c r="G392" s="98">
        <v>764.69623200074113</v>
      </c>
      <c r="H392" s="98">
        <v>893.80426626806866</v>
      </c>
      <c r="I392" s="98">
        <v>877.0587383369292</v>
      </c>
      <c r="J392" s="98">
        <v>752.65762914283573</v>
      </c>
      <c r="K392" s="98">
        <v>813.9000300261921</v>
      </c>
      <c r="L392" s="98">
        <v>780.30437918825362</v>
      </c>
      <c r="M392" s="98">
        <v>832.9284950776298</v>
      </c>
      <c r="N392" s="98">
        <v>892.17587746268737</v>
      </c>
      <c r="O392" s="98">
        <v>908.63204217810141</v>
      </c>
      <c r="P392" s="98">
        <v>868.31404306669731</v>
      </c>
      <c r="Q392" s="98">
        <v>916.42118625952071</v>
      </c>
      <c r="R392" s="98">
        <v>923.24673226925142</v>
      </c>
      <c r="S392" s="98">
        <v>1013.9024553157269</v>
      </c>
      <c r="T392" s="98">
        <v>1004.122053328625</v>
      </c>
      <c r="U392" s="98">
        <v>973.04642227245847</v>
      </c>
      <c r="V392" s="98">
        <v>1013.8945593423193</v>
      </c>
      <c r="W392" s="98">
        <v>1141.1841460761921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462.25230746861575</v>
      </c>
      <c r="D396" s="101">
        <v>504.09199763265923</v>
      </c>
      <c r="E396" s="101">
        <v>795.19541912710463</v>
      </c>
      <c r="F396" s="101">
        <v>354.80003893419979</v>
      </c>
      <c r="G396" s="101">
        <v>0</v>
      </c>
      <c r="H396" s="101">
        <v>1030.0611190163499</v>
      </c>
      <c r="I396" s="101">
        <v>921.62019909608205</v>
      </c>
      <c r="J396" s="101">
        <v>687.34760924152909</v>
      </c>
      <c r="K396" s="101">
        <v>942.08214109744108</v>
      </c>
      <c r="L396" s="101">
        <v>738.51475189312976</v>
      </c>
      <c r="M396" s="101">
        <v>769.0053777362341</v>
      </c>
      <c r="N396" s="101">
        <v>940.70696235126775</v>
      </c>
      <c r="O396" s="101">
        <v>877.45987458045704</v>
      </c>
      <c r="P396" s="101">
        <v>926.54618507302666</v>
      </c>
      <c r="Q396" s="101">
        <v>961.92389547611424</v>
      </c>
      <c r="R396" s="101">
        <v>868.38344195623756</v>
      </c>
      <c r="S396" s="101">
        <v>1120.0149823286256</v>
      </c>
      <c r="T396" s="101">
        <v>971.90807998686046</v>
      </c>
      <c r="U396" s="101">
        <v>944.59514370912666</v>
      </c>
      <c r="V396" s="101">
        <v>1010.4396202294828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332.02102860319707</v>
      </c>
      <c r="D400" s="122">
        <v>392.74087010592223</v>
      </c>
      <c r="E400" s="122">
        <v>493.05753500814251</v>
      </c>
      <c r="F400" s="122">
        <v>304.6291768482788</v>
      </c>
      <c r="G400" s="122">
        <v>537.08847140594582</v>
      </c>
      <c r="H400" s="122">
        <v>429.83147805156256</v>
      </c>
      <c r="I400" s="122">
        <v>490.73668592494613</v>
      </c>
      <c r="J400" s="122">
        <v>265.61378054389689</v>
      </c>
      <c r="K400" s="122">
        <v>356.91785556710386</v>
      </c>
      <c r="L400" s="122">
        <v>289.12122289002701</v>
      </c>
      <c r="M400" s="122">
        <v>305.01098350448689</v>
      </c>
      <c r="N400" s="122">
        <v>291.08225902863251</v>
      </c>
      <c r="O400" s="122">
        <v>284.06812317644801</v>
      </c>
      <c r="P400" s="122">
        <v>279.39124431645405</v>
      </c>
      <c r="Q400" s="122">
        <v>329.11550105639412</v>
      </c>
      <c r="R400" s="122">
        <v>334.26527220693202</v>
      </c>
      <c r="S400" s="122">
        <v>380.86358489368047</v>
      </c>
      <c r="T400" s="122">
        <v>390.67410742349296</v>
      </c>
      <c r="U400" s="122">
        <v>393.60323774766573</v>
      </c>
      <c r="V400" s="122">
        <v>370.82877076137976</v>
      </c>
      <c r="W400" s="122">
        <v>410.22103405423934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320.93329984474968</v>
      </c>
      <c r="D401" s="98">
        <v>405.98018664617888</v>
      </c>
      <c r="E401" s="98">
        <v>480.47784694998171</v>
      </c>
      <c r="F401" s="98">
        <v>309.16360485516418</v>
      </c>
      <c r="G401" s="98">
        <v>604.5393207925398</v>
      </c>
      <c r="H401" s="98">
        <v>429.81417620822884</v>
      </c>
      <c r="I401" s="98">
        <v>495.08521627241214</v>
      </c>
      <c r="J401" s="98">
        <v>265.73185479685827</v>
      </c>
      <c r="K401" s="98">
        <v>358.74566684414532</v>
      </c>
      <c r="L401" s="98">
        <v>289.7337806140211</v>
      </c>
      <c r="M401" s="98">
        <v>304.99590483237182</v>
      </c>
      <c r="N401" s="98">
        <v>290.46150862715422</v>
      </c>
      <c r="O401" s="98">
        <v>292.67247165980399</v>
      </c>
      <c r="P401" s="98">
        <v>279.72711378736102</v>
      </c>
      <c r="Q401" s="98">
        <v>328.14753354129545</v>
      </c>
      <c r="R401" s="98">
        <v>333.97882044030712</v>
      </c>
      <c r="S401" s="98">
        <v>381.22010048286711</v>
      </c>
      <c r="T401" s="98">
        <v>391.2901143901093</v>
      </c>
      <c r="U401" s="98">
        <v>393.8664180556521</v>
      </c>
      <c r="V401" s="98">
        <v>370.75541274624521</v>
      </c>
      <c r="W401" s="98">
        <v>410.66864798845842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369.78642138606256</v>
      </c>
      <c r="D402" s="33">
        <v>309.8370069762928</v>
      </c>
      <c r="E402" s="33">
        <v>562.0952061900017</v>
      </c>
      <c r="F402" s="33">
        <v>282.18595490292972</v>
      </c>
      <c r="G402" s="33">
        <v>319.35364412161795</v>
      </c>
      <c r="H402" s="33">
        <v>625.78062108701567</v>
      </c>
      <c r="I402" s="33">
        <v>419.33875712664292</v>
      </c>
      <c r="J402" s="33">
        <v>258.28299431003745</v>
      </c>
      <c r="K402" s="33">
        <v>270.24973018956717</v>
      </c>
      <c r="L402" s="33">
        <v>277.98940869779074</v>
      </c>
      <c r="M402" s="33">
        <v>309.27015067267718</v>
      </c>
      <c r="N402" s="33">
        <v>447.30734953548927</v>
      </c>
      <c r="O402" s="33">
        <v>30.338051607793457</v>
      </c>
      <c r="P402" s="33">
        <v>212.97858722929666</v>
      </c>
      <c r="Q402" s="33">
        <v>418.90478051581567</v>
      </c>
      <c r="R402" s="33">
        <v>352.79831741557086</v>
      </c>
      <c r="S402" s="33">
        <v>364.68816341572318</v>
      </c>
      <c r="T402" s="33">
        <v>364.81521234912219</v>
      </c>
      <c r="U402" s="33">
        <v>370.57289825725081</v>
      </c>
      <c r="V402" s="33">
        <v>375.9438121818265</v>
      </c>
      <c r="W402" s="33">
        <v>385.76792479338184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2103.3159270597002</v>
      </c>
      <c r="D404" s="117">
        <f t="shared" si="218"/>
        <v>2340.0953037552613</v>
      </c>
      <c r="E404" s="117">
        <f t="shared" si="218"/>
        <v>2441.818325828227</v>
      </c>
      <c r="F404" s="117">
        <f t="shared" si="218"/>
        <v>2487.6614798511259</v>
      </c>
      <c r="G404" s="117">
        <f t="shared" si="218"/>
        <v>2269.1840519294806</v>
      </c>
      <c r="H404" s="117">
        <f t="shared" si="218"/>
        <v>2601.0166701047492</v>
      </c>
      <c r="I404" s="117">
        <f t="shared" si="218"/>
        <v>2197.9519049053106</v>
      </c>
      <c r="J404" s="117">
        <f t="shared" si="218"/>
        <v>2514.1032451981964</v>
      </c>
      <c r="K404" s="117">
        <f t="shared" si="218"/>
        <v>2461.4758146099871</v>
      </c>
      <c r="L404" s="117">
        <f t="shared" si="218"/>
        <v>2471.0253090705505</v>
      </c>
      <c r="M404" s="117">
        <f t="shared" si="218"/>
        <v>2465.9302505893961</v>
      </c>
      <c r="N404" s="117">
        <f t="shared" si="218"/>
        <v>2519.9101956583327</v>
      </c>
      <c r="O404" s="117">
        <f t="shared" si="218"/>
        <v>2307.63890425721</v>
      </c>
      <c r="P404" s="117">
        <f t="shared" si="218"/>
        <v>1966.0813096971181</v>
      </c>
      <c r="Q404" s="117">
        <f t="shared" si="218"/>
        <v>1952.3920989023752</v>
      </c>
      <c r="R404" s="117">
        <f t="shared" ref="R404:V404" si="219">R405+R408+R410+R419</f>
        <v>1892.9244759914488</v>
      </c>
      <c r="S404" s="117">
        <f t="shared" si="219"/>
        <v>1940.6524555148058</v>
      </c>
      <c r="T404" s="117">
        <f t="shared" si="219"/>
        <v>1887.4561988139953</v>
      </c>
      <c r="U404" s="117">
        <f t="shared" si="219"/>
        <v>1762.3466884824593</v>
      </c>
      <c r="V404" s="117">
        <f t="shared" si="219"/>
        <v>1756.7412319384823</v>
      </c>
      <c r="W404" s="117">
        <f t="shared" ref="W404" si="220">W405+W408+W410+W419</f>
        <v>1883.0403448620148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1779.1308216229427</v>
      </c>
      <c r="D405" s="122">
        <f t="shared" si="221"/>
        <v>1938.3769345392232</v>
      </c>
      <c r="E405" s="122">
        <f t="shared" si="221"/>
        <v>1995.689260354771</v>
      </c>
      <c r="F405" s="122">
        <f t="shared" si="221"/>
        <v>2184.1015310430062</v>
      </c>
      <c r="G405" s="122">
        <f t="shared" si="221"/>
        <v>1820.9840798372102</v>
      </c>
      <c r="H405" s="122">
        <f t="shared" si="221"/>
        <v>2150.4040515698816</v>
      </c>
      <c r="I405" s="122">
        <f t="shared" si="221"/>
        <v>1753.3251602651787</v>
      </c>
      <c r="J405" s="122">
        <f t="shared" si="221"/>
        <v>2154.0187851469482</v>
      </c>
      <c r="K405" s="122">
        <f t="shared" si="221"/>
        <v>2066.8882311193515</v>
      </c>
      <c r="L405" s="122">
        <f t="shared" si="221"/>
        <v>2119.4906703323918</v>
      </c>
      <c r="M405" s="122">
        <f t="shared" si="221"/>
        <v>2089.4836618455556</v>
      </c>
      <c r="N405" s="122">
        <f t="shared" si="221"/>
        <v>2138.7440259731375</v>
      </c>
      <c r="O405" s="122">
        <f t="shared" si="221"/>
        <v>1936.6712918799374</v>
      </c>
      <c r="P405" s="122">
        <f t="shared" si="221"/>
        <v>1634.5892869090371</v>
      </c>
      <c r="Q405" s="122">
        <f t="shared" si="221"/>
        <v>1592.7366045792048</v>
      </c>
      <c r="R405" s="122">
        <f t="shared" ref="R405:V405" si="222">SUM(R406:R407)</f>
        <v>1536.5581271019207</v>
      </c>
      <c r="S405" s="122">
        <f t="shared" si="222"/>
        <v>1554.327059774311</v>
      </c>
      <c r="T405" s="122">
        <f t="shared" si="222"/>
        <v>1508.1331455916115</v>
      </c>
      <c r="U405" s="122">
        <f t="shared" si="222"/>
        <v>1393.2720268571538</v>
      </c>
      <c r="V405" s="122">
        <f t="shared" si="222"/>
        <v>1389.4702359017481</v>
      </c>
      <c r="W405" s="122">
        <f t="shared" ref="W405" si="223">SUM(W406:W407)</f>
        <v>1464.200273673529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1779.1308216229427</v>
      </c>
      <c r="D406" s="98">
        <v>1938.3769345392232</v>
      </c>
      <c r="E406" s="98">
        <v>1995.689260354771</v>
      </c>
      <c r="F406" s="98">
        <v>2184.1015310430062</v>
      </c>
      <c r="G406" s="98">
        <v>1820.9840798372102</v>
      </c>
      <c r="H406" s="98">
        <v>2150.4040515698816</v>
      </c>
      <c r="I406" s="98">
        <v>1753.3251602651787</v>
      </c>
      <c r="J406" s="98">
        <v>2154.0187851469482</v>
      </c>
      <c r="K406" s="98">
        <v>2066.8882311193515</v>
      </c>
      <c r="L406" s="98">
        <v>2119.4906703323918</v>
      </c>
      <c r="M406" s="98">
        <v>2089.4836618455556</v>
      </c>
      <c r="N406" s="98">
        <v>2138.7440259731375</v>
      </c>
      <c r="O406" s="98">
        <v>1936.6712918799374</v>
      </c>
      <c r="P406" s="98">
        <v>1634.5892869090371</v>
      </c>
      <c r="Q406" s="98">
        <v>1592.7366045792048</v>
      </c>
      <c r="R406" s="98">
        <v>1536.5581271019207</v>
      </c>
      <c r="S406" s="98">
        <v>1554.327059774311</v>
      </c>
      <c r="T406" s="98">
        <v>1508.1331455916115</v>
      </c>
      <c r="U406" s="98">
        <v>1393.2720268571538</v>
      </c>
      <c r="V406" s="98">
        <v>1389.4702359017481</v>
      </c>
      <c r="W406" s="98">
        <v>1464.200273673529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236.54567381683719</v>
      </c>
      <c r="D410" s="122">
        <v>278.24648443219263</v>
      </c>
      <c r="E410" s="122">
        <v>303.00312704491546</v>
      </c>
      <c r="F410" s="122">
        <v>213.12265001558836</v>
      </c>
      <c r="G410" s="122">
        <v>286.14984778908507</v>
      </c>
      <c r="H410" s="122">
        <v>299.94417574527466</v>
      </c>
      <c r="I410" s="122">
        <v>281.26550630442586</v>
      </c>
      <c r="J410" s="122">
        <v>268.66597793908045</v>
      </c>
      <c r="K410" s="122">
        <v>271.93954903542328</v>
      </c>
      <c r="L410" s="122">
        <v>255.79159749724266</v>
      </c>
      <c r="M410" s="122">
        <v>270.56342922773433</v>
      </c>
      <c r="N410" s="122">
        <v>280.37231317186917</v>
      </c>
      <c r="O410" s="122">
        <v>272.34733127986993</v>
      </c>
      <c r="P410" s="122">
        <v>234.52781964806292</v>
      </c>
      <c r="Q410" s="122">
        <v>246.55096084148283</v>
      </c>
      <c r="R410" s="122">
        <v>242.28668565333976</v>
      </c>
      <c r="S410" s="122">
        <v>257.87326744044225</v>
      </c>
      <c r="T410" s="122">
        <v>248.79621492747603</v>
      </c>
      <c r="U410" s="122">
        <v>237.20840571987944</v>
      </c>
      <c r="V410" s="122">
        <v>244.47034104640497</v>
      </c>
      <c r="W410" s="122">
        <v>284.32641113631905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252.09963417498241</v>
      </c>
      <c r="D411" s="98">
        <v>293.33604619725241</v>
      </c>
      <c r="E411" s="98">
        <v>315.9497015152063</v>
      </c>
      <c r="F411" s="98">
        <v>224.25161956456253</v>
      </c>
      <c r="G411" s="98">
        <v>286.14984778908507</v>
      </c>
      <c r="H411" s="98">
        <v>329.41072569526619</v>
      </c>
      <c r="I411" s="98">
        <v>318.25120698191677</v>
      </c>
      <c r="J411" s="98">
        <v>268.70505435324384</v>
      </c>
      <c r="K411" s="98">
        <v>285.59620262050743</v>
      </c>
      <c r="L411" s="98">
        <v>268.84756200209233</v>
      </c>
      <c r="M411" s="98">
        <v>279.32681396174644</v>
      </c>
      <c r="N411" s="98">
        <v>288.21935432473322</v>
      </c>
      <c r="O411" s="98">
        <v>279.72149063916686</v>
      </c>
      <c r="P411" s="98">
        <v>253.43100779441073</v>
      </c>
      <c r="Q411" s="98">
        <v>255.67568488973561</v>
      </c>
      <c r="R411" s="98">
        <v>250.32105164856964</v>
      </c>
      <c r="S411" s="98">
        <v>268.00918563744403</v>
      </c>
      <c r="T411" s="98">
        <v>259.70712874186603</v>
      </c>
      <c r="U411" s="98">
        <v>247.25908983971286</v>
      </c>
      <c r="V411" s="98">
        <v>254.30120864506009</v>
      </c>
      <c r="W411" s="98">
        <v>284.32641113631905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87.639431619920217</v>
      </c>
      <c r="D419" s="122">
        <v>123.4718847838454</v>
      </c>
      <c r="E419" s="122">
        <v>143.12593842854045</v>
      </c>
      <c r="F419" s="122">
        <v>90.437298792531209</v>
      </c>
      <c r="G419" s="122">
        <v>162.05012430318533</v>
      </c>
      <c r="H419" s="122">
        <v>150.66844278959312</v>
      </c>
      <c r="I419" s="122">
        <v>163.36123833570608</v>
      </c>
      <c r="J419" s="122">
        <v>91.418482112168022</v>
      </c>
      <c r="K419" s="122">
        <v>122.6480344552123</v>
      </c>
      <c r="L419" s="122">
        <v>95.743041240916313</v>
      </c>
      <c r="M419" s="122">
        <v>105.88315951610598</v>
      </c>
      <c r="N419" s="122">
        <v>100.79385651332598</v>
      </c>
      <c r="O419" s="122">
        <v>98.620281097402753</v>
      </c>
      <c r="P419" s="122">
        <v>96.964203140018114</v>
      </c>
      <c r="Q419" s="122">
        <v>113.10453348168744</v>
      </c>
      <c r="R419" s="122">
        <v>114.07966323618831</v>
      </c>
      <c r="S419" s="122">
        <v>128.45212830005255</v>
      </c>
      <c r="T419" s="122">
        <v>130.52683829490783</v>
      </c>
      <c r="U419" s="122">
        <v>131.8662559054261</v>
      </c>
      <c r="V419" s="122">
        <v>122.80065499032932</v>
      </c>
      <c r="W419" s="122">
        <v>134.51366005216664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113.36992651860034</v>
      </c>
      <c r="D420" s="98">
        <v>143.18970377039147</v>
      </c>
      <c r="E420" s="98">
        <v>169.20560808772925</v>
      </c>
      <c r="F420" s="98">
        <v>108.70924840433356</v>
      </c>
      <c r="G420" s="98">
        <v>212.25072226806461</v>
      </c>
      <c r="H420" s="98">
        <v>150.68174645477939</v>
      </c>
      <c r="I420" s="98">
        <v>173.31084492036271</v>
      </c>
      <c r="J420" s="98">
        <v>92.890925672505276</v>
      </c>
      <c r="K420" s="98">
        <v>125.23465392468461</v>
      </c>
      <c r="L420" s="98">
        <v>101.01155708370725</v>
      </c>
      <c r="M420" s="98">
        <v>106.25801623851238</v>
      </c>
      <c r="N420" s="98">
        <v>101.19435445315234</v>
      </c>
      <c r="O420" s="98">
        <v>101.96463543759761</v>
      </c>
      <c r="P420" s="98">
        <v>97.454581285298715</v>
      </c>
      <c r="Q420" s="98">
        <v>114.32384958356293</v>
      </c>
      <c r="R420" s="98">
        <v>115.84290941090502</v>
      </c>
      <c r="S420" s="98">
        <v>131.28328705938267</v>
      </c>
      <c r="T420" s="98">
        <v>133.63623030445882</v>
      </c>
      <c r="U420" s="98">
        <v>133.37316386293392</v>
      </c>
      <c r="V420" s="98">
        <v>124.56181615537841</v>
      </c>
      <c r="W420" s="98">
        <v>136.97593132981291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254.05334057778413</v>
      </c>
      <c r="D423" s="118">
        <f t="shared" si="225"/>
        <v>261.23803809985912</v>
      </c>
      <c r="E423" s="118">
        <f t="shared" si="225"/>
        <v>267.81645090318142</v>
      </c>
      <c r="F423" s="118">
        <f t="shared" si="225"/>
        <v>247.62361429904911</v>
      </c>
      <c r="G423" s="118">
        <f t="shared" si="225"/>
        <v>217.09683005794776</v>
      </c>
      <c r="H423" s="118">
        <f t="shared" si="225"/>
        <v>231.90221310811717</v>
      </c>
      <c r="I423" s="118">
        <f t="shared" si="225"/>
        <v>189.75297285181679</v>
      </c>
      <c r="J423" s="118">
        <f t="shared" si="225"/>
        <v>197.27743727175059</v>
      </c>
      <c r="K423" s="118">
        <f t="shared" si="225"/>
        <v>187.48281933364549</v>
      </c>
      <c r="L423" s="118">
        <f t="shared" si="225"/>
        <v>179.96297032838925</v>
      </c>
      <c r="M423" s="118">
        <f t="shared" si="225"/>
        <v>171.82373957969438</v>
      </c>
      <c r="N423" s="118">
        <f t="shared" si="225"/>
        <v>173.58674808814908</v>
      </c>
      <c r="O423" s="118">
        <f t="shared" si="225"/>
        <v>154.24252859730058</v>
      </c>
      <c r="P423" s="118">
        <f t="shared" si="225"/>
        <v>128.44991590143138</v>
      </c>
      <c r="Q423" s="118">
        <f t="shared" si="225"/>
        <v>122.75107222367265</v>
      </c>
      <c r="R423" s="118">
        <f t="shared" ref="R423:V423" si="226">R424+R427+R429+R438</f>
        <v>116.4467471662191</v>
      </c>
      <c r="S423" s="118">
        <f t="shared" si="226"/>
        <v>117.32114624288742</v>
      </c>
      <c r="T423" s="118">
        <f t="shared" si="226"/>
        <v>111.81769882850368</v>
      </c>
      <c r="U423" s="118">
        <f t="shared" si="226"/>
        <v>102.7217705446435</v>
      </c>
      <c r="V423" s="118">
        <f t="shared" si="226"/>
        <v>101.05148713153488</v>
      </c>
      <c r="W423" s="118">
        <f t="shared" ref="W423" si="227">W424+W427+W429+W438</f>
        <v>105.7747199506173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210.90068758757096</v>
      </c>
      <c r="D424" s="123">
        <f t="shared" si="228"/>
        <v>213.65205272158434</v>
      </c>
      <c r="E424" s="123">
        <f t="shared" si="228"/>
        <v>214.74094094353441</v>
      </c>
      <c r="F424" s="123">
        <f t="shared" si="228"/>
        <v>215.48370093703988</v>
      </c>
      <c r="G424" s="123">
        <f t="shared" si="228"/>
        <v>172.28800816169687</v>
      </c>
      <c r="H424" s="123">
        <f t="shared" si="228"/>
        <v>188.90055399276218</v>
      </c>
      <c r="I424" s="123">
        <f t="shared" si="228"/>
        <v>147.30594586605895</v>
      </c>
      <c r="J424" s="123">
        <f t="shared" si="228"/>
        <v>168.64288977444721</v>
      </c>
      <c r="K424" s="123">
        <f t="shared" si="228"/>
        <v>156.10053390232443</v>
      </c>
      <c r="L424" s="123">
        <f t="shared" si="228"/>
        <v>152.5531565144243</v>
      </c>
      <c r="M424" s="123">
        <f t="shared" si="228"/>
        <v>144.88673786334675</v>
      </c>
      <c r="N424" s="123">
        <f t="shared" si="228"/>
        <v>145.94427793008555</v>
      </c>
      <c r="O424" s="123">
        <f t="shared" si="228"/>
        <v>128.95998400170419</v>
      </c>
      <c r="P424" s="123">
        <f t="shared" si="228"/>
        <v>105.23795596006153</v>
      </c>
      <c r="Q424" s="123">
        <f t="shared" si="228"/>
        <v>98.567623293800423</v>
      </c>
      <c r="R424" s="123">
        <f t="shared" ref="R424:V424" si="229">SUM(R425:R426)</f>
        <v>93.574639473001127</v>
      </c>
      <c r="S424" s="123">
        <f t="shared" si="229"/>
        <v>92.669941947933225</v>
      </c>
      <c r="T424" s="123">
        <f t="shared" si="229"/>
        <v>88.213398707781081</v>
      </c>
      <c r="U424" s="123">
        <f t="shared" si="229"/>
        <v>80.386718040885256</v>
      </c>
      <c r="V424" s="123">
        <f t="shared" si="229"/>
        <v>79.326856791658997</v>
      </c>
      <c r="W424" s="123">
        <f t="shared" ref="W424" si="230">SUM(W425:W426)</f>
        <v>82.197765512288711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210.41610801195287</v>
      </c>
      <c r="D425" s="99">
        <v>213.17247382918856</v>
      </c>
      <c r="E425" s="99">
        <v>214.26198143860785</v>
      </c>
      <c r="F425" s="99">
        <v>214.95788033927832</v>
      </c>
      <c r="G425" s="99">
        <v>171.8866892421801</v>
      </c>
      <c r="H425" s="99">
        <v>188.48256508392882</v>
      </c>
      <c r="I425" s="99">
        <v>147.00851751526639</v>
      </c>
      <c r="J425" s="99">
        <v>168.24244391670837</v>
      </c>
      <c r="K425" s="99">
        <v>155.7245813883774</v>
      </c>
      <c r="L425" s="99">
        <v>152.21344096865317</v>
      </c>
      <c r="M425" s="99">
        <v>144.5390870958158</v>
      </c>
      <c r="N425" s="99">
        <v>145.64313667312831</v>
      </c>
      <c r="O425" s="99">
        <v>128.63778102261583</v>
      </c>
      <c r="P425" s="99">
        <v>104.96066309426394</v>
      </c>
      <c r="Q425" s="99">
        <v>98.332316522976313</v>
      </c>
      <c r="R425" s="99">
        <v>93.349994734966032</v>
      </c>
      <c r="S425" s="99">
        <v>92.443432732591958</v>
      </c>
      <c r="T425" s="99">
        <v>87.99906864863793</v>
      </c>
      <c r="U425" s="99">
        <v>80.19080449055501</v>
      </c>
      <c r="V425" s="99">
        <v>79.13522012038716</v>
      </c>
      <c r="W425" s="99">
        <v>82.000184310171875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0.4845795756180864</v>
      </c>
      <c r="D426" s="99">
        <v>0.4795788923957845</v>
      </c>
      <c r="E426" s="99">
        <v>0.47895950492656236</v>
      </c>
      <c r="F426" s="99">
        <v>0.5258205977615531</v>
      </c>
      <c r="G426" s="99">
        <v>0.40131891951677978</v>
      </c>
      <c r="H426" s="99">
        <v>0.41798890883336842</v>
      </c>
      <c r="I426" s="99">
        <v>0.29742835079255503</v>
      </c>
      <c r="J426" s="99">
        <v>0.40044585773885483</v>
      </c>
      <c r="K426" s="99">
        <v>0.37595251394703105</v>
      </c>
      <c r="L426" s="99">
        <v>0.33971554577111374</v>
      </c>
      <c r="M426" s="99">
        <v>0.3476507675309593</v>
      </c>
      <c r="N426" s="99">
        <v>0.30114125695723404</v>
      </c>
      <c r="O426" s="99">
        <v>0.32220297908835877</v>
      </c>
      <c r="P426" s="99">
        <v>0.27729286579758755</v>
      </c>
      <c r="Q426" s="99">
        <v>0.23530677082410614</v>
      </c>
      <c r="R426" s="99">
        <v>0.22464473803509763</v>
      </c>
      <c r="S426" s="99">
        <v>0.22650921534126855</v>
      </c>
      <c r="T426" s="99">
        <v>0.21433005914314571</v>
      </c>
      <c r="U426" s="99">
        <v>0.19591355033024913</v>
      </c>
      <c r="V426" s="99">
        <v>0.1916366712718372</v>
      </c>
      <c r="W426" s="99">
        <v>0.19758120211683858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0.91934616419440685</v>
      </c>
      <c r="D427" s="123">
        <f t="shared" si="231"/>
        <v>1.1274186639986266</v>
      </c>
      <c r="E427" s="123">
        <f t="shared" si="231"/>
        <v>1.4275771914392896</v>
      </c>
      <c r="F427" s="123">
        <f t="shared" si="231"/>
        <v>0.39371206707738354</v>
      </c>
      <c r="G427" s="123">
        <f t="shared" si="231"/>
        <v>0.57831636783232321</v>
      </c>
      <c r="H427" s="123">
        <f t="shared" si="231"/>
        <v>0.68926237928550094</v>
      </c>
      <c r="I427" s="123">
        <f t="shared" si="231"/>
        <v>1.5053261529603168</v>
      </c>
      <c r="J427" s="123">
        <f t="shared" si="231"/>
        <v>0.42122738081027394</v>
      </c>
      <c r="K427" s="123">
        <f t="shared" si="231"/>
        <v>0.371309266269511</v>
      </c>
      <c r="L427" s="123">
        <f t="shared" si="231"/>
        <v>1.0031814028898134</v>
      </c>
      <c r="M427" s="123">
        <f t="shared" si="231"/>
        <v>0.30935480605311749</v>
      </c>
      <c r="N427" s="123">
        <f t="shared" si="231"/>
        <v>1.0698312488708979</v>
      </c>
      <c r="O427" s="123">
        <f t="shared" si="231"/>
        <v>0.12073392172077414</v>
      </c>
      <c r="P427" s="123">
        <f t="shared" si="231"/>
        <v>0.4910232725258219</v>
      </c>
      <c r="Q427" s="123">
        <f t="shared" si="231"/>
        <v>1.248048777722603</v>
      </c>
      <c r="R427" s="123">
        <f t="shared" si="231"/>
        <v>0.62103682766902812</v>
      </c>
      <c r="S427" s="123">
        <f t="shared" si="231"/>
        <v>0.80038388345102329</v>
      </c>
      <c r="T427" s="123">
        <f t="shared" si="231"/>
        <v>0.64490819989700177</v>
      </c>
      <c r="U427" s="123">
        <f t="shared" si="231"/>
        <v>0.39127661900098115</v>
      </c>
      <c r="V427" s="123">
        <f t="shared" si="231"/>
        <v>9.6225549259296592E-2</v>
      </c>
      <c r="W427" s="123">
        <f t="shared" si="231"/>
        <v>2.8558992474872712E-2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0.91934616419440685</v>
      </c>
      <c r="D428" s="99">
        <f>RES_hhdet_in_fecs!D67</f>
        <v>1.1274186639986266</v>
      </c>
      <c r="E428" s="99">
        <f>RES_hhdet_in_fecs!E67</f>
        <v>1.4275771914392896</v>
      </c>
      <c r="F428" s="99">
        <f>RES_hhdet_in_fecs!F67</f>
        <v>0.39371206707738354</v>
      </c>
      <c r="G428" s="99">
        <f>RES_hhdet_in_fecs!G67</f>
        <v>0.57831636783232321</v>
      </c>
      <c r="H428" s="99">
        <f>RES_hhdet_in_fecs!H67</f>
        <v>0.68926237928550094</v>
      </c>
      <c r="I428" s="99">
        <f>RES_hhdet_in_fecs!I67</f>
        <v>1.5053261529603168</v>
      </c>
      <c r="J428" s="99">
        <f>RES_hhdet_in_fecs!J67</f>
        <v>0.42122738081027394</v>
      </c>
      <c r="K428" s="99">
        <f>RES_hhdet_in_fecs!K67</f>
        <v>0.371309266269511</v>
      </c>
      <c r="L428" s="99">
        <f>RES_hhdet_in_fecs!L67</f>
        <v>1.0031814028898134</v>
      </c>
      <c r="M428" s="99">
        <f>RES_hhdet_in_fecs!M67</f>
        <v>0.30935480605311749</v>
      </c>
      <c r="N428" s="99">
        <f>RES_hhdet_in_fecs!N67</f>
        <v>1.0698312488708979</v>
      </c>
      <c r="O428" s="99">
        <f>RES_hhdet_in_fecs!O67</f>
        <v>0.12073392172077414</v>
      </c>
      <c r="P428" s="99">
        <f>RES_hhdet_in_fecs!P67</f>
        <v>0.4910232725258219</v>
      </c>
      <c r="Q428" s="99">
        <f>RES_hhdet_in_fecs!Q67</f>
        <v>1.248048777722603</v>
      </c>
      <c r="R428" s="99">
        <f>RES_hhdet_in_fecs!R67</f>
        <v>0.62103682766902812</v>
      </c>
      <c r="S428" s="99">
        <f>RES_hhdet_in_fecs!S67</f>
        <v>0.80038388345102329</v>
      </c>
      <c r="T428" s="99">
        <f>RES_hhdet_in_fecs!T67</f>
        <v>0.64490819989700177</v>
      </c>
      <c r="U428" s="99">
        <f>RES_hhdet_in_fecs!U67</f>
        <v>0.39127661900098115</v>
      </c>
      <c r="V428" s="99">
        <f>RES_hhdet_in_fecs!V67</f>
        <v>9.6225549259296592E-2</v>
      </c>
      <c r="W428" s="99">
        <f>RES_hhdet_in_fecs!W67</f>
        <v>2.8558992474872712E-2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29.16942146013881</v>
      </c>
      <c r="D429" s="123">
        <v>31.606315022795108</v>
      </c>
      <c r="E429" s="123">
        <v>33.76192814617422</v>
      </c>
      <c r="F429" s="123">
        <v>21.583291538607604</v>
      </c>
      <c r="G429" s="123">
        <v>27.010312999560444</v>
      </c>
      <c r="H429" s="123">
        <v>29.105028083618709</v>
      </c>
      <c r="I429" s="123">
        <v>26.70211744780136</v>
      </c>
      <c r="J429" s="123">
        <v>20.987207640237834</v>
      </c>
      <c r="K429" s="123">
        <v>21.657852250470491</v>
      </c>
      <c r="L429" s="123">
        <v>19.252866851176854</v>
      </c>
      <c r="M429" s="123">
        <v>19.283155134535978</v>
      </c>
      <c r="N429" s="123">
        <v>19.67691109811993</v>
      </c>
      <c r="O429" s="123">
        <v>18.593851440169935</v>
      </c>
      <c r="P429" s="123">
        <v>16.476680214234985</v>
      </c>
      <c r="Q429" s="123">
        <v>15.881263245623593</v>
      </c>
      <c r="R429" s="123">
        <v>15.237241400472142</v>
      </c>
      <c r="S429" s="123">
        <v>16.093845343202016</v>
      </c>
      <c r="T429" s="123">
        <v>15.221154722807531</v>
      </c>
      <c r="U429" s="123">
        <v>14.295711960723487</v>
      </c>
      <c r="V429" s="123">
        <v>14.562092905888527</v>
      </c>
      <c r="W429" s="123">
        <v>15.923243928191168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29.815583660086293</v>
      </c>
      <c r="D430" s="99">
        <v>32.259551543831122</v>
      </c>
      <c r="E430" s="99">
        <v>33.921117092923865</v>
      </c>
      <c r="F430" s="99">
        <v>22.070701439062091</v>
      </c>
      <c r="G430" s="99">
        <v>27.010312999560444</v>
      </c>
      <c r="H430" s="99">
        <v>28.872796486723207</v>
      </c>
      <c r="I430" s="99">
        <v>26.683948417633935</v>
      </c>
      <c r="J430" s="99">
        <v>20.987558394982905</v>
      </c>
      <c r="K430" s="99">
        <v>21.517539472902719</v>
      </c>
      <c r="L430" s="99">
        <v>19.307569068918863</v>
      </c>
      <c r="M430" s="99">
        <v>19.322305997718701</v>
      </c>
      <c r="N430" s="99">
        <v>19.627019551653984</v>
      </c>
      <c r="O430" s="99">
        <v>18.579689806436985</v>
      </c>
      <c r="P430" s="99">
        <v>16.273376339722208</v>
      </c>
      <c r="Q430" s="99">
        <v>15.784896448994743</v>
      </c>
      <c r="R430" s="99">
        <v>15.207669948365812</v>
      </c>
      <c r="S430" s="99">
        <v>15.939817150059302</v>
      </c>
      <c r="T430" s="99">
        <v>15.15382479159752</v>
      </c>
      <c r="U430" s="99">
        <v>14.231180235905116</v>
      </c>
      <c r="V430" s="99">
        <v>14.483348835426478</v>
      </c>
      <c r="W430" s="99">
        <v>15.923243928191168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19.342543323503637</v>
      </c>
      <c r="D434" s="102">
        <v>19.560851522201126</v>
      </c>
      <c r="E434" s="102">
        <v>30.036251615535548</v>
      </c>
      <c r="F434" s="102">
        <v>12.249265672909306</v>
      </c>
      <c r="G434" s="102">
        <v>0</v>
      </c>
      <c r="H434" s="102">
        <v>31.468946324167611</v>
      </c>
      <c r="I434" s="102">
        <v>26.84028764264675</v>
      </c>
      <c r="J434" s="102">
        <v>18.57562846599653</v>
      </c>
      <c r="K434" s="102">
        <v>24.451845172525889</v>
      </c>
      <c r="L434" s="102">
        <v>18.181144600578531</v>
      </c>
      <c r="M434" s="102">
        <v>18.074399371613502</v>
      </c>
      <c r="N434" s="102">
        <v>21.459520366745295</v>
      </c>
      <c r="O434" s="102">
        <v>19.116878264762555</v>
      </c>
      <c r="P434" s="102">
        <v>18.999027981518765</v>
      </c>
      <c r="Q434" s="102">
        <v>18.485103775640276</v>
      </c>
      <c r="R434" s="102">
        <v>16.129006740145822</v>
      </c>
      <c r="S434" s="102">
        <v>20.012558248305041</v>
      </c>
      <c r="T434" s="102">
        <v>16.756446112817894</v>
      </c>
      <c r="U434" s="102">
        <v>15.81873938651961</v>
      </c>
      <c r="V434" s="102">
        <v>16.520271018659887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13.063885365879976</v>
      </c>
      <c r="D438" s="123">
        <v>14.852251691481033</v>
      </c>
      <c r="E438" s="123">
        <v>17.886004622033497</v>
      </c>
      <c r="F438" s="123">
        <v>10.162909756324254</v>
      </c>
      <c r="G438" s="123">
        <v>17.22019252885811</v>
      </c>
      <c r="H438" s="123">
        <v>13.207368652450757</v>
      </c>
      <c r="I438" s="123">
        <v>14.239583384996156</v>
      </c>
      <c r="J438" s="123">
        <v>7.226112476255242</v>
      </c>
      <c r="K438" s="123">
        <v>9.3531239145810527</v>
      </c>
      <c r="L438" s="123">
        <v>7.153765559898261</v>
      </c>
      <c r="M438" s="123">
        <v>7.3444917757585406</v>
      </c>
      <c r="N438" s="123">
        <v>6.8957278110726765</v>
      </c>
      <c r="O438" s="123">
        <v>6.5679592337056691</v>
      </c>
      <c r="P438" s="123">
        <v>6.2442564546090455</v>
      </c>
      <c r="Q438" s="123">
        <v>7.0541369065260238</v>
      </c>
      <c r="R438" s="123">
        <v>7.0138294650767889</v>
      </c>
      <c r="S438" s="123">
        <v>7.7569750683011609</v>
      </c>
      <c r="T438" s="123">
        <v>7.7382371980180684</v>
      </c>
      <c r="U438" s="123">
        <v>7.6480639240337727</v>
      </c>
      <c r="V438" s="123">
        <v>7.0663118847280613</v>
      </c>
      <c r="W438" s="123">
        <v>7.6251515176625402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13.408153247485366</v>
      </c>
      <c r="D439" s="99">
        <v>15.747248554037816</v>
      </c>
      <c r="E439" s="99">
        <v>18.166319566682695</v>
      </c>
      <c r="F439" s="99">
        <v>10.699094926741978</v>
      </c>
      <c r="G439" s="99">
        <v>20.034812134755487</v>
      </c>
      <c r="H439" s="99">
        <v>13.207230549249211</v>
      </c>
      <c r="I439" s="99">
        <v>14.53134361980373</v>
      </c>
      <c r="J439" s="99">
        <v>7.2553667872313508</v>
      </c>
      <c r="K439" s="99">
        <v>9.4354952358397171</v>
      </c>
      <c r="L439" s="99">
        <v>7.2542507011372486</v>
      </c>
      <c r="M439" s="99">
        <v>7.3503502057352659</v>
      </c>
      <c r="N439" s="99">
        <v>6.891083279338905</v>
      </c>
      <c r="O439" s="99">
        <v>6.7727055698441578</v>
      </c>
      <c r="P439" s="99">
        <v>6.2577783637756239</v>
      </c>
      <c r="Q439" s="99">
        <v>7.0581218081228627</v>
      </c>
      <c r="R439" s="99">
        <v>7.0377649845158352</v>
      </c>
      <c r="S439" s="99">
        <v>7.8080592111352649</v>
      </c>
      <c r="T439" s="99">
        <v>7.7976296979363111</v>
      </c>
      <c r="U439" s="99">
        <v>7.6763913302307589</v>
      </c>
      <c r="V439" s="99">
        <v>7.0942338204559352</v>
      </c>
      <c r="W439" s="99">
        <v>7.6711170029507203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11.891290684444662</v>
      </c>
      <c r="D440" s="110">
        <v>9.2478311634847099</v>
      </c>
      <c r="E440" s="110">
        <v>16.347628560037418</v>
      </c>
      <c r="F440" s="110">
        <v>7.5090529158987414</v>
      </c>
      <c r="G440" s="110">
        <v>8.1344549979834664</v>
      </c>
      <c r="H440" s="110">
        <v>14.771433444392084</v>
      </c>
      <c r="I440" s="110">
        <v>9.4492117406758087</v>
      </c>
      <c r="J440" s="110">
        <v>5.4098223468999871</v>
      </c>
      <c r="K440" s="110">
        <v>5.4473771408141358</v>
      </c>
      <c r="L440" s="110">
        <v>5.3276814578815506</v>
      </c>
      <c r="M440" s="110">
        <v>5.689701988989774</v>
      </c>
      <c r="N440" s="110">
        <v>8.0646233748011813</v>
      </c>
      <c r="O440" s="110">
        <v>0.53027926033763251</v>
      </c>
      <c r="P440" s="110">
        <v>3.5705215830869834</v>
      </c>
      <c r="Q440" s="110">
        <v>6.6844949118147428</v>
      </c>
      <c r="R440" s="110">
        <v>5.4652334515743233</v>
      </c>
      <c r="S440" s="110">
        <v>5.4392432039894807</v>
      </c>
      <c r="T440" s="110">
        <v>5.2450439277753178</v>
      </c>
      <c r="U440" s="110">
        <v>5.1691938801816768</v>
      </c>
      <c r="V440" s="110">
        <v>5.1193963701076699</v>
      </c>
      <c r="W440" s="110">
        <v>5.1140611604304382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135.72110114687689</v>
      </c>
      <c r="D442" s="118">
        <f t="shared" si="232"/>
        <v>141.88945507675584</v>
      </c>
      <c r="E442" s="118">
        <f t="shared" si="232"/>
        <v>148.5356625129302</v>
      </c>
      <c r="F442" s="118">
        <f t="shared" si="232"/>
        <v>137.78960004728782</v>
      </c>
      <c r="G442" s="118">
        <f t="shared" si="232"/>
        <v>123.14634569898881</v>
      </c>
      <c r="H442" s="118">
        <f t="shared" si="232"/>
        <v>133.34287592198908</v>
      </c>
      <c r="I442" s="118">
        <f t="shared" si="232"/>
        <v>112.54301822442635</v>
      </c>
      <c r="J442" s="118">
        <f t="shared" si="232"/>
        <v>116.69445670874343</v>
      </c>
      <c r="K442" s="118">
        <f t="shared" si="232"/>
        <v>112.51425994285809</v>
      </c>
      <c r="L442" s="118">
        <f t="shared" si="232"/>
        <v>111.14269398147452</v>
      </c>
      <c r="M442" s="118">
        <f t="shared" si="232"/>
        <v>106.8420068711649</v>
      </c>
      <c r="N442" s="118">
        <f t="shared" si="232"/>
        <v>112.43605191719429</v>
      </c>
      <c r="O442" s="118">
        <f t="shared" si="232"/>
        <v>101.1999769606272</v>
      </c>
      <c r="P442" s="118">
        <f t="shared" si="232"/>
        <v>88.050317028880286</v>
      </c>
      <c r="Q442" s="118">
        <f t="shared" si="232"/>
        <v>88.468173832050212</v>
      </c>
      <c r="R442" s="118">
        <f t="shared" ref="R442:V442" si="233">R443+R446+R448+R457</f>
        <v>83.8684788046573</v>
      </c>
      <c r="S442" s="118">
        <f t="shared" si="233"/>
        <v>86.033048893652747</v>
      </c>
      <c r="T442" s="118">
        <f t="shared" si="233"/>
        <v>82.55517766848854</v>
      </c>
      <c r="U442" s="118">
        <f t="shared" si="233"/>
        <v>75.944723433972655</v>
      </c>
      <c r="V442" s="118">
        <f t="shared" si="233"/>
        <v>74.608038908145218</v>
      </c>
      <c r="W442" s="118">
        <f t="shared" ref="W442" si="234">W443+W446+W448+W457</f>
        <v>78.398118796342388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110.96090057872303</v>
      </c>
      <c r="D443" s="123">
        <f t="shared" si="235"/>
        <v>114.3782245171128</v>
      </c>
      <c r="E443" s="123">
        <f t="shared" si="235"/>
        <v>116.94583188104336</v>
      </c>
      <c r="F443" s="123">
        <f t="shared" si="235"/>
        <v>119.33897215996096</v>
      </c>
      <c r="G443" s="123">
        <f t="shared" si="235"/>
        <v>96.980635162848955</v>
      </c>
      <c r="H443" s="123">
        <f t="shared" si="235"/>
        <v>108.04355135727623</v>
      </c>
      <c r="I443" s="123">
        <f t="shared" si="235"/>
        <v>85.585052485957902</v>
      </c>
      <c r="J443" s="123">
        <f t="shared" si="235"/>
        <v>99.566037615391551</v>
      </c>
      <c r="K443" s="123">
        <f t="shared" si="235"/>
        <v>93.640483109908686</v>
      </c>
      <c r="L443" s="123">
        <f t="shared" si="235"/>
        <v>92.983082438987836</v>
      </c>
      <c r="M443" s="123">
        <f t="shared" si="235"/>
        <v>90.120590464735372</v>
      </c>
      <c r="N443" s="123">
        <f t="shared" si="235"/>
        <v>93.089906780515122</v>
      </c>
      <c r="O443" s="123">
        <f t="shared" si="235"/>
        <v>84.852018731357461</v>
      </c>
      <c r="P443" s="123">
        <f t="shared" si="235"/>
        <v>71.584004187325149</v>
      </c>
      <c r="Q443" s="123">
        <f t="shared" si="235"/>
        <v>68.897533060585516</v>
      </c>
      <c r="R443" s="123">
        <f t="shared" ref="R443:V443" si="236">SUM(R444:R445)</f>
        <v>66.416324969471276</v>
      </c>
      <c r="S443" s="123">
        <f t="shared" si="236"/>
        <v>66.551321980445621</v>
      </c>
      <c r="T443" s="123">
        <f t="shared" si="236"/>
        <v>63.944419267131842</v>
      </c>
      <c r="U443" s="123">
        <f t="shared" si="236"/>
        <v>58.726766182619961</v>
      </c>
      <c r="V443" s="123">
        <f t="shared" si="236"/>
        <v>58.346912018964872</v>
      </c>
      <c r="W443" s="123">
        <f t="shared" ref="W443" si="237">SUM(W444:W445)</f>
        <v>60.750351402494623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110.47632100310494</v>
      </c>
      <c r="D444" s="99">
        <v>113.89864562471702</v>
      </c>
      <c r="E444" s="99">
        <v>116.4668723761168</v>
      </c>
      <c r="F444" s="99">
        <v>118.81315156219941</v>
      </c>
      <c r="G444" s="99">
        <v>96.579316243332173</v>
      </c>
      <c r="H444" s="99">
        <v>107.62556244844286</v>
      </c>
      <c r="I444" s="99">
        <v>85.287624135165345</v>
      </c>
      <c r="J444" s="99">
        <v>99.165591757652692</v>
      </c>
      <c r="K444" s="99">
        <v>93.264530595961659</v>
      </c>
      <c r="L444" s="99">
        <v>92.643366893216722</v>
      </c>
      <c r="M444" s="99">
        <v>89.772939697204407</v>
      </c>
      <c r="N444" s="99">
        <v>92.788765523557885</v>
      </c>
      <c r="O444" s="99">
        <v>84.529815752269101</v>
      </c>
      <c r="P444" s="99">
        <v>71.306711321527558</v>
      </c>
      <c r="Q444" s="99">
        <v>68.662226289761406</v>
      </c>
      <c r="R444" s="99">
        <v>66.19168023143618</v>
      </c>
      <c r="S444" s="99">
        <v>66.324812765104355</v>
      </c>
      <c r="T444" s="99">
        <v>63.730089207988698</v>
      </c>
      <c r="U444" s="99">
        <v>58.530852632289715</v>
      </c>
      <c r="V444" s="99">
        <v>58.155275347693035</v>
      </c>
      <c r="W444" s="99">
        <v>60.552770200377786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0.4845795756180864</v>
      </c>
      <c r="D445" s="99">
        <v>0.4795788923957845</v>
      </c>
      <c r="E445" s="99">
        <v>0.47895950492656236</v>
      </c>
      <c r="F445" s="99">
        <v>0.5258205977615531</v>
      </c>
      <c r="G445" s="99">
        <v>0.40131891951677978</v>
      </c>
      <c r="H445" s="99">
        <v>0.41798890883336842</v>
      </c>
      <c r="I445" s="99">
        <v>0.29742835079255503</v>
      </c>
      <c r="J445" s="99">
        <v>0.40044585773885483</v>
      </c>
      <c r="K445" s="99">
        <v>0.37595251394703105</v>
      </c>
      <c r="L445" s="99">
        <v>0.33971554577111374</v>
      </c>
      <c r="M445" s="99">
        <v>0.3476507675309593</v>
      </c>
      <c r="N445" s="99">
        <v>0.30114125695723404</v>
      </c>
      <c r="O445" s="99">
        <v>0.32220297908835877</v>
      </c>
      <c r="P445" s="99">
        <v>0.27729286579758755</v>
      </c>
      <c r="Q445" s="99">
        <v>0.23530677082410614</v>
      </c>
      <c r="R445" s="99">
        <v>0.22464473803509763</v>
      </c>
      <c r="S445" s="99">
        <v>0.22650921534126855</v>
      </c>
      <c r="T445" s="99">
        <v>0.21433005914314571</v>
      </c>
      <c r="U445" s="99">
        <v>0.19591355033024913</v>
      </c>
      <c r="V445" s="99">
        <v>0.1916366712718372</v>
      </c>
      <c r="W445" s="99">
        <v>0.19758120211683858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1.9099723499523014</v>
      </c>
      <c r="D446" s="123">
        <f t="shared" si="238"/>
        <v>2.4134771476981549</v>
      </c>
      <c r="E446" s="123">
        <f t="shared" si="238"/>
        <v>3.1471724212810264</v>
      </c>
      <c r="F446" s="123">
        <f t="shared" si="238"/>
        <v>0.89312318264705659</v>
      </c>
      <c r="G446" s="123">
        <f t="shared" si="238"/>
        <v>1.3492052177539582</v>
      </c>
      <c r="H446" s="123">
        <f t="shared" si="238"/>
        <v>1.6528830618821486</v>
      </c>
      <c r="I446" s="123">
        <f t="shared" si="238"/>
        <v>3.7087794847708895</v>
      </c>
      <c r="J446" s="123">
        <f t="shared" si="238"/>
        <v>1.0660003657508856</v>
      </c>
      <c r="K446" s="123">
        <f t="shared" si="238"/>
        <v>0.96513873455827082</v>
      </c>
      <c r="L446" s="123">
        <f t="shared" si="238"/>
        <v>2.6781305893154155</v>
      </c>
      <c r="M446" s="123">
        <f t="shared" si="238"/>
        <v>0.85185990213760387</v>
      </c>
      <c r="N446" s="123">
        <f t="shared" si="238"/>
        <v>3.0546566056502331</v>
      </c>
      <c r="O446" s="123">
        <f t="shared" si="238"/>
        <v>0.35937682762911244</v>
      </c>
      <c r="P446" s="123">
        <f t="shared" si="238"/>
        <v>1.5261908372412909</v>
      </c>
      <c r="Q446" s="123">
        <f t="shared" si="238"/>
        <v>4.0202946558248858</v>
      </c>
      <c r="R446" s="123">
        <f t="shared" si="238"/>
        <v>2.0445808851029046</v>
      </c>
      <c r="S446" s="123">
        <f t="shared" si="238"/>
        <v>2.6802226893193271</v>
      </c>
      <c r="T446" s="123">
        <f t="shared" si="238"/>
        <v>2.19001211353459</v>
      </c>
      <c r="U446" s="123">
        <f t="shared" si="238"/>
        <v>1.3455227297045962</v>
      </c>
      <c r="V446" s="123">
        <f t="shared" si="238"/>
        <v>0.33511460166146451</v>
      </c>
      <c r="W446" s="123">
        <f t="shared" si="238"/>
        <v>0.10068383906675304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1.9099723499523014</v>
      </c>
      <c r="D447" s="99">
        <f>RES_hhdet_in_tess!D67</f>
        <v>2.4134771476981549</v>
      </c>
      <c r="E447" s="99">
        <f>RES_hhdet_in_tess!E67</f>
        <v>3.1471724212810264</v>
      </c>
      <c r="F447" s="99">
        <f>RES_hhdet_in_tess!F67</f>
        <v>0.89312318264705659</v>
      </c>
      <c r="G447" s="99">
        <f>RES_hhdet_in_tess!G67</f>
        <v>1.3492052177539582</v>
      </c>
      <c r="H447" s="99">
        <f>RES_hhdet_in_tess!H67</f>
        <v>1.6528830618821486</v>
      </c>
      <c r="I447" s="99">
        <f>RES_hhdet_in_tess!I67</f>
        <v>3.7087794847708895</v>
      </c>
      <c r="J447" s="99">
        <f>RES_hhdet_in_tess!J67</f>
        <v>1.0660003657508856</v>
      </c>
      <c r="K447" s="99">
        <f>RES_hhdet_in_tess!K67</f>
        <v>0.96513873455827082</v>
      </c>
      <c r="L447" s="99">
        <f>RES_hhdet_in_tess!L67</f>
        <v>2.6781305893154155</v>
      </c>
      <c r="M447" s="99">
        <f>RES_hhdet_in_tess!M67</f>
        <v>0.85185990213760387</v>
      </c>
      <c r="N447" s="99">
        <f>RES_hhdet_in_tess!N67</f>
        <v>3.0546566056502331</v>
      </c>
      <c r="O447" s="99">
        <f>RES_hhdet_in_tess!O67</f>
        <v>0.35937682762911244</v>
      </c>
      <c r="P447" s="99">
        <f>RES_hhdet_in_tess!P67</f>
        <v>1.5261908372412909</v>
      </c>
      <c r="Q447" s="99">
        <f>RES_hhdet_in_tess!Q67</f>
        <v>4.0202946558248858</v>
      </c>
      <c r="R447" s="99">
        <f>RES_hhdet_in_tess!R67</f>
        <v>2.0445808851029046</v>
      </c>
      <c r="S447" s="99">
        <f>RES_hhdet_in_tess!S67</f>
        <v>2.6802226893193271</v>
      </c>
      <c r="T447" s="99">
        <f>RES_hhdet_in_tess!T67</f>
        <v>2.19001211353459</v>
      </c>
      <c r="U447" s="99">
        <f>RES_hhdet_in_tess!U67</f>
        <v>1.3455227297045962</v>
      </c>
      <c r="V447" s="99">
        <f>RES_hhdet_in_tess!V67</f>
        <v>0.33511460166146451</v>
      </c>
      <c r="W447" s="99">
        <f>RES_hhdet_in_tess!W67</f>
        <v>0.10068383906675304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14.919701134858613</v>
      </c>
      <c r="D448" s="123">
        <v>16.374783955606777</v>
      </c>
      <c r="E448" s="123">
        <v>17.751736263932173</v>
      </c>
      <c r="F448" s="123">
        <v>11.502459264896864</v>
      </c>
      <c r="G448" s="123">
        <v>14.577747041222885</v>
      </c>
      <c r="H448" s="123">
        <v>16.037667354110788</v>
      </c>
      <c r="I448" s="123">
        <v>14.939322165566024</v>
      </c>
      <c r="J448" s="123">
        <v>11.87253426593562</v>
      </c>
      <c r="K448" s="123">
        <v>12.477712955662762</v>
      </c>
      <c r="L448" s="123">
        <v>11.288075759188544</v>
      </c>
      <c r="M448" s="123">
        <v>11.608403109113729</v>
      </c>
      <c r="N448" s="123">
        <v>12.288242212568466</v>
      </c>
      <c r="O448" s="123">
        <v>12.177918876612933</v>
      </c>
      <c r="P448" s="123">
        <v>11.316890604481118</v>
      </c>
      <c r="Q448" s="123">
        <v>11.446736782264868</v>
      </c>
      <c r="R448" s="123">
        <v>11.306269299207967</v>
      </c>
      <c r="S448" s="123">
        <v>12.226742603249068</v>
      </c>
      <c r="T448" s="123">
        <v>11.816925798318684</v>
      </c>
      <c r="U448" s="123">
        <v>11.29720720042463</v>
      </c>
      <c r="V448" s="123">
        <v>11.660616358015666</v>
      </c>
      <c r="W448" s="123">
        <v>12.907300954678293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15.174731545843857</v>
      </c>
      <c r="D449" s="99">
        <v>16.655626929964583</v>
      </c>
      <c r="E449" s="99">
        <v>17.773509609398062</v>
      </c>
      <c r="F449" s="99">
        <v>11.734841443106845</v>
      </c>
      <c r="G449" s="99">
        <v>14.577747041222885</v>
      </c>
      <c r="H449" s="99">
        <v>15.821909614493675</v>
      </c>
      <c r="I449" s="99">
        <v>14.851628422992357</v>
      </c>
      <c r="J449" s="99">
        <v>11.872684086051409</v>
      </c>
      <c r="K449" s="99">
        <v>12.384446638886558</v>
      </c>
      <c r="L449" s="99">
        <v>11.31751036422569</v>
      </c>
      <c r="M449" s="99">
        <v>11.636420577256034</v>
      </c>
      <c r="N449" s="99">
        <v>12.270070353275695</v>
      </c>
      <c r="O449" s="99">
        <v>12.188942685472515</v>
      </c>
      <c r="P449" s="99">
        <v>11.260562990984516</v>
      </c>
      <c r="Q449" s="99">
        <v>11.426488637472973</v>
      </c>
      <c r="R449" s="99">
        <v>11.327874920163213</v>
      </c>
      <c r="S449" s="99">
        <v>12.178539045534068</v>
      </c>
      <c r="T449" s="99">
        <v>11.83287449880944</v>
      </c>
      <c r="U449" s="99">
        <v>11.31065029209379</v>
      </c>
      <c r="V449" s="99">
        <v>11.662152635796977</v>
      </c>
      <c r="W449" s="99">
        <v>12.907300954678293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11.041181515339515</v>
      </c>
      <c r="D453" s="102">
        <v>11.19613320953388</v>
      </c>
      <c r="E453" s="102">
        <v>17.242150367096407</v>
      </c>
      <c r="F453" s="102">
        <v>7.0522803495389086</v>
      </c>
      <c r="G453" s="102">
        <v>0</v>
      </c>
      <c r="H453" s="102">
        <v>18.233895873565864</v>
      </c>
      <c r="I453" s="102">
        <v>15.606207595689058</v>
      </c>
      <c r="J453" s="102">
        <v>10.842461041843361</v>
      </c>
      <c r="K453" s="102">
        <v>14.33488828535096</v>
      </c>
      <c r="L453" s="102">
        <v>10.711394914096209</v>
      </c>
      <c r="M453" s="102">
        <v>10.743383200831012</v>
      </c>
      <c r="N453" s="102">
        <v>12.937517031611359</v>
      </c>
      <c r="O453" s="102">
        <v>11.770780275836563</v>
      </c>
      <c r="P453" s="102">
        <v>12.015735279626011</v>
      </c>
      <c r="Q453" s="102">
        <v>11.993843689531319</v>
      </c>
      <c r="R453" s="102">
        <v>10.654723888426687</v>
      </c>
      <c r="S453" s="102">
        <v>13.453114865596024</v>
      </c>
      <c r="T453" s="102">
        <v>11.453255405296371</v>
      </c>
      <c r="U453" s="102">
        <v>10.979933838256724</v>
      </c>
      <c r="V453" s="102">
        <v>11.62241277635102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7.9305270833429544</v>
      </c>
      <c r="D457" s="123">
        <v>8.7229694563381059</v>
      </c>
      <c r="E457" s="123">
        <v>10.690921946673624</v>
      </c>
      <c r="F457" s="123">
        <v>6.0550454397829219</v>
      </c>
      <c r="G457" s="123">
        <v>10.238758277163003</v>
      </c>
      <c r="H457" s="123">
        <v>7.608774148719907</v>
      </c>
      <c r="I457" s="123">
        <v>8.3098640881315387</v>
      </c>
      <c r="J457" s="123">
        <v>4.1898844616653861</v>
      </c>
      <c r="K457" s="123">
        <v>5.4309251427283645</v>
      </c>
      <c r="L457" s="123">
        <v>4.1934051939827226</v>
      </c>
      <c r="M457" s="123">
        <v>4.2611533951782015</v>
      </c>
      <c r="N457" s="123">
        <v>4.0032463184604676</v>
      </c>
      <c r="O457" s="123">
        <v>3.8106625250276913</v>
      </c>
      <c r="P457" s="123">
        <v>3.6232313998327395</v>
      </c>
      <c r="Q457" s="123">
        <v>4.1036093333749486</v>
      </c>
      <c r="R457" s="123">
        <v>4.1013036508751517</v>
      </c>
      <c r="S457" s="123">
        <v>4.5747616206387338</v>
      </c>
      <c r="T457" s="123">
        <v>4.6038204895034394</v>
      </c>
      <c r="U457" s="123">
        <v>4.5752273212234646</v>
      </c>
      <c r="V457" s="123">
        <v>4.2653959295032084</v>
      </c>
      <c r="W457" s="123">
        <v>4.6397826001027225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7.6656898422153281</v>
      </c>
      <c r="D458" s="99">
        <v>9.0170212410996573</v>
      </c>
      <c r="E458" s="99">
        <v>10.418157708031417</v>
      </c>
      <c r="F458" s="99">
        <v>6.1451752425456752</v>
      </c>
      <c r="G458" s="99">
        <v>11.52460405346655</v>
      </c>
      <c r="H458" s="99">
        <v>7.6084678756221811</v>
      </c>
      <c r="I458" s="99">
        <v>8.3834997000737133</v>
      </c>
      <c r="J458" s="99">
        <v>4.1917470061342481</v>
      </c>
      <c r="K458" s="99">
        <v>5.4587374420174388</v>
      </c>
      <c r="L458" s="99">
        <v>4.2022897120950029</v>
      </c>
      <c r="M458" s="99">
        <v>4.2609427387154746</v>
      </c>
      <c r="N458" s="99">
        <v>3.9947091552280067</v>
      </c>
      <c r="O458" s="99">
        <v>3.9260864872490249</v>
      </c>
      <c r="P458" s="99">
        <v>3.6275870582078351</v>
      </c>
      <c r="Q458" s="99">
        <v>4.0915401342135214</v>
      </c>
      <c r="R458" s="99">
        <v>4.0977890001652479</v>
      </c>
      <c r="S458" s="99">
        <v>4.579043925115351</v>
      </c>
      <c r="T458" s="99">
        <v>4.6110796997779282</v>
      </c>
      <c r="U458" s="99">
        <v>4.5782865179475509</v>
      </c>
      <c r="V458" s="99">
        <v>4.2645521412002969</v>
      </c>
      <c r="W458" s="99">
        <v>4.6448453130578038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8.8325767864523783</v>
      </c>
      <c r="D459" s="110">
        <v>6.8816335503063399</v>
      </c>
      <c r="E459" s="110">
        <v>12.187859528153211</v>
      </c>
      <c r="F459" s="110">
        <v>5.6089465791937911</v>
      </c>
      <c r="G459" s="110">
        <v>6.0879816662849073</v>
      </c>
      <c r="H459" s="110">
        <v>11.077419071493857</v>
      </c>
      <c r="I459" s="110">
        <v>7.1008509829268185</v>
      </c>
      <c r="J459" s="110">
        <v>4.0742460814949641</v>
      </c>
      <c r="K459" s="110">
        <v>4.1121676363600548</v>
      </c>
      <c r="L459" s="110">
        <v>4.0319497083370699</v>
      </c>
      <c r="M459" s="110">
        <v>4.3206560544950534</v>
      </c>
      <c r="N459" s="110">
        <v>6.1518056999554727</v>
      </c>
      <c r="O459" s="110">
        <v>0.40697307058407617</v>
      </c>
      <c r="P459" s="110">
        <v>2.7619716810708881</v>
      </c>
      <c r="Q459" s="110">
        <v>5.2231558878338289</v>
      </c>
      <c r="R459" s="110">
        <v>4.3286968391479972</v>
      </c>
      <c r="S459" s="110">
        <v>4.3804697526050091</v>
      </c>
      <c r="T459" s="110">
        <v>4.2990915383977626</v>
      </c>
      <c r="U459" s="110">
        <v>4.3075236329698923</v>
      </c>
      <c r="V459" s="110">
        <v>4.324230838157189</v>
      </c>
      <c r="W459" s="110">
        <v>4.3632070433945893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50.238998398828919</v>
      </c>
      <c r="D461" s="118">
        <f t="shared" si="239"/>
        <v>51.974676977397621</v>
      </c>
      <c r="E461" s="118">
        <f t="shared" si="239"/>
        <v>52.945725956618283</v>
      </c>
      <c r="F461" s="118">
        <f t="shared" si="239"/>
        <v>49.446686148511326</v>
      </c>
      <c r="G461" s="118">
        <f t="shared" si="239"/>
        <v>43.258472730349581</v>
      </c>
      <c r="H461" s="118">
        <f t="shared" si="239"/>
        <v>46.042575777822577</v>
      </c>
      <c r="I461" s="118">
        <f t="shared" si="239"/>
        <v>37.218903998561807</v>
      </c>
      <c r="J461" s="118">
        <f t="shared" si="239"/>
        <v>39.658341899687571</v>
      </c>
      <c r="K461" s="118">
        <f t="shared" si="239"/>
        <v>37.454250834670937</v>
      </c>
      <c r="L461" s="118">
        <f t="shared" si="239"/>
        <v>35.839673967692804</v>
      </c>
      <c r="M461" s="118">
        <f t="shared" si="239"/>
        <v>34.450257950848723</v>
      </c>
      <c r="N461" s="118">
        <f t="shared" si="239"/>
        <v>34.656255751498485</v>
      </c>
      <c r="O461" s="118">
        <f t="shared" si="239"/>
        <v>30.956071365623721</v>
      </c>
      <c r="P461" s="118">
        <f t="shared" si="239"/>
        <v>25.496745802994194</v>
      </c>
      <c r="Q461" s="118">
        <f t="shared" si="239"/>
        <v>24.343594919555176</v>
      </c>
      <c r="R461" s="118">
        <f t="shared" ref="R461:V461" si="240">R462+R465+R467+R476</f>
        <v>23.225440121128035</v>
      </c>
      <c r="S461" s="118">
        <f t="shared" si="240"/>
        <v>23.310242104048317</v>
      </c>
      <c r="T461" s="118">
        <f t="shared" si="240"/>
        <v>22.242348177225558</v>
      </c>
      <c r="U461" s="118">
        <f t="shared" si="240"/>
        <v>20.485443068895243</v>
      </c>
      <c r="V461" s="118">
        <f t="shared" si="240"/>
        <v>20.206622276140926</v>
      </c>
      <c r="W461" s="118">
        <f t="shared" ref="W461" si="241">W462+W465+W467+W476</f>
        <v>21.298024972134936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42.495637174094007</v>
      </c>
      <c r="D462" s="123">
        <f t="shared" si="242"/>
        <v>43.052312814542923</v>
      </c>
      <c r="E462" s="123">
        <f t="shared" si="242"/>
        <v>43.272349771341247</v>
      </c>
      <c r="F462" s="123">
        <f t="shared" si="242"/>
        <v>43.412893513320654</v>
      </c>
      <c r="G462" s="123">
        <f t="shared" si="242"/>
        <v>34.7142357593507</v>
      </c>
      <c r="H462" s="123">
        <f t="shared" si="242"/>
        <v>38.065938844350271</v>
      </c>
      <c r="I462" s="123">
        <f t="shared" si="242"/>
        <v>29.689840197383205</v>
      </c>
      <c r="J462" s="123">
        <f t="shared" si="242"/>
        <v>33.978243973418429</v>
      </c>
      <c r="K462" s="123">
        <f t="shared" si="242"/>
        <v>31.450136457196702</v>
      </c>
      <c r="L462" s="123">
        <f t="shared" si="242"/>
        <v>30.741026538029192</v>
      </c>
      <c r="M462" s="123">
        <f t="shared" si="242"/>
        <v>29.19111402987097</v>
      </c>
      <c r="N462" s="123">
        <f t="shared" si="242"/>
        <v>29.414087882505001</v>
      </c>
      <c r="O462" s="123">
        <f t="shared" si="242"/>
        <v>25.97968625532749</v>
      </c>
      <c r="P462" s="123">
        <f t="shared" si="242"/>
        <v>21.197855518517549</v>
      </c>
      <c r="Q462" s="123">
        <f t="shared" si="242"/>
        <v>19.859194644980299</v>
      </c>
      <c r="R462" s="123">
        <f t="shared" ref="R462:V462" si="243">SUM(R463:R464)</f>
        <v>18.852964936673743</v>
      </c>
      <c r="S462" s="123">
        <f t="shared" si="243"/>
        <v>18.669875674674273</v>
      </c>
      <c r="T462" s="123">
        <f t="shared" si="243"/>
        <v>17.772291904278916</v>
      </c>
      <c r="U462" s="123">
        <f t="shared" si="243"/>
        <v>16.19533487491249</v>
      </c>
      <c r="V462" s="123">
        <f t="shared" si="243"/>
        <v>15.982149055513394</v>
      </c>
      <c r="W462" s="123">
        <f t="shared" ref="W462" si="244">SUM(W463:W464)</f>
        <v>16.560757223282316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42.495637174094007</v>
      </c>
      <c r="D463" s="99">
        <v>43.052312814542923</v>
      </c>
      <c r="E463" s="99">
        <v>43.272349771341247</v>
      </c>
      <c r="F463" s="99">
        <v>43.412893513320654</v>
      </c>
      <c r="G463" s="99">
        <v>34.7142357593507</v>
      </c>
      <c r="H463" s="99">
        <v>38.065938844350271</v>
      </c>
      <c r="I463" s="99">
        <v>29.689840197383205</v>
      </c>
      <c r="J463" s="99">
        <v>33.978243973418429</v>
      </c>
      <c r="K463" s="99">
        <v>31.450136457196702</v>
      </c>
      <c r="L463" s="99">
        <v>30.741026538029192</v>
      </c>
      <c r="M463" s="99">
        <v>29.19111402987097</v>
      </c>
      <c r="N463" s="99">
        <v>29.414087882505001</v>
      </c>
      <c r="O463" s="99">
        <v>25.97968625532749</v>
      </c>
      <c r="P463" s="99">
        <v>21.197855518517549</v>
      </c>
      <c r="Q463" s="99">
        <v>19.859194644980299</v>
      </c>
      <c r="R463" s="99">
        <v>18.852964936673743</v>
      </c>
      <c r="S463" s="99">
        <v>18.669875674674273</v>
      </c>
      <c r="T463" s="99">
        <v>17.772291904278916</v>
      </c>
      <c r="U463" s="99">
        <v>16.19533487491249</v>
      </c>
      <c r="V463" s="99">
        <v>15.982149055513394</v>
      </c>
      <c r="W463" s="99">
        <v>16.560757223282316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5.650039338002256</v>
      </c>
      <c r="D467" s="123">
        <v>6.1799923811873061</v>
      </c>
      <c r="E467" s="123">
        <v>6.5699894045463214</v>
      </c>
      <c r="F467" s="123">
        <v>4.2361908450222412</v>
      </c>
      <c r="G467" s="123">
        <v>5.4550028133912276</v>
      </c>
      <c r="H467" s="123">
        <v>5.3095401500491617</v>
      </c>
      <c r="I467" s="123">
        <v>4.7627947881335881</v>
      </c>
      <c r="J467" s="123">
        <v>4.238030888457808</v>
      </c>
      <c r="K467" s="123">
        <v>4.1378802184387364</v>
      </c>
      <c r="L467" s="123">
        <v>3.7099933474274023</v>
      </c>
      <c r="M467" s="123">
        <v>3.779904126134058</v>
      </c>
      <c r="N467" s="123">
        <v>3.8559527270713017</v>
      </c>
      <c r="O467" s="123">
        <v>3.6534326959834957</v>
      </c>
      <c r="P467" s="123">
        <v>3.041428740410701</v>
      </c>
      <c r="Q467" s="123">
        <v>3.0741451582017914</v>
      </c>
      <c r="R467" s="123">
        <v>2.972762506460207</v>
      </c>
      <c r="S467" s="123">
        <v>3.097457393319877</v>
      </c>
      <c r="T467" s="123">
        <v>2.9318889842688791</v>
      </c>
      <c r="U467" s="123">
        <v>2.7573004350365995</v>
      </c>
      <c r="V467" s="123">
        <v>2.8119792200659424</v>
      </c>
      <c r="W467" s="123">
        <v>3.215858343737489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6.0215552759910276</v>
      </c>
      <c r="D468" s="99">
        <v>6.5151390297921337</v>
      </c>
      <c r="E468" s="99">
        <v>6.8507088080869059</v>
      </c>
      <c r="F468" s="99">
        <v>4.4573988626329806</v>
      </c>
      <c r="G468" s="99">
        <v>5.4550028133912276</v>
      </c>
      <c r="H468" s="99">
        <v>5.8311499784586198</v>
      </c>
      <c r="I468" s="99">
        <v>5.3890902224253505</v>
      </c>
      <c r="J468" s="99">
        <v>4.2386472934507466</v>
      </c>
      <c r="K468" s="99">
        <v>4.3456822719474344</v>
      </c>
      <c r="L468" s="99">
        <v>3.8993566491588543</v>
      </c>
      <c r="M468" s="99">
        <v>3.9023329192992695</v>
      </c>
      <c r="N468" s="99">
        <v>3.9638728686520386</v>
      </c>
      <c r="O468" s="99">
        <v>3.7523541533080143</v>
      </c>
      <c r="P468" s="99">
        <v>3.2865710855702979</v>
      </c>
      <c r="Q468" s="99">
        <v>3.1879176868389787</v>
      </c>
      <c r="R468" s="99">
        <v>3.0713410227719598</v>
      </c>
      <c r="S468" s="99">
        <v>3.2192054716259766</v>
      </c>
      <c r="T468" s="99">
        <v>3.0604664549110354</v>
      </c>
      <c r="U468" s="99">
        <v>2.8741291604433976</v>
      </c>
      <c r="V468" s="99">
        <v>2.9250571308027316</v>
      </c>
      <c r="W468" s="99">
        <v>3.215858343737489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2.0933218867326517</v>
      </c>
      <c r="D476" s="123">
        <v>2.7423717816673956</v>
      </c>
      <c r="E476" s="123">
        <v>3.1033867807307147</v>
      </c>
      <c r="F476" s="123">
        <v>1.7976017901684314</v>
      </c>
      <c r="G476" s="123">
        <v>3.0892341576076592</v>
      </c>
      <c r="H476" s="123">
        <v>2.6670967834231489</v>
      </c>
      <c r="I476" s="123">
        <v>2.7662690130450125</v>
      </c>
      <c r="J476" s="123">
        <v>1.4420670378113365</v>
      </c>
      <c r="K476" s="123">
        <v>1.8662341590354974</v>
      </c>
      <c r="L476" s="123">
        <v>1.3886540822362077</v>
      </c>
      <c r="M476" s="123">
        <v>1.4792397948436926</v>
      </c>
      <c r="N476" s="123">
        <v>1.3862151419221809</v>
      </c>
      <c r="O476" s="123">
        <v>1.3229524143127356</v>
      </c>
      <c r="P476" s="123">
        <v>1.2574615440659449</v>
      </c>
      <c r="Q476" s="123">
        <v>1.4102551163730872</v>
      </c>
      <c r="R476" s="123">
        <v>1.3997126779940861</v>
      </c>
      <c r="S476" s="123">
        <v>1.5429090360541671</v>
      </c>
      <c r="T476" s="123">
        <v>1.538167288677762</v>
      </c>
      <c r="U476" s="123">
        <v>1.532807758946156</v>
      </c>
      <c r="V476" s="123">
        <v>1.4124940005615911</v>
      </c>
      <c r="W476" s="123">
        <v>1.5214094051151341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2.7079106298621451</v>
      </c>
      <c r="D477" s="99">
        <v>3.1803143179734774</v>
      </c>
      <c r="E477" s="99">
        <v>3.6688698996872384</v>
      </c>
      <c r="F477" s="99">
        <v>2.1607892114048104</v>
      </c>
      <c r="G477" s="99">
        <v>4.0462306587352197</v>
      </c>
      <c r="H477" s="99">
        <v>2.6673322817263707</v>
      </c>
      <c r="I477" s="99">
        <v>2.9347501574555621</v>
      </c>
      <c r="J477" s="99">
        <v>1.4652938763492442</v>
      </c>
      <c r="K477" s="99">
        <v>1.9055926178301898</v>
      </c>
      <c r="L477" s="99">
        <v>1.4650684716016789</v>
      </c>
      <c r="M477" s="99">
        <v>1.4844767275502944</v>
      </c>
      <c r="N477" s="99">
        <v>1.3917231790952853</v>
      </c>
      <c r="O477" s="99">
        <v>1.3678156168857263</v>
      </c>
      <c r="P477" s="99">
        <v>1.2638209183481253</v>
      </c>
      <c r="Q477" s="99">
        <v>1.4254582803684932</v>
      </c>
      <c r="R477" s="99">
        <v>1.4213470162728183</v>
      </c>
      <c r="S477" s="99">
        <v>1.5769156382808782</v>
      </c>
      <c r="T477" s="99">
        <v>1.5748092937952178</v>
      </c>
      <c r="U477" s="99">
        <v>1.5503239930534038</v>
      </c>
      <c r="V477" s="99">
        <v>1.432751462379281</v>
      </c>
      <c r="W477" s="99">
        <v>1.5492587899159276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1811775</v>
      </c>
      <c r="C5" s="120">
        <v>1697092</v>
      </c>
      <c r="D5" s="120">
        <v>1848988</v>
      </c>
      <c r="E5" s="120">
        <v>2099755</v>
      </c>
      <c r="F5" s="120">
        <v>2402083</v>
      </c>
      <c r="G5" s="120">
        <v>2688262</v>
      </c>
      <c r="H5" s="120">
        <v>2840837</v>
      </c>
      <c r="I5" s="120">
        <v>3096045</v>
      </c>
      <c r="J5" s="120">
        <v>3341719</v>
      </c>
      <c r="K5" s="120">
        <v>3523586</v>
      </c>
      <c r="L5" s="120">
        <v>3552927</v>
      </c>
      <c r="M5" s="120">
        <v>3491875</v>
      </c>
      <c r="N5" s="120">
        <v>3478429</v>
      </c>
      <c r="O5" s="120">
        <v>3511418</v>
      </c>
      <c r="P5" s="120">
        <v>3584309</v>
      </c>
      <c r="Q5" s="120">
        <v>3552706</v>
      </c>
      <c r="R5" s="120">
        <v>3533060</v>
      </c>
      <c r="S5" s="120">
        <v>3488134</v>
      </c>
      <c r="T5" s="120">
        <v>3474316</v>
      </c>
      <c r="U5" s="120">
        <v>3423996</v>
      </c>
      <c r="V5" s="120">
        <v>3401034</v>
      </c>
      <c r="W5" s="120">
        <v>3356989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1811775</v>
      </c>
      <c r="C7" s="52">
        <v>1697092</v>
      </c>
      <c r="D7" s="52">
        <v>1848988</v>
      </c>
      <c r="E7" s="52">
        <v>2099755</v>
      </c>
      <c r="F7" s="52">
        <v>2402083</v>
      </c>
      <c r="G7" s="52">
        <v>2688262</v>
      </c>
      <c r="H7" s="52">
        <v>2840837</v>
      </c>
      <c r="I7" s="52">
        <v>3096045</v>
      </c>
      <c r="J7" s="52">
        <v>3341719</v>
      </c>
      <c r="K7" s="52">
        <v>3523586</v>
      </c>
      <c r="L7" s="52">
        <v>3552927</v>
      </c>
      <c r="M7" s="52">
        <v>3491875</v>
      </c>
      <c r="N7" s="52">
        <v>3478429</v>
      </c>
      <c r="O7" s="52">
        <v>3511418</v>
      </c>
      <c r="P7" s="52">
        <v>3584309</v>
      </c>
      <c r="Q7" s="52">
        <v>3552706</v>
      </c>
      <c r="R7" s="52">
        <v>3533060</v>
      </c>
      <c r="S7" s="52">
        <v>3488134</v>
      </c>
      <c r="T7" s="52">
        <v>3474316</v>
      </c>
      <c r="U7" s="52">
        <v>3423996</v>
      </c>
      <c r="V7" s="52">
        <v>3401034</v>
      </c>
      <c r="W7" s="52">
        <v>3356989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35105</v>
      </c>
      <c r="C9" s="52">
        <v>43244</v>
      </c>
      <c r="D9" s="52">
        <v>70703</v>
      </c>
      <c r="E9" s="52">
        <v>109987</v>
      </c>
      <c r="F9" s="52">
        <v>139965</v>
      </c>
      <c r="G9" s="52">
        <v>191995</v>
      </c>
      <c r="H9" s="52">
        <v>239731</v>
      </c>
      <c r="I9" s="52">
        <v>298124</v>
      </c>
      <c r="J9" s="52">
        <v>335672</v>
      </c>
      <c r="K9" s="52">
        <v>380237</v>
      </c>
      <c r="L9" s="52">
        <v>410962</v>
      </c>
      <c r="M9" s="52">
        <v>403466</v>
      </c>
      <c r="N9" s="52">
        <v>382500</v>
      </c>
      <c r="O9" s="52">
        <v>348231</v>
      </c>
      <c r="P9" s="52">
        <v>356087</v>
      </c>
      <c r="Q9" s="52">
        <v>390859</v>
      </c>
      <c r="R9" s="52">
        <v>415518</v>
      </c>
      <c r="S9" s="52">
        <v>445525</v>
      </c>
      <c r="T9" s="52">
        <v>487400</v>
      </c>
      <c r="U9" s="52">
        <v>530789</v>
      </c>
      <c r="V9" s="52">
        <v>560451</v>
      </c>
      <c r="W9" s="52">
        <v>575739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1154931</v>
      </c>
      <c r="C11" s="52">
        <v>1168054</v>
      </c>
      <c r="D11" s="52">
        <v>1329009</v>
      </c>
      <c r="E11" s="52">
        <v>1569832</v>
      </c>
      <c r="F11" s="52">
        <v>1900793</v>
      </c>
      <c r="G11" s="52">
        <v>2084764</v>
      </c>
      <c r="H11" s="52">
        <v>2286386</v>
      </c>
      <c r="I11" s="52">
        <v>2527297</v>
      </c>
      <c r="J11" s="52">
        <v>2801428</v>
      </c>
      <c r="K11" s="52">
        <v>2913539</v>
      </c>
      <c r="L11" s="52">
        <v>2958691</v>
      </c>
      <c r="M11" s="52">
        <v>2892692</v>
      </c>
      <c r="N11" s="52">
        <v>2875399</v>
      </c>
      <c r="O11" s="52">
        <v>2887973</v>
      </c>
      <c r="P11" s="52">
        <v>2937177</v>
      </c>
      <c r="Q11" s="52">
        <v>2879220</v>
      </c>
      <c r="R11" s="52">
        <v>2853888</v>
      </c>
      <c r="S11" s="52">
        <v>2803822</v>
      </c>
      <c r="T11" s="52">
        <v>2836539</v>
      </c>
      <c r="U11" s="52">
        <v>2837579</v>
      </c>
      <c r="V11" s="52">
        <v>2885148</v>
      </c>
      <c r="W11" s="52">
        <v>2858045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630373</v>
      </c>
      <c r="C13" s="52">
        <v>511599</v>
      </c>
      <c r="D13" s="52">
        <v>507980</v>
      </c>
      <c r="E13" s="52">
        <v>519782</v>
      </c>
      <c r="F13" s="52">
        <v>492939</v>
      </c>
      <c r="G13" s="52">
        <v>598252</v>
      </c>
      <c r="H13" s="52">
        <v>535032</v>
      </c>
      <c r="I13" s="52">
        <v>511800</v>
      </c>
      <c r="J13" s="52">
        <v>414380</v>
      </c>
      <c r="K13" s="52">
        <v>406306</v>
      </c>
      <c r="L13" s="52">
        <v>356856</v>
      </c>
      <c r="M13" s="52">
        <v>334260</v>
      </c>
      <c r="N13" s="52">
        <v>304855</v>
      </c>
      <c r="O13" s="52">
        <v>308116</v>
      </c>
      <c r="P13" s="52">
        <v>324345</v>
      </c>
      <c r="Q13" s="52">
        <v>356806</v>
      </c>
      <c r="R13" s="52">
        <v>382626</v>
      </c>
      <c r="S13" s="52">
        <v>405354</v>
      </c>
      <c r="T13" s="52">
        <v>400379</v>
      </c>
      <c r="U13" s="52">
        <v>388136</v>
      </c>
      <c r="V13" s="52">
        <v>354590</v>
      </c>
      <c r="W13" s="52">
        <v>329852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26471</v>
      </c>
      <c r="C15" s="52">
        <v>17439</v>
      </c>
      <c r="D15" s="52">
        <v>11999</v>
      </c>
      <c r="E15" s="52">
        <v>10141</v>
      </c>
      <c r="F15" s="52">
        <v>8351</v>
      </c>
      <c r="G15" s="52">
        <v>5246</v>
      </c>
      <c r="H15" s="52">
        <v>19419</v>
      </c>
      <c r="I15" s="52">
        <v>56948</v>
      </c>
      <c r="J15" s="52">
        <v>125911</v>
      </c>
      <c r="K15" s="52">
        <v>203741</v>
      </c>
      <c r="L15" s="52">
        <v>237380</v>
      </c>
      <c r="M15" s="52">
        <v>264923</v>
      </c>
      <c r="N15" s="52">
        <v>298175</v>
      </c>
      <c r="O15" s="52">
        <v>315329</v>
      </c>
      <c r="P15" s="52">
        <v>322787</v>
      </c>
      <c r="Q15" s="52">
        <v>316680</v>
      </c>
      <c r="R15" s="52">
        <v>296546</v>
      </c>
      <c r="S15" s="52">
        <v>278958</v>
      </c>
      <c r="T15" s="52">
        <v>237398</v>
      </c>
      <c r="U15" s="52">
        <v>198281</v>
      </c>
      <c r="V15" s="52">
        <v>161296</v>
      </c>
      <c r="W15" s="52">
        <v>169092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443674</v>
      </c>
      <c r="C18" s="52">
        <v>408509</v>
      </c>
      <c r="D18" s="52">
        <v>419732</v>
      </c>
      <c r="E18" s="52">
        <v>452242</v>
      </c>
      <c r="F18" s="52">
        <v>538375</v>
      </c>
      <c r="G18" s="52">
        <v>597494</v>
      </c>
      <c r="H18" s="52">
        <v>693452</v>
      </c>
      <c r="I18" s="52">
        <v>750299</v>
      </c>
      <c r="J18" s="52">
        <v>894430</v>
      </c>
      <c r="K18" s="52">
        <v>918142</v>
      </c>
      <c r="L18" s="52">
        <v>991313</v>
      </c>
      <c r="M18" s="52">
        <v>992739</v>
      </c>
      <c r="N18" s="52">
        <v>1036197</v>
      </c>
      <c r="O18" s="52">
        <v>1038057</v>
      </c>
      <c r="P18" s="52">
        <v>1033541</v>
      </c>
      <c r="Q18" s="52">
        <v>965764</v>
      </c>
      <c r="R18" s="52">
        <v>913929</v>
      </c>
      <c r="S18" s="52">
        <v>853349</v>
      </c>
      <c r="T18" s="52">
        <v>826915</v>
      </c>
      <c r="U18" s="52">
        <v>817023</v>
      </c>
      <c r="V18" s="52">
        <v>837568</v>
      </c>
      <c r="W18" s="52">
        <v>850903</v>
      </c>
      <c r="DA18" s="63" t="s">
        <v>1100</v>
      </c>
    </row>
    <row r="19" spans="1:105" ht="12" customHeight="1" x14ac:dyDescent="0.25">
      <c r="A19" s="97" t="s">
        <v>50</v>
      </c>
      <c r="B19" s="52">
        <v>1346472</v>
      </c>
      <c r="C19" s="52">
        <v>1262693</v>
      </c>
      <c r="D19" s="52">
        <v>1390030</v>
      </c>
      <c r="E19" s="52">
        <v>1583201</v>
      </c>
      <c r="F19" s="52">
        <v>1793592</v>
      </c>
      <c r="G19" s="52">
        <v>2010132</v>
      </c>
      <c r="H19" s="52">
        <v>2046298</v>
      </c>
      <c r="I19" s="52">
        <v>2267125</v>
      </c>
      <c r="J19" s="52">
        <v>2380060</v>
      </c>
      <c r="K19" s="52">
        <v>2556227</v>
      </c>
      <c r="L19" s="52">
        <v>2504676</v>
      </c>
      <c r="M19" s="52">
        <v>2445682</v>
      </c>
      <c r="N19" s="52">
        <v>2387697</v>
      </c>
      <c r="O19" s="52">
        <v>2443100</v>
      </c>
      <c r="P19" s="52">
        <v>2525807</v>
      </c>
      <c r="Q19" s="52">
        <v>2556766</v>
      </c>
      <c r="R19" s="52">
        <v>2583030</v>
      </c>
      <c r="S19" s="52">
        <v>2594629</v>
      </c>
      <c r="T19" s="52">
        <v>2612329</v>
      </c>
      <c r="U19" s="52">
        <v>2574910</v>
      </c>
      <c r="V19" s="52">
        <v>2532727</v>
      </c>
      <c r="W19" s="52">
        <v>2476421</v>
      </c>
      <c r="DA19" s="63" t="s">
        <v>1101</v>
      </c>
    </row>
    <row r="20" spans="1:105" ht="12" customHeight="1" x14ac:dyDescent="0.25">
      <c r="A20" s="109" t="s">
        <v>120</v>
      </c>
      <c r="B20" s="36">
        <v>21629</v>
      </c>
      <c r="C20" s="36">
        <v>25890</v>
      </c>
      <c r="D20" s="36">
        <v>39226</v>
      </c>
      <c r="E20" s="36">
        <v>64312</v>
      </c>
      <c r="F20" s="36">
        <v>70116</v>
      </c>
      <c r="G20" s="36">
        <v>80636</v>
      </c>
      <c r="H20" s="36">
        <v>101087</v>
      </c>
      <c r="I20" s="36">
        <v>78621</v>
      </c>
      <c r="J20" s="36">
        <v>67229</v>
      </c>
      <c r="K20" s="36">
        <v>49217</v>
      </c>
      <c r="L20" s="36">
        <v>56938</v>
      </c>
      <c r="M20" s="36">
        <v>53454</v>
      </c>
      <c r="N20" s="36">
        <v>54535</v>
      </c>
      <c r="O20" s="36">
        <v>30261</v>
      </c>
      <c r="P20" s="36">
        <v>24961</v>
      </c>
      <c r="Q20" s="36">
        <v>30176</v>
      </c>
      <c r="R20" s="36">
        <v>36101</v>
      </c>
      <c r="S20" s="36">
        <v>40156</v>
      </c>
      <c r="T20" s="36">
        <v>35072</v>
      </c>
      <c r="U20" s="36">
        <v>32063</v>
      </c>
      <c r="V20" s="36">
        <v>30739</v>
      </c>
      <c r="W20" s="36">
        <v>29665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141545</v>
      </c>
      <c r="D24" s="52">
        <v>141551</v>
      </c>
      <c r="E24" s="52">
        <v>141664</v>
      </c>
      <c r="F24" s="52">
        <v>142266</v>
      </c>
      <c r="G24" s="52">
        <v>143928</v>
      </c>
      <c r="H24" s="52">
        <v>147281</v>
      </c>
      <c r="I24" s="52">
        <v>152928</v>
      </c>
      <c r="J24" s="52">
        <v>161362</v>
      </c>
      <c r="K24" s="52">
        <v>173164</v>
      </c>
      <c r="L24" s="52">
        <v>188916</v>
      </c>
      <c r="M24" s="52">
        <v>209096</v>
      </c>
      <c r="N24" s="52">
        <v>234078</v>
      </c>
      <c r="O24" s="52">
        <v>235767</v>
      </c>
      <c r="P24" s="52">
        <v>157896</v>
      </c>
      <c r="Q24" s="52">
        <v>198958</v>
      </c>
      <c r="R24" s="52">
        <v>246106</v>
      </c>
      <c r="S24" s="52">
        <v>299566</v>
      </c>
      <c r="T24" s="52">
        <v>354324</v>
      </c>
      <c r="U24" s="52">
        <v>362288</v>
      </c>
      <c r="V24" s="52">
        <v>350665</v>
      </c>
      <c r="W24" s="52">
        <v>326372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5485</v>
      </c>
      <c r="D26" s="52">
        <v>5511</v>
      </c>
      <c r="E26" s="52">
        <v>5736</v>
      </c>
      <c r="F26" s="52">
        <v>6530</v>
      </c>
      <c r="G26" s="52">
        <v>8379</v>
      </c>
      <c r="H26" s="52">
        <v>11776</v>
      </c>
      <c r="I26" s="52">
        <v>14095</v>
      </c>
      <c r="J26" s="52">
        <v>20439</v>
      </c>
      <c r="K26" s="52">
        <v>32701</v>
      </c>
      <c r="L26" s="52">
        <v>43669</v>
      </c>
      <c r="M26" s="52">
        <v>50334</v>
      </c>
      <c r="N26" s="52">
        <v>54411</v>
      </c>
      <c r="O26" s="52">
        <v>63698</v>
      </c>
      <c r="P26" s="52">
        <v>64576</v>
      </c>
      <c r="Q26" s="52">
        <v>65739</v>
      </c>
      <c r="R26" s="52">
        <v>61279</v>
      </c>
      <c r="S26" s="52">
        <v>61873</v>
      </c>
      <c r="T26" s="52">
        <v>54961</v>
      </c>
      <c r="U26" s="52">
        <v>48263</v>
      </c>
      <c r="V26" s="52">
        <v>54441</v>
      </c>
      <c r="W26" s="52">
        <v>67551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90229</v>
      </c>
      <c r="D28" s="52">
        <v>90254</v>
      </c>
      <c r="E28" s="52">
        <v>90467</v>
      </c>
      <c r="F28" s="52">
        <v>91219</v>
      </c>
      <c r="G28" s="52">
        <v>92994</v>
      </c>
      <c r="H28" s="52">
        <v>96365</v>
      </c>
      <c r="I28" s="52">
        <v>109071</v>
      </c>
      <c r="J28" s="52">
        <v>156363</v>
      </c>
      <c r="K28" s="52">
        <v>168173</v>
      </c>
      <c r="L28" s="52">
        <v>176761</v>
      </c>
      <c r="M28" s="52">
        <v>193674</v>
      </c>
      <c r="N28" s="52">
        <v>220803</v>
      </c>
      <c r="O28" s="52">
        <v>221296</v>
      </c>
      <c r="P28" s="52">
        <v>146544</v>
      </c>
      <c r="Q28" s="52">
        <v>185255</v>
      </c>
      <c r="R28" s="52">
        <v>230039</v>
      </c>
      <c r="S28" s="52">
        <v>282393</v>
      </c>
      <c r="T28" s="52">
        <v>334497</v>
      </c>
      <c r="U28" s="52">
        <v>338241</v>
      </c>
      <c r="V28" s="52">
        <v>327759</v>
      </c>
      <c r="W28" s="52">
        <v>305419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118774</v>
      </c>
      <c r="D30" s="52">
        <v>78218</v>
      </c>
      <c r="E30" s="52">
        <v>98640</v>
      </c>
      <c r="F30" s="52">
        <v>99732</v>
      </c>
      <c r="G30" s="52">
        <v>102917</v>
      </c>
      <c r="H30" s="52">
        <v>109388</v>
      </c>
      <c r="I30" s="52">
        <v>61910</v>
      </c>
      <c r="J30" s="52">
        <v>143559</v>
      </c>
      <c r="K30" s="52">
        <v>11442</v>
      </c>
      <c r="L30" s="52">
        <v>61474</v>
      </c>
      <c r="M30" s="52">
        <v>88359</v>
      </c>
      <c r="N30" s="52">
        <v>88695</v>
      </c>
      <c r="O30" s="52">
        <v>94431</v>
      </c>
      <c r="P30" s="52">
        <v>38433</v>
      </c>
      <c r="Q30" s="52">
        <v>35479</v>
      </c>
      <c r="R30" s="52">
        <v>35629</v>
      </c>
      <c r="S30" s="52">
        <v>33645</v>
      </c>
      <c r="T30" s="52">
        <v>50001</v>
      </c>
      <c r="U30" s="52">
        <v>67597</v>
      </c>
      <c r="V30" s="52">
        <v>68728</v>
      </c>
      <c r="W30" s="52">
        <v>70638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9032</v>
      </c>
      <c r="D32" s="52">
        <v>5440</v>
      </c>
      <c r="E32" s="52">
        <v>1858</v>
      </c>
      <c r="F32" s="52">
        <v>1790</v>
      </c>
      <c r="G32" s="52">
        <v>3105</v>
      </c>
      <c r="H32" s="52">
        <v>3592</v>
      </c>
      <c r="I32" s="52">
        <v>1688</v>
      </c>
      <c r="J32" s="52">
        <v>318</v>
      </c>
      <c r="K32" s="52">
        <v>1332</v>
      </c>
      <c r="L32" s="52">
        <v>3839</v>
      </c>
      <c r="M32" s="52">
        <v>8695</v>
      </c>
      <c r="N32" s="52">
        <v>16445</v>
      </c>
      <c r="O32" s="52">
        <v>27439</v>
      </c>
      <c r="P32" s="52">
        <v>42570</v>
      </c>
      <c r="Q32" s="52">
        <v>54311</v>
      </c>
      <c r="R32" s="52">
        <v>59973</v>
      </c>
      <c r="S32" s="52">
        <v>53982</v>
      </c>
      <c r="T32" s="52">
        <v>41560</v>
      </c>
      <c r="U32" s="52">
        <v>43215</v>
      </c>
      <c r="V32" s="52">
        <v>46142</v>
      </c>
      <c r="W32" s="52">
        <v>42622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69324</v>
      </c>
      <c r="D35" s="52">
        <v>69391</v>
      </c>
      <c r="E35" s="52">
        <v>69949</v>
      </c>
      <c r="F35" s="52">
        <v>71892</v>
      </c>
      <c r="G35" s="52">
        <v>76493</v>
      </c>
      <c r="H35" s="52">
        <v>85447</v>
      </c>
      <c r="I35" s="52">
        <v>58885</v>
      </c>
      <c r="J35" s="52">
        <v>75503</v>
      </c>
      <c r="K35" s="52">
        <v>86514</v>
      </c>
      <c r="L35" s="52">
        <v>118025</v>
      </c>
      <c r="M35" s="52">
        <v>142482</v>
      </c>
      <c r="N35" s="52">
        <v>166475</v>
      </c>
      <c r="O35" s="52">
        <v>164601</v>
      </c>
      <c r="P35" s="52">
        <v>130265</v>
      </c>
      <c r="Q35" s="52">
        <v>144734</v>
      </c>
      <c r="R35" s="52">
        <v>173893</v>
      </c>
      <c r="S35" s="52">
        <v>153646</v>
      </c>
      <c r="T35" s="52">
        <v>181520</v>
      </c>
      <c r="U35" s="52">
        <v>168097</v>
      </c>
      <c r="V35" s="52">
        <v>171821</v>
      </c>
      <c r="W35" s="52">
        <v>144448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210386</v>
      </c>
      <c r="D36" s="52">
        <v>210633</v>
      </c>
      <c r="E36" s="52">
        <v>212777</v>
      </c>
      <c r="F36" s="52">
        <v>220500</v>
      </c>
      <c r="G36" s="52">
        <v>238470</v>
      </c>
      <c r="H36" s="52">
        <v>271735</v>
      </c>
      <c r="I36" s="52">
        <v>199073</v>
      </c>
      <c r="J36" s="52">
        <v>214839</v>
      </c>
      <c r="K36" s="52">
        <v>297170</v>
      </c>
      <c r="L36" s="52">
        <v>386706</v>
      </c>
      <c r="M36" s="52">
        <v>414492</v>
      </c>
      <c r="N36" s="52">
        <v>420784</v>
      </c>
      <c r="O36" s="52">
        <v>395250</v>
      </c>
      <c r="P36" s="52">
        <v>334491</v>
      </c>
      <c r="Q36" s="52">
        <v>387669</v>
      </c>
      <c r="R36" s="52">
        <v>377696</v>
      </c>
      <c r="S36" s="52">
        <v>403941</v>
      </c>
      <c r="T36" s="52">
        <v>382490</v>
      </c>
      <c r="U36" s="52">
        <v>399433</v>
      </c>
      <c r="V36" s="52">
        <v>412646</v>
      </c>
      <c r="W36" s="52">
        <v>426934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3380</v>
      </c>
      <c r="D37" s="36">
        <v>3394</v>
      </c>
      <c r="E37" s="36">
        <v>3516</v>
      </c>
      <c r="F37" s="36">
        <v>3949</v>
      </c>
      <c r="G37" s="36">
        <v>4962</v>
      </c>
      <c r="H37" s="36">
        <v>6724</v>
      </c>
      <c r="I37" s="36">
        <v>22833</v>
      </c>
      <c r="J37" s="36">
        <v>14348</v>
      </c>
      <c r="K37" s="36">
        <v>18960</v>
      </c>
      <c r="L37" s="36">
        <v>8569</v>
      </c>
      <c r="M37" s="36">
        <v>12096</v>
      </c>
      <c r="N37" s="36">
        <v>7998</v>
      </c>
      <c r="O37" s="36">
        <v>24274</v>
      </c>
      <c r="P37" s="36">
        <v>5300</v>
      </c>
      <c r="Q37" s="36">
        <v>858</v>
      </c>
      <c r="R37" s="36">
        <v>2518</v>
      </c>
      <c r="S37" s="36">
        <v>5342</v>
      </c>
      <c r="T37" s="36">
        <v>9053</v>
      </c>
      <c r="U37" s="36">
        <v>6261</v>
      </c>
      <c r="V37" s="36">
        <v>4839</v>
      </c>
      <c r="W37" s="36">
        <v>2892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26862</v>
      </c>
      <c r="D41" s="52">
        <v>293447</v>
      </c>
      <c r="E41" s="52">
        <v>392431</v>
      </c>
      <c r="F41" s="52">
        <v>444594</v>
      </c>
      <c r="G41" s="52">
        <v>430107</v>
      </c>
      <c r="H41" s="52">
        <v>299856</v>
      </c>
      <c r="I41" s="52">
        <v>408136</v>
      </c>
      <c r="J41" s="52">
        <v>407036</v>
      </c>
      <c r="K41" s="52">
        <v>355031</v>
      </c>
      <c r="L41" s="52">
        <v>218257</v>
      </c>
      <c r="M41" s="52">
        <v>148044</v>
      </c>
      <c r="N41" s="52">
        <v>220632</v>
      </c>
      <c r="O41" s="52">
        <v>268756</v>
      </c>
      <c r="P41" s="52">
        <v>230787</v>
      </c>
      <c r="Q41" s="52">
        <v>167355</v>
      </c>
      <c r="R41" s="52">
        <v>226460</v>
      </c>
      <c r="S41" s="52">
        <v>254640</v>
      </c>
      <c r="T41" s="52">
        <v>340506</v>
      </c>
      <c r="U41" s="52">
        <v>311968</v>
      </c>
      <c r="V41" s="52">
        <v>327703</v>
      </c>
      <c r="W41" s="52">
        <v>282327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13624</v>
      </c>
      <c r="D43" s="52">
        <v>32970</v>
      </c>
      <c r="E43" s="52">
        <v>45020</v>
      </c>
      <c r="F43" s="52">
        <v>36508</v>
      </c>
      <c r="G43" s="52">
        <v>60409</v>
      </c>
      <c r="H43" s="52">
        <v>59512</v>
      </c>
      <c r="I43" s="52">
        <v>72488</v>
      </c>
      <c r="J43" s="52">
        <v>57987</v>
      </c>
      <c r="K43" s="52">
        <v>77266</v>
      </c>
      <c r="L43" s="52">
        <v>74394</v>
      </c>
      <c r="M43" s="52">
        <v>42838</v>
      </c>
      <c r="N43" s="52">
        <v>33445</v>
      </c>
      <c r="O43" s="52">
        <v>29429</v>
      </c>
      <c r="P43" s="52">
        <v>72432</v>
      </c>
      <c r="Q43" s="52">
        <v>100511</v>
      </c>
      <c r="R43" s="52">
        <v>85938</v>
      </c>
      <c r="S43" s="52">
        <v>91880</v>
      </c>
      <c r="T43" s="52">
        <v>96836</v>
      </c>
      <c r="U43" s="52">
        <v>91652</v>
      </c>
      <c r="V43" s="52">
        <v>84103</v>
      </c>
      <c r="W43" s="52">
        <v>82839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103352</v>
      </c>
      <c r="D45" s="52">
        <v>251209</v>
      </c>
      <c r="E45" s="52">
        <v>331290</v>
      </c>
      <c r="F45" s="52">
        <v>422180</v>
      </c>
      <c r="G45" s="52">
        <v>276965</v>
      </c>
      <c r="H45" s="52">
        <v>297987</v>
      </c>
      <c r="I45" s="52">
        <v>349982</v>
      </c>
      <c r="J45" s="52">
        <v>430494</v>
      </c>
      <c r="K45" s="52">
        <v>280284</v>
      </c>
      <c r="L45" s="52">
        <v>221913</v>
      </c>
      <c r="M45" s="52">
        <v>127675</v>
      </c>
      <c r="N45" s="52">
        <v>203510</v>
      </c>
      <c r="O45" s="52">
        <v>233870</v>
      </c>
      <c r="P45" s="52">
        <v>195748</v>
      </c>
      <c r="Q45" s="52">
        <v>127298</v>
      </c>
      <c r="R45" s="52">
        <v>204707</v>
      </c>
      <c r="S45" s="52">
        <v>232327</v>
      </c>
      <c r="T45" s="52">
        <v>367214</v>
      </c>
      <c r="U45" s="52">
        <v>339281</v>
      </c>
      <c r="V45" s="52">
        <v>375328</v>
      </c>
      <c r="W45" s="52">
        <v>278316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74599</v>
      </c>
      <c r="E47" s="52">
        <v>110442</v>
      </c>
      <c r="F47" s="52">
        <v>72889</v>
      </c>
      <c r="G47" s="52">
        <v>208230</v>
      </c>
      <c r="H47" s="52">
        <v>46168</v>
      </c>
      <c r="I47" s="52">
        <v>38678</v>
      </c>
      <c r="J47" s="52">
        <v>46139</v>
      </c>
      <c r="K47" s="52">
        <v>3368</v>
      </c>
      <c r="L47" s="52">
        <v>12024</v>
      </c>
      <c r="M47" s="52">
        <v>65763</v>
      </c>
      <c r="N47" s="52">
        <v>59290</v>
      </c>
      <c r="O47" s="52">
        <v>97692</v>
      </c>
      <c r="P47" s="52">
        <v>54662</v>
      </c>
      <c r="Q47" s="52">
        <v>67940</v>
      </c>
      <c r="R47" s="52">
        <v>61449</v>
      </c>
      <c r="S47" s="52">
        <v>56373</v>
      </c>
      <c r="T47" s="52">
        <v>45026</v>
      </c>
      <c r="U47" s="52">
        <v>55354</v>
      </c>
      <c r="V47" s="52">
        <v>35182</v>
      </c>
      <c r="W47" s="52">
        <v>45900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17765</v>
      </c>
      <c r="I49" s="52">
        <v>39217</v>
      </c>
      <c r="J49" s="52">
        <v>69281</v>
      </c>
      <c r="K49" s="52">
        <v>79162</v>
      </c>
      <c r="L49" s="52">
        <v>37478</v>
      </c>
      <c r="M49" s="52">
        <v>36238</v>
      </c>
      <c r="N49" s="52">
        <v>49697</v>
      </c>
      <c r="O49" s="52">
        <v>44593</v>
      </c>
      <c r="P49" s="52">
        <v>50028</v>
      </c>
      <c r="Q49" s="52">
        <v>48204</v>
      </c>
      <c r="R49" s="52">
        <v>39839</v>
      </c>
      <c r="S49" s="52">
        <v>36394</v>
      </c>
      <c r="T49" s="52">
        <v>0</v>
      </c>
      <c r="U49" s="52">
        <v>4098</v>
      </c>
      <c r="V49" s="52">
        <v>9157</v>
      </c>
      <c r="W49" s="52">
        <v>50418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34159</v>
      </c>
      <c r="D52" s="52">
        <v>80614</v>
      </c>
      <c r="E52" s="52">
        <v>102459</v>
      </c>
      <c r="F52" s="52">
        <v>158025</v>
      </c>
      <c r="G52" s="52">
        <v>135612</v>
      </c>
      <c r="H52" s="52">
        <v>181405</v>
      </c>
      <c r="I52" s="52">
        <v>115732</v>
      </c>
      <c r="J52" s="52">
        <v>219634</v>
      </c>
      <c r="K52" s="52">
        <v>110226</v>
      </c>
      <c r="L52" s="52">
        <v>191196</v>
      </c>
      <c r="M52" s="52">
        <v>143908</v>
      </c>
      <c r="N52" s="52">
        <v>209933</v>
      </c>
      <c r="O52" s="52">
        <v>166461</v>
      </c>
      <c r="P52" s="52">
        <v>125749</v>
      </c>
      <c r="Q52" s="52">
        <v>76957</v>
      </c>
      <c r="R52" s="52">
        <v>122058</v>
      </c>
      <c r="S52" s="52">
        <v>93066</v>
      </c>
      <c r="T52" s="52">
        <v>155086</v>
      </c>
      <c r="U52" s="52">
        <v>158205</v>
      </c>
      <c r="V52" s="52">
        <v>192366</v>
      </c>
      <c r="W52" s="52">
        <v>157783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126607</v>
      </c>
      <c r="D53" s="52">
        <v>337970</v>
      </c>
      <c r="E53" s="52">
        <v>405948</v>
      </c>
      <c r="F53" s="52">
        <v>430891</v>
      </c>
      <c r="G53" s="52">
        <v>455010</v>
      </c>
      <c r="H53" s="52">
        <v>307901</v>
      </c>
      <c r="I53" s="52">
        <v>419900</v>
      </c>
      <c r="J53" s="52">
        <v>327774</v>
      </c>
      <c r="K53" s="52">
        <v>473337</v>
      </c>
      <c r="L53" s="52">
        <v>335155</v>
      </c>
      <c r="M53" s="52">
        <v>355498</v>
      </c>
      <c r="N53" s="52">
        <v>362799</v>
      </c>
      <c r="O53" s="52">
        <v>450653</v>
      </c>
      <c r="P53" s="52">
        <v>417198</v>
      </c>
      <c r="Q53" s="52">
        <v>418628</v>
      </c>
      <c r="R53" s="52">
        <v>403960</v>
      </c>
      <c r="S53" s="52">
        <v>415540</v>
      </c>
      <c r="T53" s="52">
        <v>400190</v>
      </c>
      <c r="U53" s="52">
        <v>362014</v>
      </c>
      <c r="V53" s="52">
        <v>370463</v>
      </c>
      <c r="W53" s="52">
        <v>370628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7641</v>
      </c>
      <c r="D54" s="36">
        <v>16730</v>
      </c>
      <c r="E54" s="36">
        <v>28602</v>
      </c>
      <c r="F54" s="36">
        <v>9753</v>
      </c>
      <c r="G54" s="36">
        <v>15482</v>
      </c>
      <c r="H54" s="36">
        <v>27175</v>
      </c>
      <c r="I54" s="36">
        <v>367</v>
      </c>
      <c r="J54" s="36">
        <v>2956</v>
      </c>
      <c r="K54" s="36">
        <v>948</v>
      </c>
      <c r="L54" s="36">
        <v>16290</v>
      </c>
      <c r="M54" s="36">
        <v>8612</v>
      </c>
      <c r="N54" s="36">
        <v>9079</v>
      </c>
      <c r="O54" s="36">
        <v>0</v>
      </c>
      <c r="P54" s="36">
        <v>0</v>
      </c>
      <c r="Q54" s="36">
        <v>6073</v>
      </c>
      <c r="R54" s="36">
        <v>8443</v>
      </c>
      <c r="S54" s="36">
        <v>9397</v>
      </c>
      <c r="T54" s="36">
        <v>3969</v>
      </c>
      <c r="U54" s="36">
        <v>3252</v>
      </c>
      <c r="V54" s="36">
        <v>3515</v>
      </c>
      <c r="W54" s="36">
        <v>1818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8525</v>
      </c>
      <c r="D58" s="52">
        <v>83472</v>
      </c>
      <c r="E58" s="52">
        <v>129049</v>
      </c>
      <c r="F58" s="52">
        <v>158118</v>
      </c>
      <c r="G58" s="52">
        <v>187799</v>
      </c>
      <c r="H58" s="52">
        <v>122360</v>
      </c>
      <c r="I58" s="52">
        <v>144536</v>
      </c>
      <c r="J58" s="52">
        <v>118618</v>
      </c>
      <c r="K58" s="52">
        <v>103744</v>
      </c>
      <c r="L58" s="52">
        <v>60777</v>
      </c>
      <c r="M58" s="52">
        <v>43105</v>
      </c>
      <c r="N58" s="52">
        <v>57169</v>
      </c>
      <c r="O58" s="52">
        <v>81021</v>
      </c>
      <c r="P58" s="52">
        <v>133118</v>
      </c>
      <c r="Q58" s="52">
        <v>82732</v>
      </c>
      <c r="R58" s="52">
        <v>85289</v>
      </c>
      <c r="S58" s="52">
        <v>79376</v>
      </c>
      <c r="T58" s="52">
        <v>110127</v>
      </c>
      <c r="U58" s="52">
        <v>97524</v>
      </c>
      <c r="V58" s="52">
        <v>121829</v>
      </c>
      <c r="W58" s="52">
        <v>112803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1221</v>
      </c>
      <c r="D60" s="52">
        <v>16936</v>
      </c>
      <c r="E60" s="52">
        <v>33364</v>
      </c>
      <c r="F60" s="52">
        <v>17504</v>
      </c>
      <c r="G60" s="52">
        <v>31425</v>
      </c>
      <c r="H60" s="52">
        <v>21206</v>
      </c>
      <c r="I60" s="52">
        <v>29939</v>
      </c>
      <c r="J60" s="52">
        <v>12522</v>
      </c>
      <c r="K60" s="52">
        <v>12019</v>
      </c>
      <c r="L60" s="52">
        <v>13458</v>
      </c>
      <c r="M60" s="52">
        <v>4686</v>
      </c>
      <c r="N60" s="52">
        <v>10414</v>
      </c>
      <c r="O60" s="52">
        <v>3607</v>
      </c>
      <c r="P60" s="52">
        <v>31430</v>
      </c>
      <c r="Q60" s="52">
        <v>31291</v>
      </c>
      <c r="R60" s="52">
        <v>17551</v>
      </c>
      <c r="S60" s="52">
        <v>22272</v>
      </c>
      <c r="T60" s="52">
        <v>26986</v>
      </c>
      <c r="U60" s="52">
        <v>15309</v>
      </c>
      <c r="V60" s="52">
        <v>4704</v>
      </c>
      <c r="W60" s="52">
        <v>1301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8525</v>
      </c>
      <c r="D62" s="52">
        <v>62252</v>
      </c>
      <c r="E62" s="52">
        <v>92731</v>
      </c>
      <c r="F62" s="52">
        <v>132195</v>
      </c>
      <c r="G62" s="52">
        <v>96879</v>
      </c>
      <c r="H62" s="52">
        <v>96271</v>
      </c>
      <c r="I62" s="52">
        <v>116951</v>
      </c>
      <c r="J62" s="52">
        <v>84983</v>
      </c>
      <c r="K62" s="52">
        <v>79628</v>
      </c>
      <c r="L62" s="52">
        <v>47403</v>
      </c>
      <c r="M62" s="52">
        <v>18638</v>
      </c>
      <c r="N62" s="52">
        <v>31663</v>
      </c>
      <c r="O62" s="52">
        <v>43513</v>
      </c>
      <c r="P62" s="52">
        <v>73933</v>
      </c>
      <c r="Q62" s="52">
        <v>32417</v>
      </c>
      <c r="R62" s="52">
        <v>49401</v>
      </c>
      <c r="S62" s="52">
        <v>51298</v>
      </c>
      <c r="T62" s="52">
        <v>95753</v>
      </c>
      <c r="U62" s="52">
        <v>79765</v>
      </c>
      <c r="V62" s="52">
        <v>105749</v>
      </c>
      <c r="W62" s="52">
        <v>77618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21220</v>
      </c>
      <c r="E64" s="52">
        <v>36318</v>
      </c>
      <c r="F64" s="52">
        <v>25923</v>
      </c>
      <c r="G64" s="52">
        <v>90920</v>
      </c>
      <c r="H64" s="52">
        <v>18840</v>
      </c>
      <c r="I64" s="52">
        <v>13697</v>
      </c>
      <c r="J64" s="52">
        <v>13445</v>
      </c>
      <c r="K64" s="52">
        <v>984</v>
      </c>
      <c r="L64" s="52">
        <v>3248</v>
      </c>
      <c r="M64" s="52">
        <v>15775</v>
      </c>
      <c r="N64" s="52">
        <v>13876</v>
      </c>
      <c r="O64" s="52">
        <v>25752</v>
      </c>
      <c r="P64" s="52">
        <v>30902</v>
      </c>
      <c r="Q64" s="52">
        <v>29431</v>
      </c>
      <c r="R64" s="52">
        <v>21773</v>
      </c>
      <c r="S64" s="52">
        <v>17063</v>
      </c>
      <c r="T64" s="52">
        <v>14374</v>
      </c>
      <c r="U64" s="52">
        <v>16534</v>
      </c>
      <c r="V64" s="52">
        <v>12759</v>
      </c>
      <c r="W64" s="52">
        <v>16768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7249</v>
      </c>
      <c r="I66" s="52">
        <v>13888</v>
      </c>
      <c r="J66" s="52">
        <v>20190</v>
      </c>
      <c r="K66" s="52">
        <v>23132</v>
      </c>
      <c r="L66" s="52">
        <v>10126</v>
      </c>
      <c r="M66" s="52">
        <v>8692</v>
      </c>
      <c r="N66" s="52">
        <v>11630</v>
      </c>
      <c r="O66" s="52">
        <v>11756</v>
      </c>
      <c r="P66" s="52">
        <v>28283</v>
      </c>
      <c r="Q66" s="52">
        <v>20884</v>
      </c>
      <c r="R66" s="52">
        <v>14115</v>
      </c>
      <c r="S66" s="52">
        <v>11015</v>
      </c>
      <c r="T66" s="52">
        <v>0</v>
      </c>
      <c r="U66" s="52">
        <v>1225</v>
      </c>
      <c r="V66" s="52">
        <v>3321</v>
      </c>
      <c r="W66" s="52">
        <v>18417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172</v>
      </c>
      <c r="D69" s="52">
        <v>3892</v>
      </c>
      <c r="E69" s="52">
        <v>10341</v>
      </c>
      <c r="F69" s="52">
        <v>23194</v>
      </c>
      <c r="G69" s="52">
        <v>24053</v>
      </c>
      <c r="H69" s="52">
        <v>25667</v>
      </c>
      <c r="I69" s="52">
        <v>10866</v>
      </c>
      <c r="J69" s="52">
        <v>33103</v>
      </c>
      <c r="K69" s="52">
        <v>10359</v>
      </c>
      <c r="L69" s="52">
        <v>12432</v>
      </c>
      <c r="M69" s="52">
        <v>6211</v>
      </c>
      <c r="N69" s="52">
        <v>11934</v>
      </c>
      <c r="O69" s="52">
        <v>12290</v>
      </c>
      <c r="P69" s="52">
        <v>18101</v>
      </c>
      <c r="Q69" s="52">
        <v>6474</v>
      </c>
      <c r="R69" s="52">
        <v>10608</v>
      </c>
      <c r="S69" s="52">
        <v>7611</v>
      </c>
      <c r="T69" s="52">
        <v>19581</v>
      </c>
      <c r="U69" s="52">
        <v>19370</v>
      </c>
      <c r="V69" s="52">
        <v>27196</v>
      </c>
      <c r="W69" s="52">
        <v>19932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7878</v>
      </c>
      <c r="D70" s="52">
        <v>75826</v>
      </c>
      <c r="E70" s="52">
        <v>110895</v>
      </c>
      <c r="F70" s="52">
        <v>131938</v>
      </c>
      <c r="G70" s="52">
        <v>158358</v>
      </c>
      <c r="H70" s="52">
        <v>88851</v>
      </c>
      <c r="I70" s="52">
        <v>133553</v>
      </c>
      <c r="J70" s="52">
        <v>84751</v>
      </c>
      <c r="K70" s="52">
        <v>93198</v>
      </c>
      <c r="L70" s="52">
        <v>46104</v>
      </c>
      <c r="M70" s="52">
        <v>36021</v>
      </c>
      <c r="N70" s="52">
        <v>44131</v>
      </c>
      <c r="O70" s="52">
        <v>68731</v>
      </c>
      <c r="P70" s="52">
        <v>115017</v>
      </c>
      <c r="Q70" s="52">
        <v>75167</v>
      </c>
      <c r="R70" s="52">
        <v>73152</v>
      </c>
      <c r="S70" s="52">
        <v>70177</v>
      </c>
      <c r="T70" s="52">
        <v>89657</v>
      </c>
      <c r="U70" s="52">
        <v>77458</v>
      </c>
      <c r="V70" s="52">
        <v>93743</v>
      </c>
      <c r="W70" s="52">
        <v>92416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475</v>
      </c>
      <c r="D71" s="36">
        <v>3754</v>
      </c>
      <c r="E71" s="36">
        <v>7813</v>
      </c>
      <c r="F71" s="36">
        <v>2986</v>
      </c>
      <c r="G71" s="36">
        <v>5388</v>
      </c>
      <c r="H71" s="36">
        <v>7842</v>
      </c>
      <c r="I71" s="36">
        <v>117</v>
      </c>
      <c r="J71" s="36">
        <v>764</v>
      </c>
      <c r="K71" s="36">
        <v>187</v>
      </c>
      <c r="L71" s="36">
        <v>2241</v>
      </c>
      <c r="M71" s="36">
        <v>873</v>
      </c>
      <c r="N71" s="36">
        <v>1104</v>
      </c>
      <c r="O71" s="36">
        <v>0</v>
      </c>
      <c r="P71" s="36">
        <v>0</v>
      </c>
      <c r="Q71" s="36">
        <v>1091</v>
      </c>
      <c r="R71" s="36">
        <v>1529</v>
      </c>
      <c r="S71" s="36">
        <v>1588</v>
      </c>
      <c r="T71" s="36">
        <v>889</v>
      </c>
      <c r="U71" s="36">
        <v>696</v>
      </c>
      <c r="V71" s="36">
        <v>890</v>
      </c>
      <c r="W71" s="36">
        <v>455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18337</v>
      </c>
      <c r="D75" s="52">
        <v>209975</v>
      </c>
      <c r="E75" s="52">
        <v>263382</v>
      </c>
      <c r="F75" s="52">
        <v>286476</v>
      </c>
      <c r="G75" s="52">
        <v>242308</v>
      </c>
      <c r="H75" s="52">
        <v>177496</v>
      </c>
      <c r="I75" s="52">
        <v>263600</v>
      </c>
      <c r="J75" s="52">
        <v>288418</v>
      </c>
      <c r="K75" s="52">
        <v>251287</v>
      </c>
      <c r="L75" s="52">
        <v>157480</v>
      </c>
      <c r="M75" s="52">
        <v>104939</v>
      </c>
      <c r="N75" s="52">
        <v>163463</v>
      </c>
      <c r="O75" s="52">
        <v>187735</v>
      </c>
      <c r="P75" s="52">
        <v>97669</v>
      </c>
      <c r="Q75" s="52">
        <v>84623</v>
      </c>
      <c r="R75" s="52">
        <v>141171</v>
      </c>
      <c r="S75" s="52">
        <v>175264</v>
      </c>
      <c r="T75" s="52">
        <v>230379</v>
      </c>
      <c r="U75" s="52">
        <v>214444</v>
      </c>
      <c r="V75" s="52">
        <v>205874</v>
      </c>
      <c r="W75" s="52">
        <v>169524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12403</v>
      </c>
      <c r="D77" s="52">
        <v>16034</v>
      </c>
      <c r="E77" s="52">
        <v>11656</v>
      </c>
      <c r="F77" s="52">
        <v>19004</v>
      </c>
      <c r="G77" s="52">
        <v>28984</v>
      </c>
      <c r="H77" s="52">
        <v>38306</v>
      </c>
      <c r="I77" s="52">
        <v>42549</v>
      </c>
      <c r="J77" s="52">
        <v>45465</v>
      </c>
      <c r="K77" s="52">
        <v>65247</v>
      </c>
      <c r="L77" s="52">
        <v>60936</v>
      </c>
      <c r="M77" s="52">
        <v>38152</v>
      </c>
      <c r="N77" s="52">
        <v>23031</v>
      </c>
      <c r="O77" s="52">
        <v>25822</v>
      </c>
      <c r="P77" s="52">
        <v>41002</v>
      </c>
      <c r="Q77" s="52">
        <v>69220</v>
      </c>
      <c r="R77" s="52">
        <v>68387</v>
      </c>
      <c r="S77" s="52">
        <v>69608</v>
      </c>
      <c r="T77" s="52">
        <v>69850</v>
      </c>
      <c r="U77" s="52">
        <v>76343</v>
      </c>
      <c r="V77" s="52">
        <v>79399</v>
      </c>
      <c r="W77" s="52">
        <v>81538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94827</v>
      </c>
      <c r="D79" s="52">
        <f t="shared" si="0"/>
        <v>188957</v>
      </c>
      <c r="E79" s="52">
        <f t="shared" si="0"/>
        <v>238559</v>
      </c>
      <c r="F79" s="52">
        <f t="shared" si="0"/>
        <v>289985</v>
      </c>
      <c r="G79" s="52">
        <f t="shared" si="0"/>
        <v>180086</v>
      </c>
      <c r="H79" s="52">
        <f t="shared" si="0"/>
        <v>201716</v>
      </c>
      <c r="I79" s="52">
        <f t="shared" si="0"/>
        <v>233031</v>
      </c>
      <c r="J79" s="52">
        <f t="shared" si="0"/>
        <v>345511</v>
      </c>
      <c r="K79" s="52">
        <f t="shared" si="0"/>
        <v>200656</v>
      </c>
      <c r="L79" s="52">
        <f t="shared" si="0"/>
        <v>174510</v>
      </c>
      <c r="M79" s="52">
        <f t="shared" si="0"/>
        <v>109037</v>
      </c>
      <c r="N79" s="52">
        <f t="shared" si="0"/>
        <v>171847</v>
      </c>
      <c r="O79" s="52">
        <f t="shared" si="0"/>
        <v>190357</v>
      </c>
      <c r="P79" s="52">
        <f t="shared" si="0"/>
        <v>121815</v>
      </c>
      <c r="Q79" s="52">
        <f t="shared" si="0"/>
        <v>94881</v>
      </c>
      <c r="R79" s="52">
        <f t="shared" ref="R79:V79" si="1">R45-R62</f>
        <v>155306</v>
      </c>
      <c r="S79" s="52">
        <f t="shared" si="1"/>
        <v>181029</v>
      </c>
      <c r="T79" s="52">
        <f t="shared" si="1"/>
        <v>271461</v>
      </c>
      <c r="U79" s="52">
        <f t="shared" si="1"/>
        <v>259516</v>
      </c>
      <c r="V79" s="52">
        <f t="shared" si="1"/>
        <v>269579</v>
      </c>
      <c r="W79" s="52">
        <f t="shared" ref="W79" si="2">W45-W62</f>
        <v>200698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53379</v>
      </c>
      <c r="E81" s="52">
        <f t="shared" si="6"/>
        <v>74124</v>
      </c>
      <c r="F81" s="52">
        <f t="shared" si="6"/>
        <v>46966</v>
      </c>
      <c r="G81" s="52">
        <f t="shared" si="6"/>
        <v>117310</v>
      </c>
      <c r="H81" s="52">
        <f t="shared" si="6"/>
        <v>27328</v>
      </c>
      <c r="I81" s="52">
        <f t="shared" si="6"/>
        <v>24981</v>
      </c>
      <c r="J81" s="52">
        <f t="shared" si="6"/>
        <v>32694</v>
      </c>
      <c r="K81" s="52">
        <f t="shared" si="6"/>
        <v>2384</v>
      </c>
      <c r="L81" s="52">
        <f t="shared" si="6"/>
        <v>8776</v>
      </c>
      <c r="M81" s="52">
        <f t="shared" si="6"/>
        <v>49988</v>
      </c>
      <c r="N81" s="52">
        <f t="shared" si="6"/>
        <v>45414</v>
      </c>
      <c r="O81" s="52">
        <f t="shared" si="6"/>
        <v>71940</v>
      </c>
      <c r="P81" s="52">
        <f t="shared" si="6"/>
        <v>23760</v>
      </c>
      <c r="Q81" s="52">
        <f t="shared" si="6"/>
        <v>38509</v>
      </c>
      <c r="R81" s="52">
        <f t="shared" ref="R81:V81" si="7">R47-R64</f>
        <v>39676</v>
      </c>
      <c r="S81" s="52">
        <f t="shared" si="7"/>
        <v>39310</v>
      </c>
      <c r="T81" s="52">
        <f t="shared" si="7"/>
        <v>30652</v>
      </c>
      <c r="U81" s="52">
        <f t="shared" si="7"/>
        <v>38820</v>
      </c>
      <c r="V81" s="52">
        <f t="shared" si="7"/>
        <v>22423</v>
      </c>
      <c r="W81" s="52">
        <f t="shared" ref="W81" si="8">W47-W64</f>
        <v>29132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0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10516</v>
      </c>
      <c r="I83" s="52">
        <f t="shared" si="12"/>
        <v>25329</v>
      </c>
      <c r="J83" s="52">
        <f t="shared" si="12"/>
        <v>49091</v>
      </c>
      <c r="K83" s="52">
        <f t="shared" si="12"/>
        <v>56030</v>
      </c>
      <c r="L83" s="52">
        <f t="shared" si="12"/>
        <v>27352</v>
      </c>
      <c r="M83" s="52">
        <f t="shared" si="12"/>
        <v>27546</v>
      </c>
      <c r="N83" s="52">
        <f t="shared" si="12"/>
        <v>38067</v>
      </c>
      <c r="O83" s="52">
        <f t="shared" si="12"/>
        <v>32837</v>
      </c>
      <c r="P83" s="52">
        <f t="shared" si="12"/>
        <v>21745</v>
      </c>
      <c r="Q83" s="52">
        <f t="shared" si="12"/>
        <v>27320</v>
      </c>
      <c r="R83" s="52">
        <f t="shared" ref="R83:V83" si="13">R49-R66</f>
        <v>25724</v>
      </c>
      <c r="S83" s="52">
        <f t="shared" si="13"/>
        <v>25379</v>
      </c>
      <c r="T83" s="52">
        <f t="shared" si="13"/>
        <v>0</v>
      </c>
      <c r="U83" s="52">
        <f t="shared" si="13"/>
        <v>2873</v>
      </c>
      <c r="V83" s="52">
        <f t="shared" si="13"/>
        <v>5836</v>
      </c>
      <c r="W83" s="52">
        <f t="shared" ref="W83" si="14">W49-W66</f>
        <v>32001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33987</v>
      </c>
      <c r="D86" s="52">
        <v>76722</v>
      </c>
      <c r="E86" s="52">
        <v>92118</v>
      </c>
      <c r="F86" s="52">
        <v>134831</v>
      </c>
      <c r="G86" s="52">
        <v>111559</v>
      </c>
      <c r="H86" s="52">
        <v>155738</v>
      </c>
      <c r="I86" s="52">
        <v>104866</v>
      </c>
      <c r="J86" s="52">
        <v>186531</v>
      </c>
      <c r="K86" s="52">
        <v>99867</v>
      </c>
      <c r="L86" s="52">
        <v>178764</v>
      </c>
      <c r="M86" s="52">
        <v>137697</v>
      </c>
      <c r="N86" s="52">
        <v>197999</v>
      </c>
      <c r="O86" s="52">
        <v>154171</v>
      </c>
      <c r="P86" s="52">
        <v>107648</v>
      </c>
      <c r="Q86" s="52">
        <v>70483</v>
      </c>
      <c r="R86" s="52">
        <v>111450</v>
      </c>
      <c r="S86" s="52">
        <v>85455</v>
      </c>
      <c r="T86" s="52">
        <v>135505</v>
      </c>
      <c r="U86" s="52">
        <v>138835</v>
      </c>
      <c r="V86" s="52">
        <v>165170</v>
      </c>
      <c r="W86" s="52">
        <v>137851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118729</v>
      </c>
      <c r="D87" s="52">
        <v>262144</v>
      </c>
      <c r="E87" s="52">
        <v>295053</v>
      </c>
      <c r="F87" s="52">
        <v>298953</v>
      </c>
      <c r="G87" s="52">
        <v>296652</v>
      </c>
      <c r="H87" s="52">
        <v>219050</v>
      </c>
      <c r="I87" s="52">
        <v>286347</v>
      </c>
      <c r="J87" s="52">
        <v>243023</v>
      </c>
      <c r="K87" s="52">
        <v>380139</v>
      </c>
      <c r="L87" s="52">
        <v>289051</v>
      </c>
      <c r="M87" s="52">
        <v>319477</v>
      </c>
      <c r="N87" s="52">
        <v>318668</v>
      </c>
      <c r="O87" s="52">
        <v>381922</v>
      </c>
      <c r="P87" s="52">
        <v>302181</v>
      </c>
      <c r="Q87" s="52">
        <v>343461</v>
      </c>
      <c r="R87" s="52">
        <v>330808</v>
      </c>
      <c r="S87" s="52">
        <v>345363</v>
      </c>
      <c r="T87" s="52">
        <v>310533</v>
      </c>
      <c r="U87" s="52">
        <v>284556</v>
      </c>
      <c r="V87" s="52">
        <v>276720</v>
      </c>
      <c r="W87" s="52">
        <v>278212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7166</v>
      </c>
      <c r="D88" s="36">
        <v>12976</v>
      </c>
      <c r="E88" s="36">
        <v>20789</v>
      </c>
      <c r="F88" s="36">
        <v>6767</v>
      </c>
      <c r="G88" s="36">
        <v>10094</v>
      </c>
      <c r="H88" s="36">
        <v>19333</v>
      </c>
      <c r="I88" s="36">
        <v>250</v>
      </c>
      <c r="J88" s="36">
        <v>2192</v>
      </c>
      <c r="K88" s="36">
        <v>761</v>
      </c>
      <c r="L88" s="36">
        <v>14049</v>
      </c>
      <c r="M88" s="36">
        <v>7739</v>
      </c>
      <c r="N88" s="36">
        <v>7975</v>
      </c>
      <c r="O88" s="36">
        <v>0</v>
      </c>
      <c r="P88" s="36">
        <v>0</v>
      </c>
      <c r="Q88" s="36">
        <v>4982</v>
      </c>
      <c r="R88" s="36">
        <v>6914</v>
      </c>
      <c r="S88" s="36">
        <v>7809</v>
      </c>
      <c r="T88" s="36">
        <v>3080</v>
      </c>
      <c r="U88" s="36">
        <v>2556</v>
      </c>
      <c r="V88" s="36">
        <v>2625</v>
      </c>
      <c r="W88" s="36">
        <v>1363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52781</v>
      </c>
      <c r="I94" s="52">
        <f>RES_hhdet_numvin!I83</f>
        <v>134718</v>
      </c>
      <c r="J94" s="52">
        <f>RES_hhdet_numvin!J83</f>
        <v>188710</v>
      </c>
      <c r="K94" s="52">
        <f>RES_hhdet_numvin!K83</f>
        <v>205253</v>
      </c>
      <c r="L94" s="52">
        <f>RES_hhdet_numvin!L83</f>
        <v>147333</v>
      </c>
      <c r="M94" s="52">
        <f>RES_hhdet_numvin!M83</f>
        <v>111902</v>
      </c>
      <c r="N94" s="52">
        <f>RES_hhdet_numvin!N83</f>
        <v>181364</v>
      </c>
      <c r="O94" s="52">
        <f>RES_hhdet_numvin!O83</f>
        <v>235163</v>
      </c>
      <c r="P94" s="52">
        <f>RES_hhdet_numvin!P83</f>
        <v>211461</v>
      </c>
      <c r="Q94" s="52">
        <f>RES_hhdet_numvin!Q83</f>
        <v>158529</v>
      </c>
      <c r="R94" s="52">
        <f>RES_hhdet_numvin!R83</f>
        <v>219550</v>
      </c>
      <c r="S94" s="52">
        <f>RES_hhdet_numvin!S83</f>
        <v>250659</v>
      </c>
      <c r="T94" s="52">
        <f>RES_hhdet_numvin!T83</f>
        <v>338259</v>
      </c>
      <c r="U94" s="52">
        <f>RES_hhdet_numvin!U83</f>
        <v>311358</v>
      </c>
      <c r="V94" s="52">
        <f>RES_hhdet_numvin!V83</f>
        <v>327622</v>
      </c>
      <c r="W94" s="52">
        <f>RES_hhdet_numvin!W83</f>
        <v>282327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23865</v>
      </c>
      <c r="Q97" s="138">
        <f>RES_hhdet_numvin!Q86</f>
        <v>58091</v>
      </c>
      <c r="R97" s="138">
        <f>RES_hhdet_numvin!R86</f>
        <v>64913</v>
      </c>
      <c r="S97" s="138">
        <f>RES_hhdet_numvin!S86</f>
        <v>80313</v>
      </c>
      <c r="T97" s="138">
        <f>RES_hhdet_numvin!T86</f>
        <v>91607</v>
      </c>
      <c r="U97" s="138">
        <f>RES_hhdet_numvin!U86</f>
        <v>90183</v>
      </c>
      <c r="V97" s="138">
        <f>RES_hhdet_numvin!V86</f>
        <v>83928</v>
      </c>
      <c r="W97" s="138">
        <f>RES_hhdet_numvin!W86</f>
        <v>82839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29232</v>
      </c>
      <c r="I99" s="138">
        <f>RES_hhdet_numvin!I88</f>
        <v>92591</v>
      </c>
      <c r="J99" s="138">
        <f>RES_hhdet_numvin!J88</f>
        <v>125493</v>
      </c>
      <c r="K99" s="138">
        <f>RES_hhdet_numvin!K88</f>
        <v>145859</v>
      </c>
      <c r="L99" s="138">
        <f>RES_hhdet_numvin!L88</f>
        <v>111170</v>
      </c>
      <c r="M99" s="138">
        <f>RES_hhdet_numvin!M88</f>
        <v>50854</v>
      </c>
      <c r="N99" s="138">
        <f>RES_hhdet_numvin!N88</f>
        <v>112920</v>
      </c>
      <c r="O99" s="138">
        <f>RES_hhdet_numvin!O88</f>
        <v>155692</v>
      </c>
      <c r="P99" s="138">
        <f>RES_hhdet_numvin!P88</f>
        <v>162514</v>
      </c>
      <c r="Q99" s="138">
        <f>RES_hhdet_numvin!Q88</f>
        <v>109769</v>
      </c>
      <c r="R99" s="138">
        <f>RES_hhdet_numvin!R88</f>
        <v>187822</v>
      </c>
      <c r="S99" s="138">
        <f>RES_hhdet_numvin!S88</f>
        <v>223403</v>
      </c>
      <c r="T99" s="138">
        <f>RES_hhdet_numvin!T88</f>
        <v>361756</v>
      </c>
      <c r="U99" s="138">
        <f>RES_hhdet_numvin!U88</f>
        <v>336121</v>
      </c>
      <c r="V99" s="138">
        <f>RES_hhdet_numvin!V88</f>
        <v>374533</v>
      </c>
      <c r="W99" s="138">
        <f>RES_hhdet_numvin!W88</f>
        <v>278316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17938</v>
      </c>
      <c r="Q103" s="138">
        <f>RES_hhdet_numvin!Q92</f>
        <v>38635</v>
      </c>
      <c r="R103" s="138">
        <f>RES_hhdet_numvin!R92</f>
        <v>46116</v>
      </c>
      <c r="S103" s="138">
        <f>RES_hhdet_numvin!S92</f>
        <v>49234</v>
      </c>
      <c r="T103" s="138">
        <f>RES_hhdet_numvin!T92</f>
        <v>42621</v>
      </c>
      <c r="U103" s="138">
        <f>RES_hhdet_numvin!U92</f>
        <v>54314</v>
      </c>
      <c r="V103" s="138">
        <f>RES_hhdet_numvin!V92</f>
        <v>35094</v>
      </c>
      <c r="W103" s="138">
        <f>RES_hhdet_numvin!W92</f>
        <v>45900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16417</v>
      </c>
      <c r="Q107" s="138">
        <f>RES_hhdet_numvin!Q96</f>
        <v>27412</v>
      </c>
      <c r="R107" s="138">
        <f>RES_hhdet_numvin!R96</f>
        <v>29899</v>
      </c>
      <c r="S107" s="138">
        <f>RES_hhdet_numvin!S96</f>
        <v>31785</v>
      </c>
      <c r="T107" s="138">
        <f>RES_hhdet_numvin!T96</f>
        <v>0</v>
      </c>
      <c r="U107" s="138">
        <f>RES_hhdet_numvin!U96</f>
        <v>4024</v>
      </c>
      <c r="V107" s="138">
        <f>RES_hhdet_numvin!V96</f>
        <v>9137</v>
      </c>
      <c r="W107" s="138">
        <f>RES_hhdet_numvin!W96</f>
        <v>50418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39540</v>
      </c>
      <c r="Q112" s="138">
        <f>RES_hhdet_numvin!Q101</f>
        <v>39292</v>
      </c>
      <c r="R112" s="138">
        <f>RES_hhdet_numvin!R101</f>
        <v>78261</v>
      </c>
      <c r="S112" s="138">
        <f>RES_hhdet_numvin!S101</f>
        <v>66816</v>
      </c>
      <c r="T112" s="138">
        <f>RES_hhdet_numvin!T101</f>
        <v>130004</v>
      </c>
      <c r="U112" s="138">
        <f>RES_hhdet_numvin!U101</f>
        <v>147653</v>
      </c>
      <c r="V112" s="138">
        <f>RES_hhdet_numvin!V101</f>
        <v>191554</v>
      </c>
      <c r="W112" s="138">
        <f>RES_hhdet_numvin!W101</f>
        <v>157783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137504</v>
      </c>
      <c r="Q113" s="138">
        <f>RES_hhdet_numvin!Q102</f>
        <v>235677</v>
      </c>
      <c r="R113" s="138">
        <f>RES_hhdet_numvin!R102</f>
        <v>297123</v>
      </c>
      <c r="S113" s="138">
        <f>RES_hhdet_numvin!S102</f>
        <v>348847</v>
      </c>
      <c r="T113" s="138">
        <f>RES_hhdet_numvin!T102</f>
        <v>368012</v>
      </c>
      <c r="U113" s="138">
        <f>RES_hhdet_numvin!U102</f>
        <v>349863</v>
      </c>
      <c r="V113" s="138">
        <f>RES_hhdet_numvin!V102</f>
        <v>368767</v>
      </c>
      <c r="W113" s="138">
        <f>RES_hhdet_numvin!W102</f>
        <v>370628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3427</v>
      </c>
      <c r="R114" s="39">
        <f>RES_hhdet_numvin!R103</f>
        <v>6217</v>
      </c>
      <c r="S114" s="39">
        <f>RES_hhdet_numvin!S103</f>
        <v>7896</v>
      </c>
      <c r="T114" s="39">
        <f>RES_hhdet_numvin!T103</f>
        <v>3655</v>
      </c>
      <c r="U114" s="39">
        <f>RES_hhdet_numvin!U103</f>
        <v>3149</v>
      </c>
      <c r="V114" s="39">
        <f>RES_hhdet_numvin!V103</f>
        <v>3503</v>
      </c>
      <c r="W114" s="39">
        <f>RES_hhdet_numvin!W103</f>
        <v>1818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2571.200776149743</v>
      </c>
      <c r="C118" s="117">
        <f t="shared" si="18"/>
        <v>1878.2173092427222</v>
      </c>
      <c r="D118" s="117">
        <f t="shared" si="18"/>
        <v>1924.6226235190902</v>
      </c>
      <c r="E118" s="117">
        <f t="shared" si="18"/>
        <v>2387.6371142379539</v>
      </c>
      <c r="F118" s="117">
        <f t="shared" si="18"/>
        <v>2798.9290335638843</v>
      </c>
      <c r="G118" s="117">
        <f t="shared" si="18"/>
        <v>3053.4229959369254</v>
      </c>
      <c r="H118" s="117">
        <f t="shared" si="18"/>
        <v>2757.0034499559065</v>
      </c>
      <c r="I118" s="117">
        <f t="shared" si="18"/>
        <v>2976.1887795485318</v>
      </c>
      <c r="J118" s="117">
        <f t="shared" si="18"/>
        <v>3583.8454907462265</v>
      </c>
      <c r="K118" s="117">
        <f t="shared" si="18"/>
        <v>3639.8818554411614</v>
      </c>
      <c r="L118" s="117">
        <f t="shared" si="18"/>
        <v>3726.2230226392508</v>
      </c>
      <c r="M118" s="117">
        <f t="shared" si="18"/>
        <v>3344.5679353671012</v>
      </c>
      <c r="N118" s="117">
        <f t="shared" si="18"/>
        <v>3478.9073593516619</v>
      </c>
      <c r="O118" s="117">
        <f t="shared" si="18"/>
        <v>3303.0126190409983</v>
      </c>
      <c r="P118" s="117">
        <f t="shared" si="18"/>
        <v>3321.5012554499685</v>
      </c>
      <c r="Q118" s="117">
        <f t="shared" si="18"/>
        <v>3180.9699539242229</v>
      </c>
      <c r="R118" s="117">
        <f t="shared" ref="R118:V118" si="19">R119+R122+R124+R137</f>
        <v>3200.9318927346894</v>
      </c>
      <c r="S118" s="117">
        <f t="shared" si="19"/>
        <v>3306.9399737650629</v>
      </c>
      <c r="T118" s="117">
        <f t="shared" si="19"/>
        <v>3271.9331051623385</v>
      </c>
      <c r="U118" s="117">
        <f t="shared" si="19"/>
        <v>3289.5946445353379</v>
      </c>
      <c r="V118" s="117">
        <f t="shared" si="19"/>
        <v>3277.6319488948789</v>
      </c>
      <c r="W118" s="117">
        <f t="shared" ref="W118" si="20">W119+W122+W124+W137</f>
        <v>3476.6332162027547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2337.6170996346773</v>
      </c>
      <c r="C119" s="122">
        <f t="shared" si="21"/>
        <v>1572.3420996971695</v>
      </c>
      <c r="D119" s="122">
        <f t="shared" si="21"/>
        <v>1583.8928633857063</v>
      </c>
      <c r="E119" s="122">
        <f t="shared" si="21"/>
        <v>1951.3586307462904</v>
      </c>
      <c r="F119" s="122">
        <f t="shared" si="21"/>
        <v>2408.4944747441632</v>
      </c>
      <c r="G119" s="122">
        <f t="shared" si="21"/>
        <v>2379.1690625548181</v>
      </c>
      <c r="H119" s="122">
        <f t="shared" si="21"/>
        <v>2228.1068930146257</v>
      </c>
      <c r="I119" s="122">
        <f t="shared" si="21"/>
        <v>2262.7203577351952</v>
      </c>
      <c r="J119" s="122">
        <f t="shared" si="21"/>
        <v>3003.8624039324754</v>
      </c>
      <c r="K119" s="122">
        <f t="shared" si="21"/>
        <v>2975.4677695559312</v>
      </c>
      <c r="L119" s="122">
        <f t="shared" si="21"/>
        <v>3097.8861869077141</v>
      </c>
      <c r="M119" s="122">
        <f t="shared" si="21"/>
        <v>2750.1549992213395</v>
      </c>
      <c r="N119" s="122">
        <f t="shared" si="21"/>
        <v>2876.1126744504572</v>
      </c>
      <c r="O119" s="122">
        <f t="shared" si="21"/>
        <v>2699.1217868480549</v>
      </c>
      <c r="P119" s="122">
        <f t="shared" si="21"/>
        <v>2678.7754167503285</v>
      </c>
      <c r="Q119" s="122">
        <f t="shared" si="21"/>
        <v>2529.1745674425119</v>
      </c>
      <c r="R119" s="122">
        <f t="shared" ref="R119:V119" si="22">SUM(R120:R121)</f>
        <v>2549.5888205916772</v>
      </c>
      <c r="S119" s="122">
        <f t="shared" si="22"/>
        <v>2614.5703972538709</v>
      </c>
      <c r="T119" s="122">
        <f t="shared" si="22"/>
        <v>2592.295019275638</v>
      </c>
      <c r="U119" s="122">
        <f t="shared" si="22"/>
        <v>2608.1324446865774</v>
      </c>
      <c r="V119" s="122">
        <f t="shared" si="22"/>
        <v>2623.3756504150188</v>
      </c>
      <c r="W119" s="122">
        <f t="shared" ref="W119" si="23">SUM(W120:W121)</f>
        <v>2787.5152310225153</v>
      </c>
      <c r="DA119" s="130" t="s">
        <v>1646</v>
      </c>
    </row>
    <row r="120" spans="1:105" ht="12" customHeight="1" x14ac:dyDescent="0.25">
      <c r="A120" s="97" t="s">
        <v>204</v>
      </c>
      <c r="B120" s="98">
        <v>2336.007199958945</v>
      </c>
      <c r="C120" s="98">
        <v>1571.2546579109523</v>
      </c>
      <c r="D120" s="98">
        <v>1582.8011574313562</v>
      </c>
      <c r="E120" s="98">
        <v>1949.9855140562524</v>
      </c>
      <c r="F120" s="98">
        <v>2406.5904060994067</v>
      </c>
      <c r="G120" s="98">
        <v>2377.3366778793188</v>
      </c>
      <c r="H120" s="98">
        <v>2226.4596604087205</v>
      </c>
      <c r="I120" s="98">
        <v>2261.1714153112939</v>
      </c>
      <c r="J120" s="98">
        <v>3001.4131071330416</v>
      </c>
      <c r="K120" s="98">
        <v>2972.9844518123009</v>
      </c>
      <c r="L120" s="98">
        <v>3095.4861808868277</v>
      </c>
      <c r="M120" s="98">
        <v>2747.8623405648068</v>
      </c>
      <c r="N120" s="98">
        <v>2874.0570460305139</v>
      </c>
      <c r="O120" s="98">
        <v>2696.8051158714297</v>
      </c>
      <c r="P120" s="98">
        <v>2676.4064520455004</v>
      </c>
      <c r="Q120" s="98">
        <v>2527.1858794305904</v>
      </c>
      <c r="R120" s="98">
        <v>2547.57921085316</v>
      </c>
      <c r="S120" s="98">
        <v>2612.4647081303128</v>
      </c>
      <c r="T120" s="98">
        <v>2590.19557179708</v>
      </c>
      <c r="U120" s="98">
        <v>2605.9860227381264</v>
      </c>
      <c r="V120" s="98">
        <v>2621.2052068405465</v>
      </c>
      <c r="W120" s="98">
        <v>2785.1893761345177</v>
      </c>
      <c r="DA120" s="63" t="s">
        <v>1647</v>
      </c>
    </row>
    <row r="121" spans="1:105" ht="12" customHeight="1" x14ac:dyDescent="0.25">
      <c r="A121" s="97" t="s">
        <v>53</v>
      </c>
      <c r="B121" s="98">
        <v>1.6098996757324493</v>
      </c>
      <c r="C121" s="98">
        <v>1.0874417862172074</v>
      </c>
      <c r="D121" s="98">
        <v>1.0917059543501357</v>
      </c>
      <c r="E121" s="98">
        <v>1.3731166900378851</v>
      </c>
      <c r="F121" s="98">
        <v>1.9040686447564745</v>
      </c>
      <c r="G121" s="98">
        <v>1.832384675499297</v>
      </c>
      <c r="H121" s="98">
        <v>1.6472326059052473</v>
      </c>
      <c r="I121" s="98">
        <v>1.5489424239011977</v>
      </c>
      <c r="J121" s="98">
        <v>2.4492967994336619</v>
      </c>
      <c r="K121" s="98">
        <v>2.4833177436303764</v>
      </c>
      <c r="L121" s="98">
        <v>2.4000060208864045</v>
      </c>
      <c r="M121" s="98">
        <v>2.2926586565326348</v>
      </c>
      <c r="N121" s="98">
        <v>2.055628419943158</v>
      </c>
      <c r="O121" s="98">
        <v>2.31667097662528</v>
      </c>
      <c r="P121" s="98">
        <v>2.3689647048283371</v>
      </c>
      <c r="Q121" s="98">
        <v>1.9886880119217853</v>
      </c>
      <c r="R121" s="98">
        <v>2.0096097385170415</v>
      </c>
      <c r="S121" s="98">
        <v>2.1056891235579585</v>
      </c>
      <c r="T121" s="98">
        <v>2.0994474785578285</v>
      </c>
      <c r="U121" s="98">
        <v>2.1464219484509166</v>
      </c>
      <c r="V121" s="98">
        <v>2.1704435744724746</v>
      </c>
      <c r="W121" s="98">
        <v>2.3258548879975587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1.0065635329037386</v>
      </c>
      <c r="C122" s="122">
        <f t="shared" si="24"/>
        <v>1.1166904276380751</v>
      </c>
      <c r="D122" s="122">
        <f t="shared" si="24"/>
        <v>1.5552937748570135</v>
      </c>
      <c r="E122" s="122">
        <f t="shared" si="24"/>
        <v>2.4481248838686489</v>
      </c>
      <c r="F122" s="122">
        <f t="shared" si="24"/>
        <v>2.1032279037672241</v>
      </c>
      <c r="G122" s="122">
        <f t="shared" si="24"/>
        <v>2.9274654361526733</v>
      </c>
      <c r="H122" s="122">
        <f t="shared" si="24"/>
        <v>4.4394244331772352</v>
      </c>
      <c r="I122" s="122">
        <f t="shared" si="24"/>
        <v>10.633542270613873</v>
      </c>
      <c r="J122" s="122">
        <f t="shared" si="24"/>
        <v>6.9810680772322264</v>
      </c>
      <c r="K122" s="122">
        <f t="shared" si="24"/>
        <v>6.701577511978499</v>
      </c>
      <c r="L122" s="122">
        <f t="shared" si="24"/>
        <v>10.834633477384701</v>
      </c>
      <c r="M122" s="122">
        <f t="shared" si="24"/>
        <v>7.0790225388825752</v>
      </c>
      <c r="N122" s="122">
        <f t="shared" si="24"/>
        <v>14.686753975144651</v>
      </c>
      <c r="O122" s="122">
        <f t="shared" si="24"/>
        <v>6.5843967000861303</v>
      </c>
      <c r="P122" s="122">
        <f t="shared" si="24"/>
        <v>5.4296950033598588</v>
      </c>
      <c r="Q122" s="122">
        <f t="shared" si="24"/>
        <v>9.7807096418277304</v>
      </c>
      <c r="R122" s="122">
        <f t="shared" si="24"/>
        <v>9.7308783133142747</v>
      </c>
      <c r="S122" s="122">
        <f t="shared" si="24"/>
        <v>10.059969443079869</v>
      </c>
      <c r="T122" s="122">
        <f t="shared" si="24"/>
        <v>10.387781987274021</v>
      </c>
      <c r="U122" s="122">
        <f t="shared" si="24"/>
        <v>11.060384338587401</v>
      </c>
      <c r="V122" s="122">
        <f t="shared" si="24"/>
        <v>12.137761591281004</v>
      </c>
      <c r="W122" s="122">
        <f t="shared" si="24"/>
        <v>13.027839822803582</v>
      </c>
      <c r="DA122" s="130" t="s">
        <v>1649</v>
      </c>
    </row>
    <row r="123" spans="1:105" ht="12" customHeight="1" x14ac:dyDescent="0.25">
      <c r="A123" s="97" t="s">
        <v>53</v>
      </c>
      <c r="B123" s="98">
        <v>1.0065635329037386</v>
      </c>
      <c r="C123" s="98">
        <v>1.1166904276380751</v>
      </c>
      <c r="D123" s="98">
        <v>1.5552937748570135</v>
      </c>
      <c r="E123" s="98">
        <v>2.4481248838686489</v>
      </c>
      <c r="F123" s="98">
        <v>2.1032279037672241</v>
      </c>
      <c r="G123" s="98">
        <v>2.9274654361526733</v>
      </c>
      <c r="H123" s="98">
        <v>4.4394244331772352</v>
      </c>
      <c r="I123" s="98">
        <v>10.633542270613873</v>
      </c>
      <c r="J123" s="98">
        <v>6.9810680772322264</v>
      </c>
      <c r="K123" s="98">
        <v>6.701577511978499</v>
      </c>
      <c r="L123" s="98">
        <v>10.834633477384701</v>
      </c>
      <c r="M123" s="98">
        <v>7.0790225388825752</v>
      </c>
      <c r="N123" s="98">
        <v>14.686753975144651</v>
      </c>
      <c r="O123" s="98">
        <v>6.5843967000861303</v>
      </c>
      <c r="P123" s="98">
        <v>5.4296950033598588</v>
      </c>
      <c r="Q123" s="98">
        <v>9.7807096418277304</v>
      </c>
      <c r="R123" s="98">
        <v>9.7308783133142747</v>
      </c>
      <c r="S123" s="98">
        <v>10.059969443079869</v>
      </c>
      <c r="T123" s="98">
        <v>10.387781987274021</v>
      </c>
      <c r="U123" s="98">
        <v>11.060384338587401</v>
      </c>
      <c r="V123" s="98">
        <v>12.137761591281004</v>
      </c>
      <c r="W123" s="98">
        <v>13.027839822803582</v>
      </c>
      <c r="DA123" s="63" t="s">
        <v>1650</v>
      </c>
    </row>
    <row r="124" spans="1:105" ht="12" customHeight="1" x14ac:dyDescent="0.25">
      <c r="A124" s="121" t="s">
        <v>55</v>
      </c>
      <c r="B124" s="122">
        <v>144.74534291540945</v>
      </c>
      <c r="C124" s="122">
        <v>218.96358411294145</v>
      </c>
      <c r="D124" s="122">
        <v>234.67597650484868</v>
      </c>
      <c r="E124" s="122">
        <v>293.89467170231836</v>
      </c>
      <c r="F124" s="122">
        <v>278.8376160937936</v>
      </c>
      <c r="G124" s="122">
        <v>411.38300625299286</v>
      </c>
      <c r="H124" s="122">
        <v>363.57249292962933</v>
      </c>
      <c r="I124" s="122">
        <v>468.4317147128898</v>
      </c>
      <c r="J124" s="122">
        <v>434.0518146780334</v>
      </c>
      <c r="K124" s="122">
        <v>465.60401887569526</v>
      </c>
      <c r="L124" s="122">
        <v>456.57150817596909</v>
      </c>
      <c r="M124" s="122">
        <v>431.27069087503833</v>
      </c>
      <c r="N124" s="122">
        <v>445.80116454005906</v>
      </c>
      <c r="O124" s="122">
        <v>449.25996986994357</v>
      </c>
      <c r="P124" s="122">
        <v>480.4636591227046</v>
      </c>
      <c r="Q124" s="122">
        <v>469.42782558381703</v>
      </c>
      <c r="R124" s="122">
        <v>465.41410082236212</v>
      </c>
      <c r="S124" s="122">
        <v>487.35564738637743</v>
      </c>
      <c r="T124" s="122">
        <v>470.48832735145288</v>
      </c>
      <c r="U124" s="122">
        <v>465.36528817631182</v>
      </c>
      <c r="V124" s="122">
        <v>455.35782433451755</v>
      </c>
      <c r="W124" s="122">
        <v>482.36825351537561</v>
      </c>
      <c r="DA124" s="130" t="s">
        <v>1651</v>
      </c>
    </row>
    <row r="125" spans="1:105" ht="12" customHeight="1" x14ac:dyDescent="0.25">
      <c r="A125" s="97" t="s">
        <v>132</v>
      </c>
      <c r="B125" s="98">
        <v>94.666173810631307</v>
      </c>
      <c r="C125" s="98">
        <v>160.05450637033124</v>
      </c>
      <c r="D125" s="98">
        <v>170.05033099309773</v>
      </c>
      <c r="E125" s="98">
        <v>214.7685784062665</v>
      </c>
      <c r="F125" s="98">
        <v>227.56749653407738</v>
      </c>
      <c r="G125" s="98">
        <v>297.9396060241134</v>
      </c>
      <c r="H125" s="98">
        <v>301.55006255962923</v>
      </c>
      <c r="I125" s="98">
        <v>371.23697066841794</v>
      </c>
      <c r="J125" s="98">
        <v>378.47395833487724</v>
      </c>
      <c r="K125" s="98">
        <v>374.87636701233936</v>
      </c>
      <c r="L125" s="98">
        <v>383.32607577856862</v>
      </c>
      <c r="M125" s="98">
        <v>354.88842722231038</v>
      </c>
      <c r="N125" s="98">
        <v>365.12122801946305</v>
      </c>
      <c r="O125" s="98">
        <v>367.23185399773746</v>
      </c>
      <c r="P125" s="98">
        <v>394.59091396407183</v>
      </c>
      <c r="Q125" s="98">
        <v>377.42536065730428</v>
      </c>
      <c r="R125" s="98">
        <v>380.47114741568822</v>
      </c>
      <c r="S125" s="98">
        <v>390.16141205694095</v>
      </c>
      <c r="T125" s="98">
        <v>386.83560236935097</v>
      </c>
      <c r="U125" s="98">
        <v>389.1938473297036</v>
      </c>
      <c r="V125" s="98">
        <v>391.46677653577967</v>
      </c>
      <c r="W125" s="98">
        <v>415.95717493073516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48.141402221934918</v>
      </c>
      <c r="C129" s="101">
        <v>57.647684800108649</v>
      </c>
      <c r="D129" s="101">
        <v>63.677068485753871</v>
      </c>
      <c r="E129" s="101">
        <v>77.858317261920547</v>
      </c>
      <c r="F129" s="101">
        <v>50.803044910851369</v>
      </c>
      <c r="G129" s="101">
        <v>112.94553525309412</v>
      </c>
      <c r="H129" s="101">
        <v>59.011563840959305</v>
      </c>
      <c r="I129" s="101">
        <v>89.327987206292917</v>
      </c>
      <c r="J129" s="101">
        <v>42.593967086847982</v>
      </c>
      <c r="K129" s="101">
        <v>61.903704048048475</v>
      </c>
      <c r="L129" s="101">
        <v>46.84762510796179</v>
      </c>
      <c r="M129" s="101">
        <v>45.639620428017679</v>
      </c>
      <c r="N129" s="101">
        <v>38.365377881268017</v>
      </c>
      <c r="O129" s="101">
        <v>40.382489718536462</v>
      </c>
      <c r="P129" s="101">
        <v>41.280874942544024</v>
      </c>
      <c r="Q129" s="101">
        <v>47.149825159982974</v>
      </c>
      <c r="R129" s="101">
        <v>47.5500795192185</v>
      </c>
      <c r="S129" s="101">
        <v>52.473251382597496</v>
      </c>
      <c r="T129" s="101">
        <v>50.696294376640765</v>
      </c>
      <c r="U129" s="101">
        <v>49.52354175569473</v>
      </c>
      <c r="V129" s="101">
        <v>40.901243294487635</v>
      </c>
      <c r="W129" s="101">
        <v>40.832976288093533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1.9377668828432135</v>
      </c>
      <c r="C133" s="101">
        <v>1.2613929425015413</v>
      </c>
      <c r="D133" s="101">
        <v>0.94857702599707949</v>
      </c>
      <c r="E133" s="101">
        <v>1.2677760341312938</v>
      </c>
      <c r="F133" s="101">
        <v>0.46707464886487149</v>
      </c>
      <c r="G133" s="101">
        <v>0.49786497578530919</v>
      </c>
      <c r="H133" s="101">
        <v>3.010866529040797</v>
      </c>
      <c r="I133" s="101">
        <v>7.8667568381789792</v>
      </c>
      <c r="J133" s="101">
        <v>12.983889256308167</v>
      </c>
      <c r="K133" s="101">
        <v>28.823947815307431</v>
      </c>
      <c r="L133" s="101">
        <v>26.397807289438649</v>
      </c>
      <c r="M133" s="101">
        <v>30.742643224710267</v>
      </c>
      <c r="N133" s="101">
        <v>42.314558639327998</v>
      </c>
      <c r="O133" s="101">
        <v>41.645626153669632</v>
      </c>
      <c r="P133" s="101">
        <v>44.591870216088779</v>
      </c>
      <c r="Q133" s="101">
        <v>44.852639766529791</v>
      </c>
      <c r="R133" s="101">
        <v>37.392873887455394</v>
      </c>
      <c r="S133" s="101">
        <v>44.720983946838992</v>
      </c>
      <c r="T133" s="101">
        <v>32.956430605461122</v>
      </c>
      <c r="U133" s="101">
        <v>26.647899090913498</v>
      </c>
      <c r="V133" s="101">
        <v>22.989804504250216</v>
      </c>
      <c r="W133" s="101">
        <v>25.578102296546966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1663</v>
      </c>
    </row>
    <row r="137" spans="1:105" ht="12" customHeight="1" x14ac:dyDescent="0.25">
      <c r="A137" s="121" t="s">
        <v>54</v>
      </c>
      <c r="B137" s="122">
        <v>87.831770066752739</v>
      </c>
      <c r="C137" s="122">
        <v>85.794935004973325</v>
      </c>
      <c r="D137" s="122">
        <v>104.49848985367814</v>
      </c>
      <c r="E137" s="122">
        <v>139.9356869054769</v>
      </c>
      <c r="F137" s="122">
        <v>109.49371482216002</v>
      </c>
      <c r="G137" s="122">
        <v>259.94346169296193</v>
      </c>
      <c r="H137" s="122">
        <v>160.88463957847429</v>
      </c>
      <c r="I137" s="122">
        <v>234.4031648298326</v>
      </c>
      <c r="J137" s="122">
        <v>138.95020405848581</v>
      </c>
      <c r="K137" s="122">
        <v>192.10848949755669</v>
      </c>
      <c r="L137" s="122">
        <v>160.93069407818317</v>
      </c>
      <c r="M137" s="122">
        <v>156.06322273184048</v>
      </c>
      <c r="N137" s="122">
        <v>142.30676638600062</v>
      </c>
      <c r="O137" s="122">
        <v>148.04646562291356</v>
      </c>
      <c r="P137" s="122">
        <v>156.83248457357561</v>
      </c>
      <c r="Q137" s="122">
        <v>172.58685125606604</v>
      </c>
      <c r="R137" s="122">
        <v>176.1980930073361</v>
      </c>
      <c r="S137" s="122">
        <v>194.95395968173472</v>
      </c>
      <c r="T137" s="122">
        <v>198.76197654797329</v>
      </c>
      <c r="U137" s="122">
        <v>205.03652733386113</v>
      </c>
      <c r="V137" s="122">
        <v>186.76071255406123</v>
      </c>
      <c r="W137" s="122">
        <v>193.72189184205968</v>
      </c>
      <c r="DA137" s="130" t="s">
        <v>1664</v>
      </c>
    </row>
    <row r="138" spans="1:105" ht="12" customHeight="1" x14ac:dyDescent="0.25">
      <c r="A138" s="97" t="s">
        <v>207</v>
      </c>
      <c r="B138" s="98">
        <v>22.871080228703775</v>
      </c>
      <c r="C138" s="98">
        <v>19.574584643909329</v>
      </c>
      <c r="D138" s="98">
        <v>23.254358523094393</v>
      </c>
      <c r="E138" s="98">
        <v>28.376689996638021</v>
      </c>
      <c r="F138" s="98">
        <v>26.394289971846682</v>
      </c>
      <c r="G138" s="98">
        <v>57.001360120642659</v>
      </c>
      <c r="H138" s="98">
        <v>42.903604632682466</v>
      </c>
      <c r="I138" s="98">
        <v>48.732370684087257</v>
      </c>
      <c r="J138" s="98">
        <v>43.515084145150439</v>
      </c>
      <c r="K138" s="98">
        <v>46.712611957818197</v>
      </c>
      <c r="L138" s="98">
        <v>47.389119086968044</v>
      </c>
      <c r="M138" s="98">
        <v>43.92446867031925</v>
      </c>
      <c r="N138" s="98">
        <v>44.522843748820762</v>
      </c>
      <c r="O138" s="98">
        <v>44.996220156628887</v>
      </c>
      <c r="P138" s="98">
        <v>48.04339065422748</v>
      </c>
      <c r="Q138" s="98">
        <v>46.329774529473447</v>
      </c>
      <c r="R138" s="98">
        <v>46.703640011464564</v>
      </c>
      <c r="S138" s="98">
        <v>47.893140345848991</v>
      </c>
      <c r="T138" s="98">
        <v>47.484904939332935</v>
      </c>
      <c r="U138" s="98">
        <v>47.774386166045581</v>
      </c>
      <c r="V138" s="98">
        <v>48.053382057896229</v>
      </c>
      <c r="W138" s="98">
        <v>51.059639820387872</v>
      </c>
      <c r="DA138" s="63" t="s">
        <v>1665</v>
      </c>
    </row>
    <row r="139" spans="1:105" ht="12" customHeight="1" x14ac:dyDescent="0.25">
      <c r="A139" s="97" t="s">
        <v>50</v>
      </c>
      <c r="B139" s="98">
        <v>64.237015266141199</v>
      </c>
      <c r="C139" s="98">
        <v>65.097083352013072</v>
      </c>
      <c r="D139" s="98">
        <v>79.828066795342721</v>
      </c>
      <c r="E139" s="98">
        <v>107.36883506867443</v>
      </c>
      <c r="F139" s="98">
        <v>80.810146067170649</v>
      </c>
      <c r="G139" s="98">
        <v>199.9689981867823</v>
      </c>
      <c r="H139" s="98">
        <v>110.69662243416775</v>
      </c>
      <c r="I139" s="98">
        <v>181.8764313447428</v>
      </c>
      <c r="J139" s="98">
        <v>93.437656960034388</v>
      </c>
      <c r="K139" s="98">
        <v>143.86677931287866</v>
      </c>
      <c r="L139" s="98">
        <v>111.72908387430307</v>
      </c>
      <c r="M139" s="98">
        <v>110.25184937901095</v>
      </c>
      <c r="N139" s="98">
        <v>95.008038666350103</v>
      </c>
      <c r="O139" s="98">
        <v>102.94600444722971</v>
      </c>
      <c r="P139" s="98">
        <v>108.18652042645662</v>
      </c>
      <c r="Q139" s="98">
        <v>124.83292527563898</v>
      </c>
      <c r="R139" s="98">
        <v>128.07275499377448</v>
      </c>
      <c r="S139" s="98">
        <v>145.44629611849402</v>
      </c>
      <c r="T139" s="98">
        <v>149.88368776957589</v>
      </c>
      <c r="U139" s="98">
        <v>155.98265879703581</v>
      </c>
      <c r="V139" s="98">
        <v>137.476818928585</v>
      </c>
      <c r="W139" s="98">
        <v>141.44969411947685</v>
      </c>
      <c r="DA139" s="63" t="s">
        <v>1666</v>
      </c>
    </row>
    <row r="140" spans="1:105" ht="12" customHeight="1" x14ac:dyDescent="0.25">
      <c r="A140" s="109" t="s">
        <v>120</v>
      </c>
      <c r="B140" s="33">
        <v>0.72367457190775941</v>
      </c>
      <c r="C140" s="33">
        <v>1.1232670090509271</v>
      </c>
      <c r="D140" s="33">
        <v>1.4160645352410246</v>
      </c>
      <c r="E140" s="33">
        <v>4.1901618401644543</v>
      </c>
      <c r="F140" s="33">
        <v>2.2892787831426769</v>
      </c>
      <c r="G140" s="33">
        <v>2.9731033855370059</v>
      </c>
      <c r="H140" s="33">
        <v>7.2844125116240717</v>
      </c>
      <c r="I140" s="33">
        <v>3.794362801002551</v>
      </c>
      <c r="J140" s="33">
        <v>1.9974629533009722</v>
      </c>
      <c r="K140" s="33">
        <v>1.5290982268598161</v>
      </c>
      <c r="L140" s="33">
        <v>1.8124911169120559</v>
      </c>
      <c r="M140" s="33">
        <v>1.8869046825102902</v>
      </c>
      <c r="N140" s="33">
        <v>2.7758839708297298</v>
      </c>
      <c r="O140" s="33">
        <v>0.10424101905495836</v>
      </c>
      <c r="P140" s="33">
        <v>0.60257349289150075</v>
      </c>
      <c r="Q140" s="33">
        <v>1.4241514509536068</v>
      </c>
      <c r="R140" s="33">
        <v>1.4216980020970502</v>
      </c>
      <c r="S140" s="33">
        <v>1.6145232173917148</v>
      </c>
      <c r="T140" s="33">
        <v>1.3933838390644921</v>
      </c>
      <c r="U140" s="33">
        <v>1.2794823707797456</v>
      </c>
      <c r="V140" s="33">
        <v>1.2305115675799898</v>
      </c>
      <c r="W140" s="33">
        <v>1.2125579021949702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1035.411277071508</v>
      </c>
      <c r="C142" s="117">
        <f t="shared" si="25"/>
        <v>768.21264815376799</v>
      </c>
      <c r="D142" s="117">
        <f t="shared" si="25"/>
        <v>818.90256186441604</v>
      </c>
      <c r="E142" s="117">
        <f t="shared" si="25"/>
        <v>1060.5931619978987</v>
      </c>
      <c r="F142" s="117">
        <f t="shared" si="25"/>
        <v>1281.1495838754809</v>
      </c>
      <c r="G142" s="117">
        <f t="shared" si="25"/>
        <v>1467.509985003886</v>
      </c>
      <c r="H142" s="117">
        <f t="shared" si="25"/>
        <v>1353.1470411769758</v>
      </c>
      <c r="I142" s="117">
        <f t="shared" si="25"/>
        <v>1520.4932786351967</v>
      </c>
      <c r="J142" s="117">
        <f t="shared" si="25"/>
        <v>1853.3038498697583</v>
      </c>
      <c r="K142" s="117">
        <f t="shared" si="25"/>
        <v>1930.3375302423856</v>
      </c>
      <c r="L142" s="117">
        <f t="shared" si="25"/>
        <v>2019.5695104311546</v>
      </c>
      <c r="M142" s="117">
        <f t="shared" si="25"/>
        <v>1841.5451574614294</v>
      </c>
      <c r="N142" s="117">
        <f t="shared" si="25"/>
        <v>1971.6013119784257</v>
      </c>
      <c r="O142" s="117">
        <f t="shared" si="25"/>
        <v>1898.3544904383368</v>
      </c>
      <c r="P142" s="117">
        <f t="shared" si="25"/>
        <v>1927.6481342708607</v>
      </c>
      <c r="Q142" s="117">
        <f t="shared" si="25"/>
        <v>1875.1022563651509</v>
      </c>
      <c r="R142" s="117">
        <f t="shared" ref="R142:V142" si="26">R143+R146+R148+R161</f>
        <v>1910.829932476016</v>
      </c>
      <c r="S142" s="117">
        <f t="shared" si="26"/>
        <v>2005.8779608231509</v>
      </c>
      <c r="T142" s="117">
        <f t="shared" si="26"/>
        <v>2027.2740209726444</v>
      </c>
      <c r="U142" s="117">
        <f t="shared" si="26"/>
        <v>2082.5559534165573</v>
      </c>
      <c r="V142" s="117">
        <f t="shared" si="26"/>
        <v>2121.4695571638981</v>
      </c>
      <c r="W142" s="117">
        <f t="shared" ref="W142" si="27">W143+W146+W148+W161</f>
        <v>2292.3520754551423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919.94892100164873</v>
      </c>
      <c r="C143" s="122">
        <f t="shared" si="28"/>
        <v>620.88537535103251</v>
      </c>
      <c r="D143" s="122">
        <f t="shared" si="28"/>
        <v>649.28448295370652</v>
      </c>
      <c r="E143" s="122">
        <f t="shared" si="28"/>
        <v>836.11282146256792</v>
      </c>
      <c r="F143" s="122">
        <f t="shared" si="28"/>
        <v>1077.500942546945</v>
      </c>
      <c r="G143" s="122">
        <f t="shared" si="28"/>
        <v>1104.2627115808993</v>
      </c>
      <c r="H143" s="122">
        <f t="shared" si="28"/>
        <v>1061.9883801065491</v>
      </c>
      <c r="I143" s="122">
        <f t="shared" si="28"/>
        <v>1111.9476225150593</v>
      </c>
      <c r="J143" s="122">
        <f t="shared" si="28"/>
        <v>1518.7963997351237</v>
      </c>
      <c r="K143" s="122">
        <f t="shared" si="28"/>
        <v>1542.6077688926739</v>
      </c>
      <c r="L143" s="122">
        <f t="shared" si="28"/>
        <v>1638.6559936164228</v>
      </c>
      <c r="M143" s="122">
        <f t="shared" si="28"/>
        <v>1482.3606359323867</v>
      </c>
      <c r="N143" s="122">
        <f t="shared" si="28"/>
        <v>1585.5253378589512</v>
      </c>
      <c r="O143" s="122">
        <f t="shared" si="28"/>
        <v>1521.7608065246536</v>
      </c>
      <c r="P143" s="122">
        <f t="shared" si="28"/>
        <v>1525.3353224237921</v>
      </c>
      <c r="Q143" s="122">
        <f t="shared" si="28"/>
        <v>1452.7304772949428</v>
      </c>
      <c r="R143" s="122">
        <f t="shared" ref="R143:V143" si="29">SUM(R144:R145)</f>
        <v>1482.3408025074043</v>
      </c>
      <c r="S143" s="122">
        <f t="shared" si="29"/>
        <v>1543.5378627669302</v>
      </c>
      <c r="T143" s="122">
        <f t="shared" si="29"/>
        <v>1562.752857817715</v>
      </c>
      <c r="U143" s="122">
        <f t="shared" si="29"/>
        <v>1605.3013152638537</v>
      </c>
      <c r="V143" s="122">
        <f t="shared" si="29"/>
        <v>1648.8117526513595</v>
      </c>
      <c r="W143" s="122">
        <f t="shared" ref="W143" si="30">SUM(W144:W145)</f>
        <v>1784.3394655382963</v>
      </c>
      <c r="DA143" s="130" t="s">
        <v>1814</v>
      </c>
    </row>
    <row r="144" spans="1:105" ht="12" customHeight="1" x14ac:dyDescent="0.25">
      <c r="A144" s="97" t="s">
        <v>204</v>
      </c>
      <c r="B144" s="98">
        <v>918.33902132591629</v>
      </c>
      <c r="C144" s="98">
        <v>619.79793356481525</v>
      </c>
      <c r="D144" s="98">
        <v>648.1927769993564</v>
      </c>
      <c r="E144" s="98">
        <v>834.73970477252999</v>
      </c>
      <c r="F144" s="98">
        <v>1075.5968739021885</v>
      </c>
      <c r="G144" s="98">
        <v>1102.4303269054001</v>
      </c>
      <c r="H144" s="98">
        <v>1060.341147500644</v>
      </c>
      <c r="I144" s="98">
        <v>1110.398680091158</v>
      </c>
      <c r="J144" s="98">
        <v>1516.3471029356901</v>
      </c>
      <c r="K144" s="98">
        <v>1540.1244511490436</v>
      </c>
      <c r="L144" s="98">
        <v>1636.2559875955365</v>
      </c>
      <c r="M144" s="98">
        <v>1480.067977275854</v>
      </c>
      <c r="N144" s="98">
        <v>1583.4697094390081</v>
      </c>
      <c r="O144" s="98">
        <v>1519.4441355480283</v>
      </c>
      <c r="P144" s="98">
        <v>1522.9663577189638</v>
      </c>
      <c r="Q144" s="98">
        <v>1450.741789283021</v>
      </c>
      <c r="R144" s="98">
        <v>1480.3311927688874</v>
      </c>
      <c r="S144" s="98">
        <v>1541.4321736433722</v>
      </c>
      <c r="T144" s="98">
        <v>1560.6534103391573</v>
      </c>
      <c r="U144" s="98">
        <v>1603.1548933154027</v>
      </c>
      <c r="V144" s="98">
        <v>1646.641309076887</v>
      </c>
      <c r="W144" s="98">
        <v>1782.0136106502987</v>
      </c>
      <c r="DA144" s="63" t="s">
        <v>1815</v>
      </c>
    </row>
    <row r="145" spans="1:105" ht="12" customHeight="1" x14ac:dyDescent="0.25">
      <c r="A145" s="97" t="s">
        <v>53</v>
      </c>
      <c r="B145" s="98">
        <v>1.6098996757324493</v>
      </c>
      <c r="C145" s="98">
        <v>1.0874417862172074</v>
      </c>
      <c r="D145" s="98">
        <v>1.0917059543501357</v>
      </c>
      <c r="E145" s="98">
        <v>1.3731166900378851</v>
      </c>
      <c r="F145" s="98">
        <v>1.9040686447564745</v>
      </c>
      <c r="G145" s="98">
        <v>1.832384675499297</v>
      </c>
      <c r="H145" s="98">
        <v>1.6472326059052473</v>
      </c>
      <c r="I145" s="98">
        <v>1.5489424239011977</v>
      </c>
      <c r="J145" s="98">
        <v>2.4492967994336619</v>
      </c>
      <c r="K145" s="98">
        <v>2.4833177436303764</v>
      </c>
      <c r="L145" s="98">
        <v>2.4000060208864045</v>
      </c>
      <c r="M145" s="98">
        <v>2.2926586565326348</v>
      </c>
      <c r="N145" s="98">
        <v>2.055628419943158</v>
      </c>
      <c r="O145" s="98">
        <v>2.31667097662528</v>
      </c>
      <c r="P145" s="98">
        <v>2.3689647048283371</v>
      </c>
      <c r="Q145" s="98">
        <v>1.9886880119217853</v>
      </c>
      <c r="R145" s="98">
        <v>2.0096097385170415</v>
      </c>
      <c r="S145" s="98">
        <v>2.1056891235579585</v>
      </c>
      <c r="T145" s="98">
        <v>2.0994474785578285</v>
      </c>
      <c r="U145" s="98">
        <v>2.1464219484509166</v>
      </c>
      <c r="V145" s="98">
        <v>2.1704435744724746</v>
      </c>
      <c r="W145" s="98">
        <v>2.3258548879975587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1.6364668865049228</v>
      </c>
      <c r="C146" s="122">
        <f t="shared" si="31"/>
        <v>1.9496133349178482</v>
      </c>
      <c r="D146" s="122">
        <f t="shared" si="31"/>
        <v>2.9975408937805188</v>
      </c>
      <c r="E146" s="122">
        <f t="shared" si="31"/>
        <v>5.0330692690596344</v>
      </c>
      <c r="F146" s="122">
        <f t="shared" si="31"/>
        <v>4.4812854522105496</v>
      </c>
      <c r="G146" s="122">
        <f t="shared" si="31"/>
        <v>6.4748568982332451</v>
      </c>
      <c r="H146" s="122">
        <f t="shared" si="31"/>
        <v>10.104037155040277</v>
      </c>
      <c r="I146" s="122">
        <f t="shared" si="31"/>
        <v>24.793343139136621</v>
      </c>
      <c r="J146" s="122">
        <f t="shared" si="31"/>
        <v>16.574232998677168</v>
      </c>
      <c r="K146" s="122">
        <f t="shared" si="31"/>
        <v>16.30464458287118</v>
      </c>
      <c r="L146" s="122">
        <f t="shared" si="31"/>
        <v>27.017058849342526</v>
      </c>
      <c r="M146" s="122">
        <f t="shared" si="31"/>
        <v>17.995545895283094</v>
      </c>
      <c r="N146" s="122">
        <f t="shared" si="31"/>
        <v>38.043737731926775</v>
      </c>
      <c r="O146" s="122">
        <f t="shared" si="31"/>
        <v>17.439730046070938</v>
      </c>
      <c r="P146" s="122">
        <f t="shared" si="31"/>
        <v>14.992139927285008</v>
      </c>
      <c r="Q146" s="122">
        <f t="shared" si="31"/>
        <v>28.417937390987287</v>
      </c>
      <c r="R146" s="122">
        <f t="shared" si="31"/>
        <v>29.428304970014384</v>
      </c>
      <c r="S146" s="122">
        <f t="shared" si="31"/>
        <v>31.562097241235609</v>
      </c>
      <c r="T146" s="122">
        <f t="shared" si="31"/>
        <v>33.526589122104525</v>
      </c>
      <c r="U146" s="122">
        <f t="shared" si="31"/>
        <v>36.35955328707805</v>
      </c>
      <c r="V146" s="122">
        <f t="shared" si="31"/>
        <v>40.470350466948609</v>
      </c>
      <c r="W146" s="122">
        <f t="shared" si="31"/>
        <v>44.00369184788061</v>
      </c>
      <c r="DA146" s="130" t="s">
        <v>1817</v>
      </c>
    </row>
    <row r="147" spans="1:105" ht="12" customHeight="1" x14ac:dyDescent="0.25">
      <c r="A147" s="97" t="s">
        <v>53</v>
      </c>
      <c r="B147" s="98">
        <v>1.6364668865049228</v>
      </c>
      <c r="C147" s="98">
        <v>1.9496133349178482</v>
      </c>
      <c r="D147" s="98">
        <v>2.9975408937805188</v>
      </c>
      <c r="E147" s="98">
        <v>5.0330692690596344</v>
      </c>
      <c r="F147" s="98">
        <v>4.4812854522105496</v>
      </c>
      <c r="G147" s="98">
        <v>6.4748568982332451</v>
      </c>
      <c r="H147" s="98">
        <v>10.104037155040277</v>
      </c>
      <c r="I147" s="98">
        <v>24.793343139136621</v>
      </c>
      <c r="J147" s="98">
        <v>16.574232998677168</v>
      </c>
      <c r="K147" s="98">
        <v>16.30464458287118</v>
      </c>
      <c r="L147" s="98">
        <v>27.017058849342526</v>
      </c>
      <c r="M147" s="98">
        <v>17.995545895283094</v>
      </c>
      <c r="N147" s="98">
        <v>38.043737731926775</v>
      </c>
      <c r="O147" s="98">
        <v>17.439730046070938</v>
      </c>
      <c r="P147" s="98">
        <v>14.992139927285008</v>
      </c>
      <c r="Q147" s="98">
        <v>28.417937390987287</v>
      </c>
      <c r="R147" s="98">
        <v>29.428304970014384</v>
      </c>
      <c r="S147" s="98">
        <v>31.562097241235609</v>
      </c>
      <c r="T147" s="98">
        <v>33.526589122104525</v>
      </c>
      <c r="U147" s="98">
        <v>36.35955328707805</v>
      </c>
      <c r="V147" s="98">
        <v>40.470350466948609</v>
      </c>
      <c r="W147" s="98">
        <v>44.00369184788061</v>
      </c>
      <c r="DA147" s="63" t="s">
        <v>1818</v>
      </c>
    </row>
    <row r="148" spans="1:105" ht="12" customHeight="1" x14ac:dyDescent="0.25">
      <c r="A148" s="121" t="s">
        <v>55</v>
      </c>
      <c r="B148" s="122">
        <v>63.812051650951261</v>
      </c>
      <c r="C148" s="122">
        <v>96.381991547328298</v>
      </c>
      <c r="D148" s="122">
        <v>106.76574340903232</v>
      </c>
      <c r="E148" s="122">
        <v>138.65856764658261</v>
      </c>
      <c r="F148" s="122">
        <v>135.99267699354331</v>
      </c>
      <c r="G148" s="122">
        <v>206.82228291810131</v>
      </c>
      <c r="H148" s="122">
        <v>187.22400573242899</v>
      </c>
      <c r="I148" s="122">
        <v>247.91040685717797</v>
      </c>
      <c r="J148" s="122">
        <v>237.54759073816288</v>
      </c>
      <c r="K148" s="122">
        <v>260.26804322794879</v>
      </c>
      <c r="L148" s="122">
        <v>260.70049407035941</v>
      </c>
      <c r="M148" s="122">
        <v>250.69429643421847</v>
      </c>
      <c r="N148" s="122">
        <v>265.32353549513192</v>
      </c>
      <c r="O148" s="122">
        <v>273.53156935365524</v>
      </c>
      <c r="P148" s="122">
        <v>296.50606654636539</v>
      </c>
      <c r="Q148" s="122">
        <v>293.76922774745555</v>
      </c>
      <c r="R148" s="122">
        <v>296.71076937017455</v>
      </c>
      <c r="S148" s="122">
        <v>317.32673165977837</v>
      </c>
      <c r="T148" s="122">
        <v>315.12680951630898</v>
      </c>
      <c r="U148" s="122">
        <v>321.07288772675281</v>
      </c>
      <c r="V148" s="122">
        <v>322.73601862430525</v>
      </c>
      <c r="W148" s="122">
        <v>350.06995506394799</v>
      </c>
      <c r="DA148" s="130" t="s">
        <v>1819</v>
      </c>
    </row>
    <row r="149" spans="1:105" ht="12" customHeight="1" x14ac:dyDescent="0.25">
      <c r="A149" s="97" t="s">
        <v>132</v>
      </c>
      <c r="B149" s="98">
        <v>39.085199591911774</v>
      </c>
      <c r="C149" s="98">
        <v>67.355530509913947</v>
      </c>
      <c r="D149" s="98">
        <v>74.752079639576834</v>
      </c>
      <c r="E149" s="98">
        <v>99.051358999729374</v>
      </c>
      <c r="F149" s="98">
        <v>110.1093952144564</v>
      </c>
      <c r="G149" s="98">
        <v>148.53776312300545</v>
      </c>
      <c r="H149" s="98">
        <v>154.84457910775575</v>
      </c>
      <c r="I149" s="98">
        <v>196.63861257771237</v>
      </c>
      <c r="J149" s="98">
        <v>207.61566228672243</v>
      </c>
      <c r="K149" s="98">
        <v>210.89591943226904</v>
      </c>
      <c r="L149" s="98">
        <v>220.51194251641223</v>
      </c>
      <c r="M149" s="98">
        <v>208.06537365964346</v>
      </c>
      <c r="N149" s="98">
        <v>219.07643093640598</v>
      </c>
      <c r="O149" s="98">
        <v>224.8546681532502</v>
      </c>
      <c r="P149" s="98">
        <v>244.24537007197921</v>
      </c>
      <c r="Q149" s="98">
        <v>235.855764673023</v>
      </c>
      <c r="R149" s="98">
        <v>241.32075225662692</v>
      </c>
      <c r="S149" s="98">
        <v>252.23698432850827</v>
      </c>
      <c r="T149" s="98">
        <v>257.1660853263574</v>
      </c>
      <c r="U149" s="98">
        <v>265.86097128710679</v>
      </c>
      <c r="V149" s="98">
        <v>274.8905022486926</v>
      </c>
      <c r="W149" s="98">
        <v>298.53264107998331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23.659908264148832</v>
      </c>
      <c r="C153" s="101">
        <v>28.33193199739577</v>
      </c>
      <c r="D153" s="101">
        <v>31.491372682315831</v>
      </c>
      <c r="E153" s="101">
        <v>38.909165045786636</v>
      </c>
      <c r="F153" s="101">
        <v>25.62610822391402</v>
      </c>
      <c r="G153" s="101">
        <v>58.01039293736563</v>
      </c>
      <c r="H153" s="101">
        <v>30.642643547859848</v>
      </c>
      <c r="I153" s="101">
        <v>46.702657461577786</v>
      </c>
      <c r="J153" s="101">
        <v>22.37014434423202</v>
      </c>
      <c r="K153" s="101">
        <v>32.541870297025156</v>
      </c>
      <c r="L153" s="101">
        <v>24.752199582335848</v>
      </c>
      <c r="M153" s="101">
        <v>24.609470639238715</v>
      </c>
      <c r="N153" s="101">
        <v>21.322259468306946</v>
      </c>
      <c r="O153" s="101">
        <v>23.974985875493005</v>
      </c>
      <c r="P153" s="101">
        <v>25.505352428534518</v>
      </c>
      <c r="Q153" s="101">
        <v>30.579516648969353</v>
      </c>
      <c r="R153" s="101">
        <v>32.195245190264714</v>
      </c>
      <c r="S153" s="101">
        <v>36.817312247468088</v>
      </c>
      <c r="T153" s="101">
        <v>36.949958434489673</v>
      </c>
      <c r="U153" s="101">
        <v>38.042965360189861</v>
      </c>
      <c r="V153" s="101">
        <v>32.809913551842051</v>
      </c>
      <c r="W153" s="101">
        <v>34.273564203940346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1.0669437948906535</v>
      </c>
      <c r="C157" s="101">
        <v>0.69452904001857441</v>
      </c>
      <c r="D157" s="101">
        <v>0.52229108713966099</v>
      </c>
      <c r="E157" s="101">
        <v>0.69804360106659391</v>
      </c>
      <c r="F157" s="101">
        <v>0.25717355517290402</v>
      </c>
      <c r="G157" s="101">
        <v>0.27412685773023426</v>
      </c>
      <c r="H157" s="101">
        <v>1.7367830768133969</v>
      </c>
      <c r="I157" s="101">
        <v>4.5691368178878342</v>
      </c>
      <c r="J157" s="101">
        <v>7.5617841072084397</v>
      </c>
      <c r="K157" s="101">
        <v>16.830253498654585</v>
      </c>
      <c r="L157" s="101">
        <v>15.436351971611332</v>
      </c>
      <c r="M157" s="101">
        <v>18.019452135336323</v>
      </c>
      <c r="N157" s="101">
        <v>24.924845090418959</v>
      </c>
      <c r="O157" s="101">
        <v>24.701915324912036</v>
      </c>
      <c r="P157" s="101">
        <v>26.755344045851629</v>
      </c>
      <c r="Q157" s="101">
        <v>27.3339464254632</v>
      </c>
      <c r="R157" s="101">
        <v>23.194771923282939</v>
      </c>
      <c r="S157" s="101">
        <v>28.272435083802012</v>
      </c>
      <c r="T157" s="101">
        <v>21.010765755461904</v>
      </c>
      <c r="U157" s="101">
        <v>17.168951079456196</v>
      </c>
      <c r="V157" s="101">
        <v>15.035602823770629</v>
      </c>
      <c r="W157" s="101">
        <v>17.263749780024352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1831</v>
      </c>
    </row>
    <row r="161" spans="1:105" ht="12" customHeight="1" x14ac:dyDescent="0.25">
      <c r="A161" s="121" t="s">
        <v>54</v>
      </c>
      <c r="B161" s="122">
        <v>50.01383753240313</v>
      </c>
      <c r="C161" s="122">
        <v>48.995667920489232</v>
      </c>
      <c r="D161" s="122">
        <v>59.854794607896729</v>
      </c>
      <c r="E161" s="122">
        <v>80.788703619688661</v>
      </c>
      <c r="F161" s="122">
        <v>63.174678882782011</v>
      </c>
      <c r="G161" s="122">
        <v>149.95013360665209</v>
      </c>
      <c r="H161" s="122">
        <v>93.830618182957309</v>
      </c>
      <c r="I161" s="122">
        <v>135.84190612382289</v>
      </c>
      <c r="J161" s="122">
        <v>80.385626397794596</v>
      </c>
      <c r="K161" s="122">
        <v>111.15707353889175</v>
      </c>
      <c r="L161" s="122">
        <v>93.195963895030033</v>
      </c>
      <c r="M161" s="122">
        <v>90.494679199541224</v>
      </c>
      <c r="N161" s="122">
        <v>82.708700892415948</v>
      </c>
      <c r="O161" s="122">
        <v>85.622384513957059</v>
      </c>
      <c r="P161" s="122">
        <v>90.814605373418132</v>
      </c>
      <c r="Q161" s="122">
        <v>100.18461393176526</v>
      </c>
      <c r="R161" s="122">
        <v>102.35005562842275</v>
      </c>
      <c r="S161" s="122">
        <v>113.45126915520694</v>
      </c>
      <c r="T161" s="122">
        <v>115.86776451651569</v>
      </c>
      <c r="U161" s="122">
        <v>119.82219713887255</v>
      </c>
      <c r="V161" s="122">
        <v>109.45143542128493</v>
      </c>
      <c r="W161" s="122">
        <v>113.93896300501723</v>
      </c>
      <c r="DA161" s="130" t="s">
        <v>1832</v>
      </c>
    </row>
    <row r="162" spans="1:105" ht="12" customHeight="1" x14ac:dyDescent="0.25">
      <c r="A162" s="97" t="s">
        <v>207</v>
      </c>
      <c r="B162" s="98">
        <v>12.871726157358049</v>
      </c>
      <c r="C162" s="98">
        <v>11.025931983600952</v>
      </c>
      <c r="D162" s="98">
        <v>13.124869832760238</v>
      </c>
      <c r="E162" s="98">
        <v>16.051673633747313</v>
      </c>
      <c r="F162" s="98">
        <v>14.965998965604335</v>
      </c>
      <c r="G162" s="98">
        <v>32.375996583578775</v>
      </c>
      <c r="H162" s="98">
        <v>24.405632636608694</v>
      </c>
      <c r="I162" s="98">
        <v>27.737120586091194</v>
      </c>
      <c r="J162" s="98">
        <v>24.773149864477034</v>
      </c>
      <c r="K162" s="98">
        <v>26.59747150788882</v>
      </c>
      <c r="L162" s="98">
        <v>26.989018005812664</v>
      </c>
      <c r="M162" s="98">
        <v>25.020664429751069</v>
      </c>
      <c r="N162" s="98">
        <v>25.366705936679516</v>
      </c>
      <c r="O162" s="98">
        <v>25.640037307701796</v>
      </c>
      <c r="P162" s="98">
        <v>27.378484842414071</v>
      </c>
      <c r="Q162" s="98">
        <v>26.403391012018606</v>
      </c>
      <c r="R162" s="98">
        <v>26.620554092822946</v>
      </c>
      <c r="S162" s="98">
        <v>27.305082522367918</v>
      </c>
      <c r="T162" s="98">
        <v>27.089806908776982</v>
      </c>
      <c r="U162" s="98">
        <v>27.280116551375812</v>
      </c>
      <c r="V162" s="98">
        <v>27.475195434382425</v>
      </c>
      <c r="W162" s="98">
        <v>29.228499937937659</v>
      </c>
      <c r="DA162" s="63" t="s">
        <v>1833</v>
      </c>
    </row>
    <row r="163" spans="1:105" ht="12" customHeight="1" x14ac:dyDescent="0.25">
      <c r="A163" s="97" t="s">
        <v>50</v>
      </c>
      <c r="B163" s="98">
        <v>36.614708793310086</v>
      </c>
      <c r="C163" s="98">
        <v>37.146539853510362</v>
      </c>
      <c r="D163" s="98">
        <v>45.684897566567955</v>
      </c>
      <c r="E163" s="98">
        <v>61.628735325537967</v>
      </c>
      <c r="F163" s="98">
        <v>46.507411609871241</v>
      </c>
      <c r="G163" s="98">
        <v>115.35991514453585</v>
      </c>
      <c r="H163" s="98">
        <v>63.985752043010429</v>
      </c>
      <c r="I163" s="98">
        <v>105.26997621494117</v>
      </c>
      <c r="J163" s="98">
        <v>54.119432042821479</v>
      </c>
      <c r="K163" s="98">
        <v>83.415932128101829</v>
      </c>
      <c r="L163" s="98">
        <v>64.845969023143866</v>
      </c>
      <c r="M163" s="98">
        <v>64.052542144333813</v>
      </c>
      <c r="N163" s="98">
        <v>55.244496563052181</v>
      </c>
      <c r="O163" s="98">
        <v>59.903408274208545</v>
      </c>
      <c r="P163" s="98">
        <v>62.979013177966195</v>
      </c>
      <c r="Q163" s="98">
        <v>72.694303688719543</v>
      </c>
      <c r="R163" s="98">
        <v>74.634370662253332</v>
      </c>
      <c r="S163" s="98">
        <v>84.886993349079617</v>
      </c>
      <c r="T163" s="98">
        <v>87.677802910618468</v>
      </c>
      <c r="U163" s="98">
        <v>91.520440102817275</v>
      </c>
      <c r="V163" s="98">
        <v>80.982591075238076</v>
      </c>
      <c r="W163" s="98">
        <v>83.72647291325363</v>
      </c>
      <c r="DA163" s="63" t="s">
        <v>1834</v>
      </c>
    </row>
    <row r="164" spans="1:105" ht="12" customHeight="1" x14ac:dyDescent="0.25">
      <c r="A164" s="109" t="s">
        <v>120</v>
      </c>
      <c r="B164" s="33">
        <v>0.52740258173499399</v>
      </c>
      <c r="C164" s="33">
        <v>0.8231960833779155</v>
      </c>
      <c r="D164" s="33">
        <v>1.0450272085685346</v>
      </c>
      <c r="E164" s="33">
        <v>3.108294660403387</v>
      </c>
      <c r="F164" s="33">
        <v>1.701268307306433</v>
      </c>
      <c r="G164" s="33">
        <v>2.214221878537471</v>
      </c>
      <c r="H164" s="33">
        <v>5.4392335033381922</v>
      </c>
      <c r="I164" s="33">
        <v>2.834809322790524</v>
      </c>
      <c r="J164" s="33">
        <v>1.4930444904960876</v>
      </c>
      <c r="K164" s="33">
        <v>1.1436699029011115</v>
      </c>
      <c r="L164" s="33">
        <v>1.3609768660735002</v>
      </c>
      <c r="M164" s="33">
        <v>1.4214726254563439</v>
      </c>
      <c r="N164" s="33">
        <v>2.0974983926842539</v>
      </c>
      <c r="O164" s="33">
        <v>7.8938932046727361E-2</v>
      </c>
      <c r="P164" s="33">
        <v>0.4571073530378732</v>
      </c>
      <c r="Q164" s="33">
        <v>1.0869192310271072</v>
      </c>
      <c r="R164" s="33">
        <v>1.0951308733464782</v>
      </c>
      <c r="S164" s="33">
        <v>1.2591932837593987</v>
      </c>
      <c r="T164" s="33">
        <v>1.1001546971202405</v>
      </c>
      <c r="U164" s="33">
        <v>1.0216404846794676</v>
      </c>
      <c r="V164" s="33">
        <v>0.99364891166441904</v>
      </c>
      <c r="W164" s="33">
        <v>0.98399015382594379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0.4026956147010774</v>
      </c>
      <c r="C166" s="119">
        <f t="shared" si="32"/>
        <v>0.40901159007181304</v>
      </c>
      <c r="D166" s="119">
        <f t="shared" si="32"/>
        <v>0.42548734066478328</v>
      </c>
      <c r="E166" s="119">
        <f t="shared" si="32"/>
        <v>0.44420199186608855</v>
      </c>
      <c r="F166" s="119">
        <f t="shared" si="32"/>
        <v>0.45772849847650099</v>
      </c>
      <c r="G166" s="119">
        <f t="shared" si="32"/>
        <v>0.48061142755414038</v>
      </c>
      <c r="H166" s="119">
        <f t="shared" si="32"/>
        <v>0.49080353570055091</v>
      </c>
      <c r="I166" s="119">
        <f t="shared" si="32"/>
        <v>0.51088603286309198</v>
      </c>
      <c r="J166" s="119">
        <f t="shared" si="32"/>
        <v>0.51712716261209812</v>
      </c>
      <c r="K166" s="119">
        <f t="shared" si="32"/>
        <v>0.53032972137729584</v>
      </c>
      <c r="L166" s="119">
        <f t="shared" si="32"/>
        <v>0.54198836144829343</v>
      </c>
      <c r="M166" s="119">
        <f t="shared" si="32"/>
        <v>0.55060778942117694</v>
      </c>
      <c r="N166" s="119">
        <f t="shared" si="32"/>
        <v>0.56673004145354944</v>
      </c>
      <c r="O166" s="119">
        <f t="shared" si="32"/>
        <v>0.57473425305577786</v>
      </c>
      <c r="P166" s="119">
        <f t="shared" si="32"/>
        <v>0.58035448010382262</v>
      </c>
      <c r="Q166" s="119">
        <f t="shared" si="32"/>
        <v>0.58947499772889067</v>
      </c>
      <c r="R166" s="119">
        <f t="shared" ref="R166:V166" si="33">IF(R142=0,"",R142/R118)</f>
        <v>0.59696050916082266</v>
      </c>
      <c r="S166" s="119">
        <f t="shared" si="33"/>
        <v>0.60656618406635032</v>
      </c>
      <c r="T166" s="119">
        <f t="shared" si="33"/>
        <v>0.61959519214316583</v>
      </c>
      <c r="U166" s="119">
        <f t="shared" si="33"/>
        <v>0.63307373049019622</v>
      </c>
      <c r="V166" s="119">
        <f t="shared" si="33"/>
        <v>0.64725679705410344</v>
      </c>
      <c r="W166" s="119">
        <f t="shared" ref="W166" si="34">IF(W142=0,"",W142/W118)</f>
        <v>0.65935976932271645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0.39354132083711157</v>
      </c>
      <c r="C167" s="124">
        <f t="shared" si="35"/>
        <v>0.39487931759291695</v>
      </c>
      <c r="D167" s="124">
        <f t="shared" si="35"/>
        <v>0.40992954634936951</v>
      </c>
      <c r="E167" s="124">
        <f t="shared" si="35"/>
        <v>0.42847727131675406</v>
      </c>
      <c r="F167" s="124">
        <f t="shared" si="35"/>
        <v>0.4473753018102315</v>
      </c>
      <c r="G167" s="124">
        <f t="shared" si="35"/>
        <v>0.46413797529592593</v>
      </c>
      <c r="H167" s="124">
        <f t="shared" si="35"/>
        <v>0.47663259937663055</v>
      </c>
      <c r="I167" s="124">
        <f t="shared" si="35"/>
        <v>0.49142070018233769</v>
      </c>
      <c r="J167" s="124">
        <f t="shared" si="35"/>
        <v>0.50561450409539632</v>
      </c>
      <c r="K167" s="124">
        <f t="shared" si="35"/>
        <v>0.51844210334797136</v>
      </c>
      <c r="L167" s="124">
        <f t="shared" si="35"/>
        <v>0.52895939190461883</v>
      </c>
      <c r="M167" s="124">
        <f t="shared" si="35"/>
        <v>0.53900985084553144</v>
      </c>
      <c r="N167" s="124">
        <f t="shared" si="35"/>
        <v>0.55127372162563126</v>
      </c>
      <c r="O167" s="124">
        <f t="shared" si="35"/>
        <v>0.56379849695545436</v>
      </c>
      <c r="P167" s="124">
        <f t="shared" si="35"/>
        <v>0.56941515622619998</v>
      </c>
      <c r="Q167" s="124">
        <f t="shared" si="35"/>
        <v>0.57438916870176193</v>
      </c>
      <c r="R167" s="124">
        <f t="shared" ref="R167:V167" si="36">IF(R143=0,"",R143/R119)</f>
        <v>0.58140386815918066</v>
      </c>
      <c r="S167" s="124">
        <f t="shared" si="36"/>
        <v>0.59036003176205742</v>
      </c>
      <c r="T167" s="124">
        <f t="shared" si="36"/>
        <v>0.60284529584691837</v>
      </c>
      <c r="U167" s="124">
        <f t="shared" si="36"/>
        <v>0.61549838794968281</v>
      </c>
      <c r="V167" s="124">
        <f t="shared" si="36"/>
        <v>0.62850768336990437</v>
      </c>
      <c r="W167" s="124">
        <f t="shared" ref="W167" si="37">IF(W143=0,"",W143/W119)</f>
        <v>0.64011828372459356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0.39312336937234438</v>
      </c>
      <c r="C168" s="111">
        <f t="shared" si="38"/>
        <v>0.39446052264300818</v>
      </c>
      <c r="D168" s="111">
        <f t="shared" si="38"/>
        <v>0.40952255686448574</v>
      </c>
      <c r="E168" s="111">
        <f t="shared" si="38"/>
        <v>0.42807482350786824</v>
      </c>
      <c r="F168" s="111">
        <f t="shared" si="38"/>
        <v>0.44693807104695982</v>
      </c>
      <c r="G168" s="111">
        <f t="shared" si="38"/>
        <v>0.46372494782220447</v>
      </c>
      <c r="H168" s="111">
        <f t="shared" si="38"/>
        <v>0.47624538919604442</v>
      </c>
      <c r="I168" s="111">
        <f t="shared" si="38"/>
        <v>0.49107231436422971</v>
      </c>
      <c r="J168" s="111">
        <f t="shared" si="38"/>
        <v>0.50521106186016129</v>
      </c>
      <c r="K168" s="111">
        <f t="shared" si="38"/>
        <v>0.51803986065591412</v>
      </c>
      <c r="L168" s="111">
        <f t="shared" si="38"/>
        <v>0.52859418261940505</v>
      </c>
      <c r="M168" s="111">
        <f t="shared" si="38"/>
        <v>0.5386252271180495</v>
      </c>
      <c r="N168" s="111">
        <f t="shared" si="38"/>
        <v>0.55095277653796315</v>
      </c>
      <c r="O168" s="111">
        <f t="shared" si="38"/>
        <v>0.56342378120157344</v>
      </c>
      <c r="P168" s="111">
        <f t="shared" si="38"/>
        <v>0.56903403313611223</v>
      </c>
      <c r="Q168" s="111">
        <f t="shared" si="38"/>
        <v>0.57405424788535664</v>
      </c>
      <c r="R168" s="111">
        <f t="shared" ref="R168:V168" si="39">IF(R144=0,"",R144/R120)</f>
        <v>0.58107366650756209</v>
      </c>
      <c r="S168" s="111">
        <f t="shared" si="39"/>
        <v>0.59002985527277929</v>
      </c>
      <c r="T168" s="111">
        <f t="shared" si="39"/>
        <v>0.6025233875511472</v>
      </c>
      <c r="U168" s="111">
        <f t="shared" si="39"/>
        <v>0.61518169296662517</v>
      </c>
      <c r="V168" s="111">
        <f t="shared" si="39"/>
        <v>0.62820007559105073</v>
      </c>
      <c r="W168" s="111">
        <f t="shared" ref="W168" si="40">IF(W144=0,"",W144/W120)</f>
        <v>0.63981775383744388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1.6257959214795279</v>
      </c>
      <c r="C170" s="124">
        <f t="shared" si="44"/>
        <v>1.7458852396912705</v>
      </c>
      <c r="D170" s="124">
        <f t="shared" si="44"/>
        <v>1.9273149177595716</v>
      </c>
      <c r="E170" s="124">
        <f t="shared" si="44"/>
        <v>2.0558874680878727</v>
      </c>
      <c r="F170" s="124">
        <f t="shared" si="44"/>
        <v>2.1306704062759136</v>
      </c>
      <c r="G170" s="124">
        <f t="shared" si="44"/>
        <v>2.2117620308243899</v>
      </c>
      <c r="H170" s="124">
        <f t="shared" si="44"/>
        <v>2.2759790840293586</v>
      </c>
      <c r="I170" s="124">
        <f t="shared" si="44"/>
        <v>2.3316165496096066</v>
      </c>
      <c r="J170" s="124">
        <f t="shared" si="44"/>
        <v>2.3741686537525255</v>
      </c>
      <c r="K170" s="124">
        <f t="shared" si="44"/>
        <v>2.4329562037785903</v>
      </c>
      <c r="L170" s="124">
        <f t="shared" si="44"/>
        <v>2.4935830921955646</v>
      </c>
      <c r="M170" s="124">
        <f t="shared" si="44"/>
        <v>2.5420947307965052</v>
      </c>
      <c r="N170" s="124">
        <f t="shared" si="44"/>
        <v>2.5903435024724093</v>
      </c>
      <c r="O170" s="124">
        <f t="shared" si="44"/>
        <v>2.6486450984708756</v>
      </c>
      <c r="P170" s="124">
        <f t="shared" si="44"/>
        <v>2.7611385018878543</v>
      </c>
      <c r="Q170" s="124">
        <f t="shared" si="44"/>
        <v>2.9055087444224346</v>
      </c>
      <c r="R170" s="124">
        <f t="shared" ref="R170:V170" si="45">IF(R146=0,"",R146/R122)</f>
        <v>3.0242187829796521</v>
      </c>
      <c r="S170" s="124">
        <f t="shared" si="45"/>
        <v>3.1373949413878979</v>
      </c>
      <c r="T170" s="124">
        <f t="shared" si="45"/>
        <v>3.227502190860152</v>
      </c>
      <c r="U170" s="124">
        <f t="shared" si="45"/>
        <v>3.2873679769180413</v>
      </c>
      <c r="V170" s="124">
        <f t="shared" si="45"/>
        <v>3.334251555576766</v>
      </c>
      <c r="W170" s="124">
        <f t="shared" ref="W170" si="46">IF(W146=0,"",W146/W122)</f>
        <v>3.3776660172669399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1.6257959214795279</v>
      </c>
      <c r="C171" s="111">
        <f t="shared" si="47"/>
        <v>1.7458852396912705</v>
      </c>
      <c r="D171" s="111">
        <f t="shared" si="47"/>
        <v>1.9273149177595716</v>
      </c>
      <c r="E171" s="111">
        <f t="shared" si="47"/>
        <v>2.0558874680878727</v>
      </c>
      <c r="F171" s="111">
        <f t="shared" si="47"/>
        <v>2.1306704062759136</v>
      </c>
      <c r="G171" s="111">
        <f t="shared" si="47"/>
        <v>2.2117620308243899</v>
      </c>
      <c r="H171" s="111">
        <f t="shared" si="47"/>
        <v>2.2759790840293586</v>
      </c>
      <c r="I171" s="111">
        <f t="shared" si="47"/>
        <v>2.3316165496096066</v>
      </c>
      <c r="J171" s="111">
        <f t="shared" si="47"/>
        <v>2.3741686537525255</v>
      </c>
      <c r="K171" s="111">
        <f t="shared" si="47"/>
        <v>2.4329562037785903</v>
      </c>
      <c r="L171" s="111">
        <f t="shared" si="47"/>
        <v>2.4935830921955646</v>
      </c>
      <c r="M171" s="111">
        <f t="shared" si="47"/>
        <v>2.5420947307965052</v>
      </c>
      <c r="N171" s="111">
        <f t="shared" si="47"/>
        <v>2.5903435024724093</v>
      </c>
      <c r="O171" s="111">
        <f t="shared" si="47"/>
        <v>2.6486450984708756</v>
      </c>
      <c r="P171" s="111">
        <f t="shared" si="47"/>
        <v>2.7611385018878543</v>
      </c>
      <c r="Q171" s="111">
        <f t="shared" si="47"/>
        <v>2.9055087444224346</v>
      </c>
      <c r="R171" s="111">
        <f t="shared" ref="R171:V171" si="48">IF(R147=0,"",R147/R123)</f>
        <v>3.0242187829796521</v>
      </c>
      <c r="S171" s="111">
        <f t="shared" si="48"/>
        <v>3.1373949413878979</v>
      </c>
      <c r="T171" s="111">
        <f t="shared" si="48"/>
        <v>3.227502190860152</v>
      </c>
      <c r="U171" s="111">
        <f t="shared" si="48"/>
        <v>3.2873679769180413</v>
      </c>
      <c r="V171" s="111">
        <f t="shared" si="48"/>
        <v>3.334251555576766</v>
      </c>
      <c r="W171" s="111">
        <f t="shared" ref="W171" si="49">IF(W147=0,"",W147/W123)</f>
        <v>3.3776660172669399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0.44085737313319728</v>
      </c>
      <c r="C172" s="124">
        <f t="shared" si="50"/>
        <v>0.44017361123215104</v>
      </c>
      <c r="D172" s="124">
        <f t="shared" si="50"/>
        <v>0.4549496075361017</v>
      </c>
      <c r="E172" s="124">
        <f t="shared" si="50"/>
        <v>0.47179680680644615</v>
      </c>
      <c r="F172" s="124">
        <f t="shared" si="50"/>
        <v>0.48771280897696018</v>
      </c>
      <c r="G172" s="124">
        <f t="shared" si="50"/>
        <v>0.50274872752256927</v>
      </c>
      <c r="H172" s="124">
        <f t="shared" si="50"/>
        <v>0.51495646500591241</v>
      </c>
      <c r="I172" s="124">
        <f t="shared" si="50"/>
        <v>0.52923488967677335</v>
      </c>
      <c r="J172" s="124">
        <f t="shared" si="50"/>
        <v>0.54727934017363467</v>
      </c>
      <c r="K172" s="124">
        <f t="shared" si="50"/>
        <v>0.5589901132220122</v>
      </c>
      <c r="L172" s="124">
        <f t="shared" si="50"/>
        <v>0.57099597631896415</v>
      </c>
      <c r="M172" s="124">
        <f t="shared" si="50"/>
        <v>0.58129221794684327</v>
      </c>
      <c r="N172" s="124">
        <f t="shared" si="50"/>
        <v>0.59516115389440694</v>
      </c>
      <c r="O172" s="124">
        <f t="shared" si="50"/>
        <v>0.6088491913331161</v>
      </c>
      <c r="P172" s="124">
        <f t="shared" si="50"/>
        <v>0.61712485620195745</v>
      </c>
      <c r="Q172" s="124">
        <f t="shared" si="50"/>
        <v>0.62580275760624382</v>
      </c>
      <c r="R172" s="124">
        <f t="shared" ref="R172:V172" si="51">IF(R148=0,"",R148/R124)</f>
        <v>0.63751993943866825</v>
      </c>
      <c r="S172" s="124">
        <f t="shared" si="51"/>
        <v>0.65111943066948919</v>
      </c>
      <c r="T172" s="124">
        <f t="shared" si="51"/>
        <v>0.66978666886439142</v>
      </c>
      <c r="U172" s="124">
        <f t="shared" si="51"/>
        <v>0.68993733715074324</v>
      </c>
      <c r="V172" s="124">
        <f t="shared" si="51"/>
        <v>0.70875254882458127</v>
      </c>
      <c r="W172" s="124">
        <f t="shared" ref="W172" si="52">IF(W148=0,"",W148/W124)</f>
        <v>0.72573174646699545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0.41287397619024069</v>
      </c>
      <c r="C173" s="111">
        <f t="shared" si="53"/>
        <v>0.42082870415449553</v>
      </c>
      <c r="D173" s="111">
        <f t="shared" si="53"/>
        <v>0.43958796906200076</v>
      </c>
      <c r="E173" s="111">
        <f t="shared" si="53"/>
        <v>0.46120042202988881</v>
      </c>
      <c r="F173" s="111">
        <f t="shared" si="53"/>
        <v>0.48385378795942385</v>
      </c>
      <c r="G173" s="111">
        <f t="shared" si="53"/>
        <v>0.49854990783260855</v>
      </c>
      <c r="H173" s="111">
        <f t="shared" si="53"/>
        <v>0.5134954302227559</v>
      </c>
      <c r="I173" s="111">
        <f t="shared" si="53"/>
        <v>0.52968488624304166</v>
      </c>
      <c r="J173" s="111">
        <f t="shared" si="53"/>
        <v>0.54855996750778335</v>
      </c>
      <c r="K173" s="111">
        <f t="shared" si="53"/>
        <v>0.56257459255981113</v>
      </c>
      <c r="L173" s="111">
        <f t="shared" si="53"/>
        <v>0.57525943693899062</v>
      </c>
      <c r="M173" s="111">
        <f t="shared" si="53"/>
        <v>0.58628390699623023</v>
      </c>
      <c r="N173" s="111">
        <f t="shared" si="53"/>
        <v>0.60001011752931543</v>
      </c>
      <c r="O173" s="111">
        <f t="shared" si="53"/>
        <v>0.61229619845187921</v>
      </c>
      <c r="P173" s="111">
        <f t="shared" si="53"/>
        <v>0.61898376629680374</v>
      </c>
      <c r="Q173" s="111">
        <f t="shared" si="53"/>
        <v>0.62490703926802627</v>
      </c>
      <c r="R173" s="111">
        <f t="shared" ref="R173:V173" si="54">IF(R149=0,"",R149/R125)</f>
        <v>0.63426820639560633</v>
      </c>
      <c r="S173" s="111">
        <f t="shared" si="54"/>
        <v>0.64649392926560434</v>
      </c>
      <c r="T173" s="111">
        <f t="shared" si="54"/>
        <v>0.66479425303986106</v>
      </c>
      <c r="U173" s="111">
        <f t="shared" si="54"/>
        <v>0.68310681967663278</v>
      </c>
      <c r="V173" s="111">
        <f t="shared" si="54"/>
        <v>0.70220646738221448</v>
      </c>
      <c r="W173" s="111">
        <f t="shared" ref="W173" si="55">IF(W149=0,"",W149/W125)</f>
        <v>0.71770042464033634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0.49146695302050308</v>
      </c>
      <c r="C177" s="112">
        <f t="shared" si="65"/>
        <v>0.49146695302050314</v>
      </c>
      <c r="D177" s="112">
        <f t="shared" si="65"/>
        <v>0.49454809134879107</v>
      </c>
      <c r="E177" s="112">
        <f t="shared" si="65"/>
        <v>0.49974320553183321</v>
      </c>
      <c r="F177" s="112">
        <f t="shared" si="65"/>
        <v>0.5044207147205928</v>
      </c>
      <c r="G177" s="112">
        <f t="shared" si="65"/>
        <v>0.51361386536770115</v>
      </c>
      <c r="H177" s="112">
        <f t="shared" si="65"/>
        <v>0.51926506524118099</v>
      </c>
      <c r="I177" s="112">
        <f t="shared" si="65"/>
        <v>0.52282222987654769</v>
      </c>
      <c r="J177" s="112">
        <f t="shared" si="65"/>
        <v>0.52519513617080749</v>
      </c>
      <c r="K177" s="112">
        <f t="shared" si="65"/>
        <v>0.52568534948678958</v>
      </c>
      <c r="L177" s="112">
        <f t="shared" si="65"/>
        <v>0.52835548280822442</v>
      </c>
      <c r="M177" s="112">
        <f t="shared" si="65"/>
        <v>0.53921286830271753</v>
      </c>
      <c r="N177" s="112">
        <f t="shared" si="65"/>
        <v>0.55576826414415659</v>
      </c>
      <c r="O177" s="112">
        <f t="shared" si="65"/>
        <v>0.59369756650957439</v>
      </c>
      <c r="P177" s="112">
        <f t="shared" si="65"/>
        <v>0.61784912417756754</v>
      </c>
      <c r="Q177" s="112">
        <f t="shared" si="65"/>
        <v>0.64856055235010324</v>
      </c>
      <c r="R177" s="112">
        <f t="shared" ref="R177:V177" si="66">IF(R153=0,"",R153/R129)</f>
        <v>0.67708078547486417</v>
      </c>
      <c r="S177" s="112">
        <f t="shared" si="66"/>
        <v>0.70163962166214033</v>
      </c>
      <c r="T177" s="112">
        <f t="shared" si="66"/>
        <v>0.72884929537404286</v>
      </c>
      <c r="U177" s="112">
        <f t="shared" si="66"/>
        <v>0.76817941551636471</v>
      </c>
      <c r="V177" s="112">
        <f t="shared" si="66"/>
        <v>0.8021739905462465</v>
      </c>
      <c r="W177" s="112">
        <f t="shared" ref="W177" si="67">IF(W153=0,"",W153/W129)</f>
        <v>0.83935993208347526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0.55060482472750616</v>
      </c>
      <c r="C181" s="112">
        <f t="shared" si="77"/>
        <v>0.55060482472750616</v>
      </c>
      <c r="D181" s="112">
        <f t="shared" si="77"/>
        <v>0.55060482472750616</v>
      </c>
      <c r="E181" s="112">
        <f t="shared" si="77"/>
        <v>0.55060482472750616</v>
      </c>
      <c r="F181" s="112">
        <f t="shared" si="77"/>
        <v>0.55060482472750605</v>
      </c>
      <c r="G181" s="112">
        <f t="shared" si="77"/>
        <v>0.55060482472750616</v>
      </c>
      <c r="H181" s="112">
        <f t="shared" si="77"/>
        <v>0.5768382822890199</v>
      </c>
      <c r="I181" s="112">
        <f t="shared" si="77"/>
        <v>0.58081581926021653</v>
      </c>
      <c r="J181" s="112">
        <f t="shared" si="77"/>
        <v>0.5823974587225148</v>
      </c>
      <c r="K181" s="112">
        <f t="shared" si="77"/>
        <v>0.58389827814344719</v>
      </c>
      <c r="L181" s="112">
        <f t="shared" si="77"/>
        <v>0.58475887040008723</v>
      </c>
      <c r="M181" s="112">
        <f t="shared" si="77"/>
        <v>0.58613867401137065</v>
      </c>
      <c r="N181" s="112">
        <f t="shared" si="77"/>
        <v>0.58903710429472156</v>
      </c>
      <c r="O181" s="112">
        <f t="shared" si="77"/>
        <v>0.59314548984720716</v>
      </c>
      <c r="P181" s="112">
        <f t="shared" si="77"/>
        <v>0.60000497660666141</v>
      </c>
      <c r="Q181" s="112">
        <f t="shared" si="77"/>
        <v>0.60941667129836363</v>
      </c>
      <c r="R181" s="112">
        <f t="shared" ref="R181:V181" si="78">IF(R157=0,"",R157/R133)</f>
        <v>0.62029925790390639</v>
      </c>
      <c r="S181" s="112">
        <f t="shared" si="78"/>
        <v>0.63219617702084097</v>
      </c>
      <c r="T181" s="112">
        <f t="shared" si="78"/>
        <v>0.63753159457687947</v>
      </c>
      <c r="U181" s="112">
        <f t="shared" si="78"/>
        <v>0.64428910590218091</v>
      </c>
      <c r="V181" s="112">
        <f t="shared" si="78"/>
        <v>0.65401177382743458</v>
      </c>
      <c r="W181" s="112">
        <f t="shared" ref="W181" si="79">IF(W157=0,"",W157/W133)</f>
        <v>0.6749425574998561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" si="82">IF(W158=0,"",W158/W134)</f>
        <v/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" si="85">IF(W159=0,"",W159/W135)</f>
        <v/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" si="88">IF(W160=0,"",W160/W136)</f>
        <v/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0.56942763984367251</v>
      </c>
      <c r="C185" s="124">
        <f t="shared" si="89"/>
        <v>0.57107879291066621</v>
      </c>
      <c r="D185" s="124">
        <f t="shared" si="89"/>
        <v>0.57278143149922234</v>
      </c>
      <c r="E185" s="124">
        <f t="shared" si="89"/>
        <v>0.57732738092935099</v>
      </c>
      <c r="F185" s="124">
        <f t="shared" si="89"/>
        <v>0.57697082417370249</v>
      </c>
      <c r="G185" s="124">
        <f t="shared" si="89"/>
        <v>0.57685672349693129</v>
      </c>
      <c r="H185" s="124">
        <f t="shared" si="89"/>
        <v>0.58321675971552145</v>
      </c>
      <c r="I185" s="124">
        <f t="shared" si="89"/>
        <v>0.57952249161157332</v>
      </c>
      <c r="J185" s="124">
        <f t="shared" si="89"/>
        <v>0.57852111079994761</v>
      </c>
      <c r="K185" s="124">
        <f t="shared" si="89"/>
        <v>0.57861614460461153</v>
      </c>
      <c r="L185" s="124">
        <f t="shared" si="89"/>
        <v>0.5791062073575205</v>
      </c>
      <c r="M185" s="124">
        <f t="shared" si="89"/>
        <v>0.5798590956630183</v>
      </c>
      <c r="N185" s="124">
        <f t="shared" si="89"/>
        <v>0.58120005810596786</v>
      </c>
      <c r="O185" s="124">
        <f t="shared" si="89"/>
        <v>0.57834804872710888</v>
      </c>
      <c r="P185" s="124">
        <f t="shared" si="89"/>
        <v>0.57905481520834934</v>
      </c>
      <c r="Q185" s="124">
        <f t="shared" si="89"/>
        <v>0.58048810325139988</v>
      </c>
      <c r="R185" s="124">
        <f t="shared" ref="R185:V185" si="90">IF(R161=0,"",R161/R137)</f>
        <v>0.58088060932737429</v>
      </c>
      <c r="S185" s="124">
        <f t="shared" si="90"/>
        <v>0.58193877847065967</v>
      </c>
      <c r="T185" s="124">
        <f t="shared" si="90"/>
        <v>0.58294733494235396</v>
      </c>
      <c r="U185" s="124">
        <f t="shared" si="90"/>
        <v>0.58439439399871407</v>
      </c>
      <c r="V185" s="124">
        <f t="shared" si="90"/>
        <v>0.58605171250673105</v>
      </c>
      <c r="W185" s="124">
        <f t="shared" ref="W185" si="91">IF(W161=0,"",W161/W137)</f>
        <v>0.58815739368223285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0.56279484959366777</v>
      </c>
      <c r="C186" s="111">
        <f t="shared" si="92"/>
        <v>0.56327795374353917</v>
      </c>
      <c r="D186" s="111">
        <f t="shared" si="92"/>
        <v>0.5644047252357296</v>
      </c>
      <c r="E186" s="111">
        <f t="shared" si="92"/>
        <v>0.56566405862167379</v>
      </c>
      <c r="F186" s="111">
        <f t="shared" si="92"/>
        <v>0.56701653962155196</v>
      </c>
      <c r="G186" s="111">
        <f t="shared" si="92"/>
        <v>0.56798638690472281</v>
      </c>
      <c r="H186" s="111">
        <f t="shared" si="92"/>
        <v>0.56884806872421478</v>
      </c>
      <c r="I186" s="111">
        <f t="shared" si="92"/>
        <v>0.56917240423003446</v>
      </c>
      <c r="J186" s="111">
        <f t="shared" si="92"/>
        <v>0.5693002863522646</v>
      </c>
      <c r="K186" s="111">
        <f t="shared" si="92"/>
        <v>0.56938523437538702</v>
      </c>
      <c r="L186" s="111">
        <f t="shared" si="92"/>
        <v>0.56951930159922759</v>
      </c>
      <c r="M186" s="111">
        <f t="shared" si="92"/>
        <v>0.56962930200811046</v>
      </c>
      <c r="N186" s="111">
        <f t="shared" si="92"/>
        <v>0.56974586079424416</v>
      </c>
      <c r="O186" s="111">
        <f t="shared" si="92"/>
        <v>0.56982647027795919</v>
      </c>
      <c r="P186" s="111">
        <f t="shared" si="92"/>
        <v>0.56986995442223143</v>
      </c>
      <c r="Q186" s="111">
        <f t="shared" si="92"/>
        <v>0.569901133346152</v>
      </c>
      <c r="R186" s="111">
        <f t="shared" ref="R186:V186" si="93">IF(R162=0,"",R162/R138)</f>
        <v>0.5699888506824794</v>
      </c>
      <c r="S186" s="111">
        <f t="shared" si="93"/>
        <v>0.57012512282950589</v>
      </c>
      <c r="T186" s="111">
        <f t="shared" si="93"/>
        <v>0.57049302180107808</v>
      </c>
      <c r="U186" s="111">
        <f t="shared" si="93"/>
        <v>0.57101971873715995</v>
      </c>
      <c r="V186" s="111">
        <f t="shared" si="93"/>
        <v>0.57176403112021212</v>
      </c>
      <c r="W186" s="111">
        <f t="shared" ref="W186" si="94">IF(W162=0,"",W162/W138)</f>
        <v>0.57243842770443631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0.56999393016022337</v>
      </c>
      <c r="C187" s="111">
        <f t="shared" si="95"/>
        <v>0.57063293684972194</v>
      </c>
      <c r="D187" s="111">
        <f t="shared" si="95"/>
        <v>0.57229116776298128</v>
      </c>
      <c r="E187" s="111">
        <f t="shared" si="95"/>
        <v>0.57399090980282563</v>
      </c>
      <c r="F187" s="111">
        <f t="shared" si="95"/>
        <v>0.57551450991331654</v>
      </c>
      <c r="G187" s="111">
        <f t="shared" si="95"/>
        <v>0.57688899874761179</v>
      </c>
      <c r="H187" s="111">
        <f t="shared" si="95"/>
        <v>0.57802804309646683</v>
      </c>
      <c r="I187" s="111">
        <f t="shared" si="95"/>
        <v>0.57879943781942933</v>
      </c>
      <c r="J187" s="111">
        <f t="shared" si="95"/>
        <v>0.57920365090029713</v>
      </c>
      <c r="K187" s="111">
        <f t="shared" si="95"/>
        <v>0.57981371743014065</v>
      </c>
      <c r="L187" s="111">
        <f t="shared" si="95"/>
        <v>0.58038575789358993</v>
      </c>
      <c r="M187" s="111">
        <f t="shared" si="95"/>
        <v>0.58096569359250794</v>
      </c>
      <c r="N187" s="111">
        <f t="shared" si="95"/>
        <v>0.58147181373841628</v>
      </c>
      <c r="O187" s="111">
        <f t="shared" si="95"/>
        <v>0.58189153232183122</v>
      </c>
      <c r="P187" s="111">
        <f t="shared" si="95"/>
        <v>0.5821336422477722</v>
      </c>
      <c r="Q187" s="111">
        <f t="shared" si="95"/>
        <v>0.58233277421165874</v>
      </c>
      <c r="R187" s="111">
        <f t="shared" ref="R187:V187" si="96">IF(R163=0,"",R163/R139)</f>
        <v>0.58274978675895006</v>
      </c>
      <c r="S187" s="111">
        <f t="shared" si="96"/>
        <v>0.58363117944181142</v>
      </c>
      <c r="T187" s="111">
        <f t="shared" si="96"/>
        <v>0.58497228227670905</v>
      </c>
      <c r="U187" s="111">
        <f t="shared" si="96"/>
        <v>0.58673471018277368</v>
      </c>
      <c r="V187" s="111">
        <f t="shared" si="96"/>
        <v>0.58906360873323704</v>
      </c>
      <c r="W187" s="111">
        <f t="shared" ref="W187" si="97">IF(W163=0,"",W163/W139)</f>
        <v>0.59191695983826775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0.72878418312342952</v>
      </c>
      <c r="C188" s="45">
        <f t="shared" si="98"/>
        <v>0.73285877422274859</v>
      </c>
      <c r="D188" s="45">
        <f t="shared" si="98"/>
        <v>0.73797993139533236</v>
      </c>
      <c r="E188" s="45">
        <f t="shared" si="98"/>
        <v>0.7418077818878217</v>
      </c>
      <c r="F188" s="45">
        <f t="shared" si="98"/>
        <v>0.74314597236207525</v>
      </c>
      <c r="G188" s="45">
        <f t="shared" si="98"/>
        <v>0.74475105349810611</v>
      </c>
      <c r="H188" s="45">
        <f t="shared" si="98"/>
        <v>0.74669487685637759</v>
      </c>
      <c r="I188" s="45">
        <f t="shared" si="98"/>
        <v>0.74711077233877254</v>
      </c>
      <c r="J188" s="45">
        <f t="shared" si="98"/>
        <v>0.74747042894022564</v>
      </c>
      <c r="K188" s="45">
        <f t="shared" si="98"/>
        <v>0.74793749859338521</v>
      </c>
      <c r="L188" s="45">
        <f t="shared" si="98"/>
        <v>0.75088746828850605</v>
      </c>
      <c r="M188" s="45">
        <f t="shared" si="98"/>
        <v>0.75333568178189725</v>
      </c>
      <c r="N188" s="45">
        <f t="shared" si="98"/>
        <v>0.75561457709534519</v>
      </c>
      <c r="O188" s="45">
        <f t="shared" si="98"/>
        <v>0.75727321895336486</v>
      </c>
      <c r="P188" s="45">
        <f t="shared" si="98"/>
        <v>0.75859187041966325</v>
      </c>
      <c r="Q188" s="45">
        <f t="shared" si="98"/>
        <v>0.76320480542944347</v>
      </c>
      <c r="R188" s="45">
        <f t="shared" ref="R188:V188" si="99">IF(R164=0,"",R164/R140)</f>
        <v>0.77029782114846124</v>
      </c>
      <c r="S188" s="45">
        <f t="shared" si="99"/>
        <v>0.77991649187531864</v>
      </c>
      <c r="T188" s="45">
        <f t="shared" si="99"/>
        <v>0.78955609091811807</v>
      </c>
      <c r="U188" s="45">
        <f t="shared" si="99"/>
        <v>0.7984795320445538</v>
      </c>
      <c r="V188" s="45">
        <f t="shared" si="99"/>
        <v>0.80750879377639539</v>
      </c>
      <c r="W188" s="45">
        <f t="shared" ref="W188" si="100">IF(W164=0,"",W164/W140)</f>
        <v>0.81149951853410596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296.88925971195766</v>
      </c>
      <c r="C190" s="117">
        <f t="shared" si="101"/>
        <v>324.2758188338604</v>
      </c>
      <c r="D190" s="117">
        <f t="shared" si="101"/>
        <v>379.12202654917894</v>
      </c>
      <c r="E190" s="117">
        <f t="shared" si="101"/>
        <v>489.34620510935088</v>
      </c>
      <c r="F190" s="117">
        <f t="shared" si="101"/>
        <v>347.70504613965988</v>
      </c>
      <c r="G190" s="117">
        <f t="shared" si="101"/>
        <v>826.67976879043317</v>
      </c>
      <c r="H190" s="117">
        <f t="shared" si="101"/>
        <v>448.347101841219</v>
      </c>
      <c r="I190" s="117">
        <f t="shared" si="101"/>
        <v>716.48703420095978</v>
      </c>
      <c r="J190" s="117">
        <f t="shared" si="101"/>
        <v>359.37797544603649</v>
      </c>
      <c r="K190" s="117">
        <f t="shared" si="101"/>
        <v>543.61903149311934</v>
      </c>
      <c r="L190" s="117">
        <f t="shared" si="101"/>
        <v>418.93917702034332</v>
      </c>
      <c r="M190" s="117">
        <f t="shared" si="101"/>
        <v>411.8451220522706</v>
      </c>
      <c r="N190" s="117">
        <f t="shared" si="101"/>
        <v>352.35533467338917</v>
      </c>
      <c r="O190" s="117">
        <f t="shared" si="101"/>
        <v>378.65536354450808</v>
      </c>
      <c r="P190" s="117">
        <f t="shared" si="101"/>
        <v>394.87354737741811</v>
      </c>
      <c r="Q190" s="117">
        <f t="shared" si="101"/>
        <v>454.35620647955704</v>
      </c>
      <c r="R190" s="117">
        <f t="shared" ref="R190:V190" si="102">R191+R194+R196+R209</f>
        <v>463.97283831310847</v>
      </c>
      <c r="S190" s="117">
        <f t="shared" si="102"/>
        <v>522.87787329234675</v>
      </c>
      <c r="T190" s="117">
        <f t="shared" si="102"/>
        <v>529.90639789661122</v>
      </c>
      <c r="U190" s="117">
        <f t="shared" si="102"/>
        <v>542.92083045920276</v>
      </c>
      <c r="V190" s="117">
        <f t="shared" si="102"/>
        <v>471.25179394771874</v>
      </c>
      <c r="W190" s="117">
        <f t="shared" ref="W190" si="103">W191+W194+W196+W209</f>
        <v>481.56726429578441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127.18336480118499</v>
      </c>
      <c r="C196" s="122">
        <v>152.29773516101091</v>
      </c>
      <c r="D196" s="122">
        <v>168.2265878621134</v>
      </c>
      <c r="E196" s="122">
        <v>205.69161491140389</v>
      </c>
      <c r="F196" s="122">
        <v>134.21508090106687</v>
      </c>
      <c r="G196" s="122">
        <v>298.38751157552002</v>
      </c>
      <c r="H196" s="122">
        <v>155.90092737376625</v>
      </c>
      <c r="I196" s="122">
        <v>235.9930010230789</v>
      </c>
      <c r="J196" s="122">
        <v>112.52775790290478</v>
      </c>
      <c r="K196" s="122">
        <v>163.54158813638108</v>
      </c>
      <c r="L196" s="122">
        <v>123.76537282207111</v>
      </c>
      <c r="M196" s="122">
        <v>120.57398053186343</v>
      </c>
      <c r="N196" s="122">
        <v>101.35637155548785</v>
      </c>
      <c r="O196" s="122">
        <v>106.68532041870171</v>
      </c>
      <c r="P196" s="122">
        <v>109.05873810915875</v>
      </c>
      <c r="Q196" s="122">
        <v>124.56374631526437</v>
      </c>
      <c r="R196" s="122">
        <v>125.62116661950141</v>
      </c>
      <c r="S196" s="122">
        <v>138.62755060874397</v>
      </c>
      <c r="T196" s="122">
        <v>133.93305978185145</v>
      </c>
      <c r="U196" s="122">
        <v>130.83479887695066</v>
      </c>
      <c r="V196" s="122">
        <v>108.05580034340269</v>
      </c>
      <c r="W196" s="122">
        <v>107.87544773260672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127.18336480118499</v>
      </c>
      <c r="C201" s="101">
        <v>152.29773516101091</v>
      </c>
      <c r="D201" s="101">
        <v>168.2265878621134</v>
      </c>
      <c r="E201" s="101">
        <v>205.69161491140389</v>
      </c>
      <c r="F201" s="101">
        <v>134.21508090106687</v>
      </c>
      <c r="G201" s="101">
        <v>298.38751157552002</v>
      </c>
      <c r="H201" s="101">
        <v>155.90092737376625</v>
      </c>
      <c r="I201" s="101">
        <v>235.9930010230789</v>
      </c>
      <c r="J201" s="101">
        <v>112.52775790290478</v>
      </c>
      <c r="K201" s="101">
        <v>163.54158813638108</v>
      </c>
      <c r="L201" s="101">
        <v>123.76537282207111</v>
      </c>
      <c r="M201" s="101">
        <v>120.57398053186343</v>
      </c>
      <c r="N201" s="101">
        <v>101.35637155548785</v>
      </c>
      <c r="O201" s="101">
        <v>106.68532041870171</v>
      </c>
      <c r="P201" s="101">
        <v>109.05873810915875</v>
      </c>
      <c r="Q201" s="101">
        <v>124.56374631526437</v>
      </c>
      <c r="R201" s="101">
        <v>125.62116661950141</v>
      </c>
      <c r="S201" s="101">
        <v>138.62755060874397</v>
      </c>
      <c r="T201" s="101">
        <v>133.93305978185145</v>
      </c>
      <c r="U201" s="101">
        <v>130.83479887695066</v>
      </c>
      <c r="V201" s="101">
        <v>108.05580034340269</v>
      </c>
      <c r="W201" s="101">
        <v>107.87544773260672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169.70589491077268</v>
      </c>
      <c r="C209" s="122">
        <v>171.97808367284949</v>
      </c>
      <c r="D209" s="122">
        <v>210.89543868706554</v>
      </c>
      <c r="E209" s="122">
        <v>283.65459019794702</v>
      </c>
      <c r="F209" s="122">
        <v>213.48996523859302</v>
      </c>
      <c r="G209" s="122">
        <v>528.29225721491321</v>
      </c>
      <c r="H209" s="122">
        <v>292.44617446745275</v>
      </c>
      <c r="I209" s="122">
        <v>480.49403317788091</v>
      </c>
      <c r="J209" s="122">
        <v>246.85021754313169</v>
      </c>
      <c r="K209" s="122">
        <v>380.07744335673829</v>
      </c>
      <c r="L209" s="122">
        <v>295.17380419827219</v>
      </c>
      <c r="M209" s="122">
        <v>291.27114152040718</v>
      </c>
      <c r="N209" s="122">
        <v>250.99896311790133</v>
      </c>
      <c r="O209" s="122">
        <v>271.97004312580634</v>
      </c>
      <c r="P209" s="122">
        <v>285.81480926825935</v>
      </c>
      <c r="Q209" s="122">
        <v>329.79246016429266</v>
      </c>
      <c r="R209" s="122">
        <v>338.35167169360705</v>
      </c>
      <c r="S209" s="122">
        <v>384.25032268360275</v>
      </c>
      <c r="T209" s="122">
        <v>395.97333811475971</v>
      </c>
      <c r="U209" s="122">
        <v>412.08603158225208</v>
      </c>
      <c r="V209" s="122">
        <v>363.19599360431607</v>
      </c>
      <c r="W209" s="122">
        <v>373.69181656317767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169.70589491077268</v>
      </c>
      <c r="C211" s="98">
        <v>171.97808367284949</v>
      </c>
      <c r="D211" s="98">
        <v>210.89543868706554</v>
      </c>
      <c r="E211" s="98">
        <v>283.65459019794702</v>
      </c>
      <c r="F211" s="98">
        <v>213.48996523859302</v>
      </c>
      <c r="G211" s="98">
        <v>528.29225721491321</v>
      </c>
      <c r="H211" s="98">
        <v>292.44617446745275</v>
      </c>
      <c r="I211" s="98">
        <v>480.49403317788091</v>
      </c>
      <c r="J211" s="98">
        <v>246.85021754313169</v>
      </c>
      <c r="K211" s="98">
        <v>380.07744335673829</v>
      </c>
      <c r="L211" s="98">
        <v>295.17380419827219</v>
      </c>
      <c r="M211" s="98">
        <v>291.27114152040718</v>
      </c>
      <c r="N211" s="98">
        <v>250.99896311790133</v>
      </c>
      <c r="O211" s="98">
        <v>271.97004312580634</v>
      </c>
      <c r="P211" s="98">
        <v>285.81480926825935</v>
      </c>
      <c r="Q211" s="98">
        <v>329.79246016429266</v>
      </c>
      <c r="R211" s="98">
        <v>338.35167169360705</v>
      </c>
      <c r="S211" s="98">
        <v>384.25032268360275</v>
      </c>
      <c r="T211" s="98">
        <v>395.97333811475971</v>
      </c>
      <c r="U211" s="98">
        <v>412.08603158225208</v>
      </c>
      <c r="V211" s="98">
        <v>363.19599360431607</v>
      </c>
      <c r="W211" s="98">
        <v>373.69181656317767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16504.844711192902</v>
      </c>
      <c r="C214" s="117">
        <f t="shared" si="108"/>
        <v>12871.233443144427</v>
      </c>
      <c r="D214" s="117">
        <f t="shared" si="108"/>
        <v>12105.736279265748</v>
      </c>
      <c r="E214" s="117">
        <f t="shared" si="108"/>
        <v>13224.504591529683</v>
      </c>
      <c r="F214" s="117">
        <f t="shared" si="108"/>
        <v>13551.382138064328</v>
      </c>
      <c r="G214" s="117">
        <f t="shared" si="108"/>
        <v>13209.765061123671</v>
      </c>
      <c r="H214" s="117">
        <f t="shared" si="108"/>
        <v>11286.796857048537</v>
      </c>
      <c r="I214" s="117">
        <f t="shared" si="108"/>
        <v>11179.771452336585</v>
      </c>
      <c r="J214" s="117">
        <f t="shared" si="108"/>
        <v>12472.659447840655</v>
      </c>
      <c r="K214" s="117">
        <f t="shared" si="108"/>
        <v>12013.847818325055</v>
      </c>
      <c r="L214" s="117">
        <f t="shared" si="108"/>
        <v>12197.259823603044</v>
      </c>
      <c r="M214" s="117">
        <f t="shared" si="108"/>
        <v>11139.380730501343</v>
      </c>
      <c r="N214" s="117">
        <f t="shared" si="108"/>
        <v>11631.599376977314</v>
      </c>
      <c r="O214" s="117">
        <f t="shared" si="108"/>
        <v>10939.750482411042</v>
      </c>
      <c r="P214" s="117">
        <f t="shared" si="108"/>
        <v>10777.268254741188</v>
      </c>
      <c r="Q214" s="117">
        <f t="shared" si="108"/>
        <v>10413.099356979921</v>
      </c>
      <c r="R214" s="117">
        <f t="shared" ref="R214:V214" si="109">R215+R218+R220+R233</f>
        <v>10536.712626591237</v>
      </c>
      <c r="S214" s="117">
        <f t="shared" si="109"/>
        <v>11025.869962245626</v>
      </c>
      <c r="T214" s="117">
        <f t="shared" si="109"/>
        <v>10952.53915102656</v>
      </c>
      <c r="U214" s="117">
        <f t="shared" si="109"/>
        <v>11173.49018980921</v>
      </c>
      <c r="V214" s="117">
        <f t="shared" si="109"/>
        <v>11208.020727122233</v>
      </c>
      <c r="W214" s="117">
        <f t="shared" ref="W214" si="110">W215+W218+W220+W233</f>
        <v>12044.497108700096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15005.443208318527</v>
      </c>
      <c r="C215" s="122">
        <f t="shared" si="111"/>
        <v>10775.101538088731</v>
      </c>
      <c r="D215" s="122">
        <f t="shared" si="111"/>
        <v>9962.5708772451544</v>
      </c>
      <c r="E215" s="122">
        <f t="shared" si="111"/>
        <v>10808.070882355016</v>
      </c>
      <c r="F215" s="122">
        <f t="shared" si="111"/>
        <v>11661.041996165253</v>
      </c>
      <c r="G215" s="122">
        <f t="shared" si="111"/>
        <v>10292.797427301555</v>
      </c>
      <c r="H215" s="122">
        <f t="shared" si="111"/>
        <v>9121.5663432150795</v>
      </c>
      <c r="I215" s="122">
        <f t="shared" si="111"/>
        <v>8499.6948560051023</v>
      </c>
      <c r="J215" s="122">
        <f t="shared" si="111"/>
        <v>10454.176355861966</v>
      </c>
      <c r="K215" s="122">
        <f t="shared" si="111"/>
        <v>9820.8728721068474</v>
      </c>
      <c r="L215" s="122">
        <f t="shared" si="111"/>
        <v>10140.488772703948</v>
      </c>
      <c r="M215" s="122">
        <f t="shared" si="111"/>
        <v>9159.6356229659359</v>
      </c>
      <c r="N215" s="122">
        <f t="shared" si="111"/>
        <v>9616.1774191334116</v>
      </c>
      <c r="O215" s="122">
        <f t="shared" si="111"/>
        <v>8939.6324735599355</v>
      </c>
      <c r="P215" s="122">
        <f t="shared" si="111"/>
        <v>8691.8170550603536</v>
      </c>
      <c r="Q215" s="122">
        <f t="shared" si="111"/>
        <v>8279.4073642334642</v>
      </c>
      <c r="R215" s="122">
        <f t="shared" ref="R215:V215" si="112">SUM(R216:R217)</f>
        <v>8392.6448980433961</v>
      </c>
      <c r="S215" s="122">
        <f t="shared" si="112"/>
        <v>8717.3983912494532</v>
      </c>
      <c r="T215" s="122">
        <f t="shared" si="112"/>
        <v>8677.5040250154761</v>
      </c>
      <c r="U215" s="122">
        <f t="shared" si="112"/>
        <v>8858.8246983071513</v>
      </c>
      <c r="V215" s="122">
        <f t="shared" si="112"/>
        <v>8970.7597202282213</v>
      </c>
      <c r="W215" s="122">
        <f t="shared" ref="W215" si="113">SUM(W216:W217)</f>
        <v>9657.1070494397954</v>
      </c>
      <c r="DA215" s="130" t="s">
        <v>2318</v>
      </c>
    </row>
    <row r="216" spans="1:105" ht="12" customHeight="1" x14ac:dyDescent="0.25">
      <c r="A216" s="97" t="s">
        <v>204</v>
      </c>
      <c r="B216" s="98">
        <v>14995.109070123239</v>
      </c>
      <c r="C216" s="98">
        <v>10767.649409404072</v>
      </c>
      <c r="D216" s="98">
        <v>9955.7041262175153</v>
      </c>
      <c r="E216" s="98">
        <v>10800.465544063101</v>
      </c>
      <c r="F216" s="98">
        <v>11651.823198006106</v>
      </c>
      <c r="G216" s="98">
        <v>10284.870136815711</v>
      </c>
      <c r="H216" s="98">
        <v>9114.8227971381039</v>
      </c>
      <c r="I216" s="98">
        <v>8493.8764003980396</v>
      </c>
      <c r="J216" s="98">
        <v>10445.652203538741</v>
      </c>
      <c r="K216" s="98">
        <v>9812.6763968800697</v>
      </c>
      <c r="L216" s="98">
        <v>10132.632695159176</v>
      </c>
      <c r="M216" s="98">
        <v>9151.9997195686283</v>
      </c>
      <c r="N216" s="98">
        <v>9609.3045007774708</v>
      </c>
      <c r="O216" s="98">
        <v>8931.9595381651307</v>
      </c>
      <c r="P216" s="98">
        <v>8684.1304801815822</v>
      </c>
      <c r="Q216" s="98">
        <v>8272.8972726079119</v>
      </c>
      <c r="R216" s="98">
        <v>8386.0297368916035</v>
      </c>
      <c r="S216" s="98">
        <v>8710.3776849041751</v>
      </c>
      <c r="T216" s="98">
        <v>8670.4762894336727</v>
      </c>
      <c r="U216" s="98">
        <v>8851.5341269219971</v>
      </c>
      <c r="V216" s="98">
        <v>8963.3377836139116</v>
      </c>
      <c r="W216" s="98">
        <v>9649.049324988684</v>
      </c>
      <c r="DA216" s="63" t="s">
        <v>2319</v>
      </c>
    </row>
    <row r="217" spans="1:105" ht="12" customHeight="1" x14ac:dyDescent="0.25">
      <c r="A217" s="97" t="s">
        <v>53</v>
      </c>
      <c r="B217" s="98">
        <v>10.334138195288258</v>
      </c>
      <c r="C217" s="98">
        <v>7.4521286846594776</v>
      </c>
      <c r="D217" s="98">
        <v>6.8667510276389452</v>
      </c>
      <c r="E217" s="98">
        <v>7.605338291915297</v>
      </c>
      <c r="F217" s="98">
        <v>9.2187981591467913</v>
      </c>
      <c r="G217" s="98">
        <v>7.9272904858443196</v>
      </c>
      <c r="H217" s="98">
        <v>6.7435460769759157</v>
      </c>
      <c r="I217" s="98">
        <v>5.8184556070635063</v>
      </c>
      <c r="J217" s="98">
        <v>8.5241523232245111</v>
      </c>
      <c r="K217" s="98">
        <v>8.1964752267778564</v>
      </c>
      <c r="L217" s="98">
        <v>7.8560775447705185</v>
      </c>
      <c r="M217" s="98">
        <v>7.6359033973079056</v>
      </c>
      <c r="N217" s="98">
        <v>6.8729183559414118</v>
      </c>
      <c r="O217" s="98">
        <v>7.6729353948040382</v>
      </c>
      <c r="P217" s="98">
        <v>7.6865748787712116</v>
      </c>
      <c r="Q217" s="98">
        <v>6.510091625552568</v>
      </c>
      <c r="R217" s="98">
        <v>6.6151611517928339</v>
      </c>
      <c r="S217" s="98">
        <v>7.0207063452777492</v>
      </c>
      <c r="T217" s="98">
        <v>7.0277355818030207</v>
      </c>
      <c r="U217" s="98">
        <v>7.2905713851547018</v>
      </c>
      <c r="V217" s="98">
        <v>7.4219366143104955</v>
      </c>
      <c r="W217" s="98">
        <v>8.057724451111282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6.4612514730970894</v>
      </c>
      <c r="C218" s="122">
        <f t="shared" si="114"/>
        <v>7.6525666690025131</v>
      </c>
      <c r="D218" s="122">
        <f t="shared" si="114"/>
        <v>9.7826846910780727</v>
      </c>
      <c r="E218" s="122">
        <f t="shared" si="114"/>
        <v>13.559530706864555</v>
      </c>
      <c r="F218" s="122">
        <f t="shared" si="114"/>
        <v>10.183053841525384</v>
      </c>
      <c r="G218" s="122">
        <f t="shared" si="114"/>
        <v>12.664845547962061</v>
      </c>
      <c r="H218" s="122">
        <f t="shared" si="114"/>
        <v>18.174399361121825</v>
      </c>
      <c r="I218" s="122">
        <f t="shared" si="114"/>
        <v>39.943895068462936</v>
      </c>
      <c r="J218" s="122">
        <f t="shared" si="114"/>
        <v>24.295825513219633</v>
      </c>
      <c r="K218" s="122">
        <f t="shared" si="114"/>
        <v>22.119325727911832</v>
      </c>
      <c r="L218" s="122">
        <f t="shared" si="114"/>
        <v>35.465628013743057</v>
      </c>
      <c r="M218" s="122">
        <f t="shared" si="114"/>
        <v>23.57731365733434</v>
      </c>
      <c r="N218" s="122">
        <f t="shared" si="114"/>
        <v>49.104624165372442</v>
      </c>
      <c r="O218" s="122">
        <f t="shared" si="114"/>
        <v>21.807866116196276</v>
      </c>
      <c r="P218" s="122">
        <f t="shared" si="114"/>
        <v>17.617720148869743</v>
      </c>
      <c r="Q218" s="122">
        <f t="shared" si="114"/>
        <v>32.01775016971753</v>
      </c>
      <c r="R218" s="122">
        <f t="shared" si="114"/>
        <v>32.031755697283664</v>
      </c>
      <c r="S218" s="122">
        <f t="shared" si="114"/>
        <v>33.541556781654279</v>
      </c>
      <c r="T218" s="122">
        <f t="shared" si="114"/>
        <v>34.772284533703001</v>
      </c>
      <c r="U218" s="122">
        <f t="shared" si="114"/>
        <v>37.567879710657216</v>
      </c>
      <c r="V218" s="122">
        <f t="shared" si="114"/>
        <v>41.505661897704663</v>
      </c>
      <c r="W218" s="122">
        <f t="shared" si="114"/>
        <v>45.133831877079629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6.4612514730970894</v>
      </c>
      <c r="C219" s="98">
        <f>RES_hhdet_fech!C86</f>
        <v>7.6525666690025131</v>
      </c>
      <c r="D219" s="98">
        <f>RES_hhdet_fech!D86</f>
        <v>9.7826846910780727</v>
      </c>
      <c r="E219" s="98">
        <f>RES_hhdet_fech!E86</f>
        <v>13.559530706864555</v>
      </c>
      <c r="F219" s="98">
        <f>RES_hhdet_fech!F86</f>
        <v>10.183053841525384</v>
      </c>
      <c r="G219" s="98">
        <f>RES_hhdet_fech!G86</f>
        <v>12.664845547962061</v>
      </c>
      <c r="H219" s="98">
        <f>RES_hhdet_fech!H86</f>
        <v>18.174399361121825</v>
      </c>
      <c r="I219" s="98">
        <f>RES_hhdet_fech!I86</f>
        <v>39.943895068462936</v>
      </c>
      <c r="J219" s="98">
        <f>RES_hhdet_fech!J86</f>
        <v>24.295825513219633</v>
      </c>
      <c r="K219" s="98">
        <f>RES_hhdet_fech!K86</f>
        <v>22.119325727911832</v>
      </c>
      <c r="L219" s="98">
        <f>RES_hhdet_fech!L86</f>
        <v>35.465628013743057</v>
      </c>
      <c r="M219" s="98">
        <f>RES_hhdet_fech!M86</f>
        <v>23.57731365733434</v>
      </c>
      <c r="N219" s="98">
        <f>RES_hhdet_fech!N86</f>
        <v>49.104624165372442</v>
      </c>
      <c r="O219" s="98">
        <f>RES_hhdet_fech!O86</f>
        <v>21.807866116196276</v>
      </c>
      <c r="P219" s="98">
        <f>RES_hhdet_fech!P86</f>
        <v>17.617720148869743</v>
      </c>
      <c r="Q219" s="98">
        <f>RES_hhdet_fech!Q86</f>
        <v>32.01775016971753</v>
      </c>
      <c r="R219" s="98">
        <f>RES_hhdet_fech!R86</f>
        <v>32.031755697283664</v>
      </c>
      <c r="S219" s="98">
        <f>RES_hhdet_fech!S86</f>
        <v>33.541556781654279</v>
      </c>
      <c r="T219" s="98">
        <f>RES_hhdet_fech!T86</f>
        <v>34.772284533703001</v>
      </c>
      <c r="U219" s="98">
        <f>RES_hhdet_fech!U86</f>
        <v>37.567879710657216</v>
      </c>
      <c r="V219" s="98">
        <f>RES_hhdet_fech!V86</f>
        <v>41.505661897704663</v>
      </c>
      <c r="W219" s="98">
        <f>RES_hhdet_fech!W86</f>
        <v>45.133831877079629</v>
      </c>
      <c r="DA219" s="63" t="s">
        <v>2322</v>
      </c>
    </row>
    <row r="220" spans="1:105" ht="12" customHeight="1" x14ac:dyDescent="0.25">
      <c r="A220" s="121" t="s">
        <v>55</v>
      </c>
      <c r="B220" s="122">
        <v>929.13763469868604</v>
      </c>
      <c r="C220" s="122">
        <v>1500.53531761007</v>
      </c>
      <c r="D220" s="122">
        <v>1476.0948187610684</v>
      </c>
      <c r="E220" s="122">
        <v>1627.8065926253123</v>
      </c>
      <c r="F220" s="122">
        <v>1350.0289020699202</v>
      </c>
      <c r="G220" s="122">
        <v>1779.7314260002584</v>
      </c>
      <c r="H220" s="122">
        <v>1488.4162987075952</v>
      </c>
      <c r="I220" s="122">
        <v>1759.6193989786675</v>
      </c>
      <c r="J220" s="122">
        <v>1510.6065485175529</v>
      </c>
      <c r="K220" s="122">
        <v>1536.7795023377707</v>
      </c>
      <c r="L220" s="122">
        <v>1494.5217394240074</v>
      </c>
      <c r="M220" s="122">
        <v>1436.3853616972817</v>
      </c>
      <c r="N220" s="122">
        <v>1490.5198707810011</v>
      </c>
      <c r="O220" s="122">
        <v>1487.9725084246434</v>
      </c>
      <c r="P220" s="122">
        <v>1558.9594411634305</v>
      </c>
      <c r="Q220" s="122">
        <v>1536.7006477709645</v>
      </c>
      <c r="R220" s="122">
        <v>1532.0334193486865</v>
      </c>
      <c r="S220" s="122">
        <v>1624.9221443624497</v>
      </c>
      <c r="T220" s="122">
        <v>1574.9227321571777</v>
      </c>
      <c r="U220" s="122">
        <v>1580.6672383643281</v>
      </c>
      <c r="V220" s="122">
        <v>1557.1180696842309</v>
      </c>
      <c r="W220" s="122">
        <v>1671.1233752579524</v>
      </c>
      <c r="DA220" s="130" t="s">
        <v>2323</v>
      </c>
    </row>
    <row r="221" spans="1:105" ht="12" customHeight="1" x14ac:dyDescent="0.25">
      <c r="A221" s="97" t="s">
        <v>132</v>
      </c>
      <c r="B221" s="98">
        <v>953.27565146111942</v>
      </c>
      <c r="C221" s="98">
        <v>1593.6197376893124</v>
      </c>
      <c r="D221" s="98">
        <v>1488.0902608257179</v>
      </c>
      <c r="E221" s="98">
        <v>1591.0992812382976</v>
      </c>
      <c r="F221" s="98">
        <v>1392.3714916307667</v>
      </c>
      <c r="G221" s="98">
        <v>1662.0766753744977</v>
      </c>
      <c r="H221" s="98">
        <v>1533.8736449438056</v>
      </c>
      <c r="I221" s="98">
        <v>1708.3413500169158</v>
      </c>
      <c r="J221" s="98">
        <v>1571.2172989756016</v>
      </c>
      <c r="K221" s="98">
        <v>1496.3973876284158</v>
      </c>
      <c r="L221" s="98">
        <v>1506.7752128575621</v>
      </c>
      <c r="M221" s="98">
        <v>1426.8205562830299</v>
      </c>
      <c r="N221" s="98">
        <v>1476.7897887793504</v>
      </c>
      <c r="O221" s="98">
        <v>1478.8595537401793</v>
      </c>
      <c r="P221" s="98">
        <v>1562.4159965171166</v>
      </c>
      <c r="Q221" s="98">
        <v>1524.5298881101301</v>
      </c>
      <c r="R221" s="98">
        <v>1550.4741056567232</v>
      </c>
      <c r="S221" s="98">
        <v>1618.3542401130396</v>
      </c>
      <c r="T221" s="98">
        <v>1586.0518947758349</v>
      </c>
      <c r="U221" s="98">
        <v>1595.1360101144155</v>
      </c>
      <c r="V221" s="98">
        <v>1577.9982902475426</v>
      </c>
      <c r="W221" s="98">
        <v>1692.6192360317802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888.17970922152927</v>
      </c>
      <c r="C225" s="101">
        <v>1310.4845283615948</v>
      </c>
      <c r="D225" s="101">
        <v>1457.8611490399574</v>
      </c>
      <c r="E225" s="101">
        <v>1742.0615368676406</v>
      </c>
      <c r="F225" s="101">
        <v>1198.6055319485806</v>
      </c>
      <c r="G225" s="101">
        <v>2195.657640916344</v>
      </c>
      <c r="H225" s="101">
        <v>1282.7354017523376</v>
      </c>
      <c r="I225" s="101">
        <v>2029.8641875912203</v>
      </c>
      <c r="J225" s="101">
        <v>1195.4434027222405</v>
      </c>
      <c r="K225" s="101">
        <v>1771.9159403966562</v>
      </c>
      <c r="L225" s="101">
        <v>1526.7723675813088</v>
      </c>
      <c r="M225" s="101">
        <v>1587.9518505888998</v>
      </c>
      <c r="N225" s="101">
        <v>1463.6116998545112</v>
      </c>
      <c r="O225" s="101">
        <v>1524.2582515240333</v>
      </c>
      <c r="P225" s="101">
        <v>1480.2034117430112</v>
      </c>
      <c r="Q225" s="101">
        <v>1536.8364506499386</v>
      </c>
      <c r="R225" s="101">
        <v>1445.2949480916382</v>
      </c>
      <c r="S225" s="101">
        <v>1505.5085519807599</v>
      </c>
      <c r="T225" s="101">
        <v>1472.5994710020559</v>
      </c>
      <c r="U225" s="101">
        <v>1483.909739417961</v>
      </c>
      <c r="V225" s="101">
        <v>1341.497107969461</v>
      </c>
      <c r="W225" s="101">
        <v>1439.6987565045167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851.35540204248321</v>
      </c>
      <c r="C229" s="101">
        <v>841.21795523211915</v>
      </c>
      <c r="D229" s="101">
        <v>919.40585151646246</v>
      </c>
      <c r="E229" s="101">
        <v>1453.9232104276646</v>
      </c>
      <c r="F229" s="101">
        <v>650.4703827443966</v>
      </c>
      <c r="G229" s="101">
        <v>1103.7303980905729</v>
      </c>
      <c r="H229" s="101">
        <v>1803.2019018870421</v>
      </c>
      <c r="I229" s="101">
        <v>1606.5600552788778</v>
      </c>
      <c r="J229" s="101">
        <v>1199.2806986749688</v>
      </c>
      <c r="K229" s="101">
        <v>1645.3365453788163</v>
      </c>
      <c r="L229" s="101">
        <v>1293.3124053255178</v>
      </c>
      <c r="M229" s="101">
        <v>1349.5881471347539</v>
      </c>
      <c r="N229" s="101">
        <v>1650.4345333290337</v>
      </c>
      <c r="O229" s="101">
        <v>1535.9787148253977</v>
      </c>
      <c r="P229" s="101">
        <v>1606.6429274199782</v>
      </c>
      <c r="Q229" s="101">
        <v>1647.2028561473458</v>
      </c>
      <c r="R229" s="101">
        <v>1466.4811641738759</v>
      </c>
      <c r="S229" s="101">
        <v>1864.4564533074422</v>
      </c>
      <c r="T229" s="101">
        <v>1614.5177631720269</v>
      </c>
      <c r="U229" s="101">
        <v>1563.0093979116705</v>
      </c>
      <c r="V229" s="101">
        <v>1657.6444944972598</v>
      </c>
      <c r="W229" s="101">
        <v>1759.2395246897618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2335</v>
      </c>
    </row>
    <row r="233" spans="1:105" ht="12" customHeight="1" x14ac:dyDescent="0.25">
      <c r="A233" s="121" t="s">
        <v>54</v>
      </c>
      <c r="B233" s="122">
        <v>563.8026167025896</v>
      </c>
      <c r="C233" s="122">
        <v>587.94402077662244</v>
      </c>
      <c r="D233" s="122">
        <v>657.28789856844753</v>
      </c>
      <c r="E233" s="122">
        <v>775.06758584248951</v>
      </c>
      <c r="F233" s="122">
        <v>530.12818598762851</v>
      </c>
      <c r="G233" s="122">
        <v>1124.5713622738956</v>
      </c>
      <c r="H233" s="122">
        <v>658.63981576473975</v>
      </c>
      <c r="I233" s="122">
        <v>880.51330228435086</v>
      </c>
      <c r="J233" s="122">
        <v>483.58071794791545</v>
      </c>
      <c r="K233" s="122">
        <v>634.07611815252528</v>
      </c>
      <c r="L233" s="122">
        <v>526.78368346134619</v>
      </c>
      <c r="M233" s="122">
        <v>519.78243218079251</v>
      </c>
      <c r="N233" s="122">
        <v>475.79746289752848</v>
      </c>
      <c r="O233" s="122">
        <v>490.33763431026574</v>
      </c>
      <c r="P233" s="122">
        <v>508.87403836853468</v>
      </c>
      <c r="Q233" s="122">
        <v>564.97359480577575</v>
      </c>
      <c r="R233" s="122">
        <v>580.00255350187058</v>
      </c>
      <c r="S233" s="122">
        <v>650.00786985206855</v>
      </c>
      <c r="T233" s="122">
        <v>665.34010932020283</v>
      </c>
      <c r="U233" s="122">
        <v>696.43037342707316</v>
      </c>
      <c r="V233" s="122">
        <v>638.63727531207633</v>
      </c>
      <c r="W233" s="122">
        <v>671.13285212526876</v>
      </c>
      <c r="DA233" s="130" t="s">
        <v>2336</v>
      </c>
    </row>
    <row r="234" spans="1:105" ht="12" customHeight="1" x14ac:dyDescent="0.25">
      <c r="A234" s="97" t="s">
        <v>207</v>
      </c>
      <c r="B234" s="98">
        <v>599.51825678273894</v>
      </c>
      <c r="C234" s="98">
        <v>557.27638658797116</v>
      </c>
      <c r="D234" s="98">
        <v>644.33540836435577</v>
      </c>
      <c r="E234" s="98">
        <v>729.74404115694733</v>
      </c>
      <c r="F234" s="98">
        <v>570.17059182275727</v>
      </c>
      <c r="G234" s="98">
        <v>1109.5104188545395</v>
      </c>
      <c r="H234" s="98">
        <v>719.54356159921247</v>
      </c>
      <c r="I234" s="98">
        <v>755.37548504787401</v>
      </c>
      <c r="J234" s="98">
        <v>565.81334325559249</v>
      </c>
      <c r="K234" s="98">
        <v>591.70332810112768</v>
      </c>
      <c r="L234" s="98">
        <v>555.96512401374582</v>
      </c>
      <c r="M234" s="98">
        <v>514.57792091961016</v>
      </c>
      <c r="N234" s="98">
        <v>499.7125766613737</v>
      </c>
      <c r="O234" s="98">
        <v>504.12071824725803</v>
      </c>
      <c r="P234" s="98">
        <v>540.61196731301959</v>
      </c>
      <c r="Q234" s="98">
        <v>557.91609314260654</v>
      </c>
      <c r="R234" s="98">
        <v>594.3167722365007</v>
      </c>
      <c r="S234" s="98">
        <v>652.71913627627589</v>
      </c>
      <c r="T234" s="98">
        <v>667.84306058596349</v>
      </c>
      <c r="U234" s="98">
        <v>680.04953484921487</v>
      </c>
      <c r="V234" s="98">
        <v>667.24234131835635</v>
      </c>
      <c r="W234" s="98">
        <v>697.87462391260931</v>
      </c>
      <c r="DA234" s="63" t="s">
        <v>2337</v>
      </c>
    </row>
    <row r="235" spans="1:105" ht="12" customHeight="1" x14ac:dyDescent="0.25">
      <c r="A235" s="97" t="s">
        <v>50</v>
      </c>
      <c r="B235" s="98">
        <v>554.83997256921953</v>
      </c>
      <c r="C235" s="98">
        <v>599.57493973904354</v>
      </c>
      <c r="D235" s="98">
        <v>667.89955384404357</v>
      </c>
      <c r="E235" s="98">
        <v>788.71826877868546</v>
      </c>
      <c r="F235" s="98">
        <v>523.98873253292527</v>
      </c>
      <c r="G235" s="98">
        <v>1156.9585723287219</v>
      </c>
      <c r="H235" s="98">
        <v>629.13696778737551</v>
      </c>
      <c r="I235" s="98">
        <v>932.99791433615655</v>
      </c>
      <c r="J235" s="98">
        <v>456.57670413569406</v>
      </c>
      <c r="K235" s="98">
        <v>654.54697231849082</v>
      </c>
      <c r="L235" s="98">
        <v>518.79334710682929</v>
      </c>
      <c r="M235" s="98">
        <v>524.28280057583015</v>
      </c>
      <c r="N235" s="98">
        <v>462.76537169065074</v>
      </c>
      <c r="O235" s="98">
        <v>490.05854517673509</v>
      </c>
      <c r="P235" s="98">
        <v>498.14147817299204</v>
      </c>
      <c r="Q235" s="98">
        <v>567.82940674104771</v>
      </c>
      <c r="R235" s="98">
        <v>576.6429892713586</v>
      </c>
      <c r="S235" s="98">
        <v>651.93922670951622</v>
      </c>
      <c r="T235" s="98">
        <v>667.27708828412028</v>
      </c>
      <c r="U235" s="98">
        <v>704.52105969122283</v>
      </c>
      <c r="V235" s="98">
        <v>631.27822467223814</v>
      </c>
      <c r="W235" s="98">
        <v>664.28928789148358</v>
      </c>
      <c r="DA235" s="63" t="s">
        <v>2338</v>
      </c>
    </row>
    <row r="236" spans="1:105" ht="12" customHeight="1" x14ac:dyDescent="0.25">
      <c r="A236" s="109" t="s">
        <v>120</v>
      </c>
      <c r="B236" s="33">
        <v>389.12271816945963</v>
      </c>
      <c r="C236" s="33">
        <v>504.58073832608272</v>
      </c>
      <c r="D236" s="33">
        <v>419.84475972194764</v>
      </c>
      <c r="E236" s="33">
        <v>757.73700399789459</v>
      </c>
      <c r="F236" s="33">
        <v>379.7180707391941</v>
      </c>
      <c r="G236" s="33">
        <v>428.80589778505106</v>
      </c>
      <c r="H236" s="33">
        <v>838.06738265244746</v>
      </c>
      <c r="I236" s="33">
        <v>561.28056595133194</v>
      </c>
      <c r="J236" s="33">
        <v>345.54275903092866</v>
      </c>
      <c r="K236" s="33">
        <v>361.3266224755605</v>
      </c>
      <c r="L236" s="33">
        <v>370.21447345686909</v>
      </c>
      <c r="M236" s="33">
        <v>410.53431843444224</v>
      </c>
      <c r="N236" s="33">
        <v>591.97818980012391</v>
      </c>
      <c r="O236" s="33">
        <v>40.062227011968069</v>
      </c>
      <c r="P236" s="33">
        <v>280.75516695357373</v>
      </c>
      <c r="Q236" s="33">
        <v>548.8759734421543</v>
      </c>
      <c r="R236" s="33">
        <v>458.00248647928578</v>
      </c>
      <c r="S236" s="33">
        <v>467.59898939798887</v>
      </c>
      <c r="T236" s="33">
        <v>462.05103924270196</v>
      </c>
      <c r="U236" s="33">
        <v>464.09818083674139</v>
      </c>
      <c r="V236" s="33">
        <v>465.56002247813137</v>
      </c>
      <c r="W236" s="33">
        <v>475.3766527061353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6646.4285865196507</v>
      </c>
      <c r="C238" s="117">
        <f t="shared" si="115"/>
        <v>5264.4836567659977</v>
      </c>
      <c r="D238" s="117">
        <f t="shared" si="115"/>
        <v>5150.8375362539718</v>
      </c>
      <c r="E238" s="117">
        <f t="shared" si="115"/>
        <v>5874.3512809997192</v>
      </c>
      <c r="F238" s="117">
        <f t="shared" si="115"/>
        <v>6202.8537983374599</v>
      </c>
      <c r="G238" s="117">
        <f t="shared" si="115"/>
        <v>6348.7640436814545</v>
      </c>
      <c r="H238" s="117">
        <f t="shared" si="115"/>
        <v>5539.5998041732873</v>
      </c>
      <c r="I238" s="117">
        <f t="shared" si="115"/>
        <v>5711.5890856002852</v>
      </c>
      <c r="J238" s="117">
        <f t="shared" si="115"/>
        <v>6449.9509904888146</v>
      </c>
      <c r="K238" s="117">
        <f t="shared" si="115"/>
        <v>6371.3005661615598</v>
      </c>
      <c r="L238" s="117">
        <f t="shared" si="115"/>
        <v>6610.7728659537124</v>
      </c>
      <c r="M238" s="117">
        <f t="shared" si="115"/>
        <v>6133.4297995422003</v>
      </c>
      <c r="N238" s="117">
        <f t="shared" si="115"/>
        <v>6591.9767970854355</v>
      </c>
      <c r="O238" s="117">
        <f t="shared" si="115"/>
        <v>6287.449322125095</v>
      </c>
      <c r="P238" s="117">
        <f t="shared" si="115"/>
        <v>6254.6359149197542</v>
      </c>
      <c r="Q238" s="117">
        <f t="shared" si="115"/>
        <v>6138.2617198064536</v>
      </c>
      <c r="R238" s="117">
        <f t="shared" ref="R238:V238" si="116">R239+R242+R244+R257</f>
        <v>6290.0013344511744</v>
      </c>
      <c r="S238" s="117">
        <f t="shared" si="116"/>
        <v>6687.9198690111243</v>
      </c>
      <c r="T238" s="117">
        <f t="shared" si="116"/>
        <v>6786.1405997358488</v>
      </c>
      <c r="U238" s="117">
        <f t="shared" si="116"/>
        <v>7073.6431170581272</v>
      </c>
      <c r="V238" s="117">
        <f t="shared" si="116"/>
        <v>7254.4675971531406</v>
      </c>
      <c r="W238" s="117">
        <f t="shared" ref="W238" si="117">W239+W242+W244+W257</f>
        <v>7941.6568352006216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5905.2619399479381</v>
      </c>
      <c r="C239" s="122">
        <f t="shared" si="118"/>
        <v>4254.8647423548682</v>
      </c>
      <c r="D239" s="122">
        <f t="shared" si="118"/>
        <v>4083.9521601825472</v>
      </c>
      <c r="E239" s="122">
        <f t="shared" si="118"/>
        <v>4631.01271986954</v>
      </c>
      <c r="F239" s="122">
        <f t="shared" si="118"/>
        <v>5216.8621824562142</v>
      </c>
      <c r="G239" s="122">
        <f t="shared" si="118"/>
        <v>4777.2781580388591</v>
      </c>
      <c r="H239" s="122">
        <f t="shared" si="118"/>
        <v>4347.6358765529903</v>
      </c>
      <c r="I239" s="122">
        <f t="shared" si="118"/>
        <v>4176.9259974742417</v>
      </c>
      <c r="J239" s="122">
        <f t="shared" si="118"/>
        <v>5285.7831938949648</v>
      </c>
      <c r="K239" s="122">
        <f t="shared" si="118"/>
        <v>5091.5539885281069</v>
      </c>
      <c r="L239" s="122">
        <f t="shared" si="118"/>
        <v>5363.9067748250936</v>
      </c>
      <c r="M239" s="122">
        <f t="shared" si="118"/>
        <v>4937.1338309342846</v>
      </c>
      <c r="N239" s="122">
        <f t="shared" si="118"/>
        <v>5301.1459136580352</v>
      </c>
      <c r="O239" s="122">
        <f t="shared" si="118"/>
        <v>5040.1513519272612</v>
      </c>
      <c r="P239" s="122">
        <f t="shared" si="118"/>
        <v>4949.2523662967405</v>
      </c>
      <c r="Q239" s="122">
        <f t="shared" si="118"/>
        <v>4755.6019132853062</v>
      </c>
      <c r="R239" s="122">
        <f t="shared" ref="R239:V239" si="119">SUM(R240:R241)</f>
        <v>4879.5162078088433</v>
      </c>
      <c r="S239" s="122">
        <f t="shared" si="119"/>
        <v>5146.4035911405344</v>
      </c>
      <c r="T239" s="122">
        <f t="shared" si="119"/>
        <v>5231.1924811732806</v>
      </c>
      <c r="U239" s="122">
        <f t="shared" si="119"/>
        <v>5452.5923209368875</v>
      </c>
      <c r="V239" s="122">
        <f t="shared" si="119"/>
        <v>5638.1914098286898</v>
      </c>
      <c r="W239" s="122">
        <f t="shared" ref="W239" si="120">SUM(W240:W241)</f>
        <v>6181.6907902320754</v>
      </c>
      <c r="DA239" s="130" t="s">
        <v>2486</v>
      </c>
    </row>
    <row r="240" spans="1:105" ht="12" customHeight="1" x14ac:dyDescent="0.25">
      <c r="A240" s="97" t="s">
        <v>204</v>
      </c>
      <c r="B240" s="98">
        <v>5894.9278017526494</v>
      </c>
      <c r="C240" s="98">
        <v>4247.4126136702089</v>
      </c>
      <c r="D240" s="98">
        <v>4077.0854091549081</v>
      </c>
      <c r="E240" s="98">
        <v>4623.4073815776246</v>
      </c>
      <c r="F240" s="98">
        <v>5207.6433842970673</v>
      </c>
      <c r="G240" s="98">
        <v>4769.3508675530147</v>
      </c>
      <c r="H240" s="98">
        <v>4340.8923304760146</v>
      </c>
      <c r="I240" s="98">
        <v>4171.107541867178</v>
      </c>
      <c r="J240" s="98">
        <v>5277.2590415717405</v>
      </c>
      <c r="K240" s="98">
        <v>5083.3575133013292</v>
      </c>
      <c r="L240" s="98">
        <v>5356.0506972803232</v>
      </c>
      <c r="M240" s="98">
        <v>4929.4979275369769</v>
      </c>
      <c r="N240" s="98">
        <v>5294.2729953020935</v>
      </c>
      <c r="O240" s="98">
        <v>5032.4784165324572</v>
      </c>
      <c r="P240" s="98">
        <v>4941.5657914179692</v>
      </c>
      <c r="Q240" s="98">
        <v>4749.0918216597538</v>
      </c>
      <c r="R240" s="98">
        <v>4872.9010466570508</v>
      </c>
      <c r="S240" s="98">
        <v>5139.3828847952564</v>
      </c>
      <c r="T240" s="98">
        <v>5224.1647455914772</v>
      </c>
      <c r="U240" s="98">
        <v>5445.3017495517324</v>
      </c>
      <c r="V240" s="98">
        <v>5630.7694732143791</v>
      </c>
      <c r="W240" s="98">
        <v>6173.633065780964</v>
      </c>
      <c r="DA240" s="63" t="s">
        <v>2487</v>
      </c>
    </row>
    <row r="241" spans="1:105" ht="12" customHeight="1" x14ac:dyDescent="0.25">
      <c r="A241" s="97" t="s">
        <v>53</v>
      </c>
      <c r="B241" s="98">
        <v>10.334138195288258</v>
      </c>
      <c r="C241" s="98">
        <v>7.4521286846594776</v>
      </c>
      <c r="D241" s="98">
        <v>6.8667510276389452</v>
      </c>
      <c r="E241" s="98">
        <v>7.605338291915297</v>
      </c>
      <c r="F241" s="98">
        <v>9.2187981591467913</v>
      </c>
      <c r="G241" s="98">
        <v>7.9272904858443196</v>
      </c>
      <c r="H241" s="98">
        <v>6.7435460769759157</v>
      </c>
      <c r="I241" s="98">
        <v>5.8184556070635063</v>
      </c>
      <c r="J241" s="98">
        <v>8.5241523232245111</v>
      </c>
      <c r="K241" s="98">
        <v>8.1964752267778564</v>
      </c>
      <c r="L241" s="98">
        <v>7.8560775447705185</v>
      </c>
      <c r="M241" s="98">
        <v>7.6359033973079056</v>
      </c>
      <c r="N241" s="98">
        <v>6.8729183559414118</v>
      </c>
      <c r="O241" s="98">
        <v>7.6729353948040382</v>
      </c>
      <c r="P241" s="98">
        <v>7.6865748787712116</v>
      </c>
      <c r="Q241" s="98">
        <v>6.510091625552568</v>
      </c>
      <c r="R241" s="98">
        <v>6.6151611517928339</v>
      </c>
      <c r="S241" s="98">
        <v>7.0207063452777492</v>
      </c>
      <c r="T241" s="98">
        <v>7.0277355818030207</v>
      </c>
      <c r="U241" s="98">
        <v>7.2905713851547018</v>
      </c>
      <c r="V241" s="98">
        <v>7.4219366143104955</v>
      </c>
      <c r="W241" s="98">
        <v>8.057724451111282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10.504676292614841</v>
      </c>
      <c r="C242" s="122">
        <f t="shared" si="121"/>
        <v>13.360503193164881</v>
      </c>
      <c r="D242" s="122">
        <f t="shared" si="121"/>
        <v>18.85431414085296</v>
      </c>
      <c r="E242" s="122">
        <f t="shared" si="121"/>
        <v>27.876869253395537</v>
      </c>
      <c r="F242" s="122">
        <f t="shared" si="121"/>
        <v>21.696731465652395</v>
      </c>
      <c r="G242" s="122">
        <f t="shared" si="121"/>
        <v>28.011624509237809</v>
      </c>
      <c r="H242" s="122">
        <f t="shared" si="121"/>
        <v>41.36455281070981</v>
      </c>
      <c r="I242" s="122">
        <f t="shared" si="121"/>
        <v>93.133846797497753</v>
      </c>
      <c r="J242" s="122">
        <f t="shared" si="121"/>
        <v>57.682387350526916</v>
      </c>
      <c r="K242" s="122">
        <f t="shared" si="121"/>
        <v>53.815350753122473</v>
      </c>
      <c r="L242" s="122">
        <f t="shared" si="121"/>
        <v>88.436490369167032</v>
      </c>
      <c r="M242" s="122">
        <f t="shared" si="121"/>
        <v>59.935764814646106</v>
      </c>
      <c r="N242" s="122">
        <f t="shared" si="121"/>
        <v>127.19784414812216</v>
      </c>
      <c r="O242" s="122">
        <f t="shared" si="121"/>
        <v>57.761297696772353</v>
      </c>
      <c r="P242" s="122">
        <f t="shared" si="121"/>
        <v>48.644965418529665</v>
      </c>
      <c r="Q242" s="122">
        <f t="shared" si="121"/>
        <v>93.027853094847174</v>
      </c>
      <c r="R242" s="122">
        <f t="shared" si="121"/>
        <v>96.87103723154074</v>
      </c>
      <c r="S242" s="122">
        <f t="shared" si="121"/>
        <v>105.23311057303708</v>
      </c>
      <c r="T242" s="122">
        <f t="shared" si="121"/>
        <v>112.22762451373899</v>
      </c>
      <c r="U242" s="122">
        <f t="shared" si="121"/>
        <v>123.49944472152355</v>
      </c>
      <c r="V242" s="122">
        <f t="shared" si="121"/>
        <v>138.39031774766505</v>
      </c>
      <c r="W242" s="122">
        <f t="shared" si="121"/>
        <v>152.44701016025121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10.504676292614841</v>
      </c>
      <c r="C243" s="98">
        <f>RES_hhdet_tesh!C86</f>
        <v>13.360503193164881</v>
      </c>
      <c r="D243" s="98">
        <f>RES_hhdet_tesh!D86</f>
        <v>18.85431414085296</v>
      </c>
      <c r="E243" s="98">
        <f>RES_hhdet_tesh!E86</f>
        <v>27.876869253395537</v>
      </c>
      <c r="F243" s="98">
        <f>RES_hhdet_tesh!F86</f>
        <v>21.696731465652395</v>
      </c>
      <c r="G243" s="98">
        <f>RES_hhdet_tesh!G86</f>
        <v>28.011624509237809</v>
      </c>
      <c r="H243" s="98">
        <f>RES_hhdet_tesh!H86</f>
        <v>41.36455281070981</v>
      </c>
      <c r="I243" s="98">
        <f>RES_hhdet_tesh!I86</f>
        <v>93.133846797497753</v>
      </c>
      <c r="J243" s="98">
        <f>RES_hhdet_tesh!J86</f>
        <v>57.682387350526916</v>
      </c>
      <c r="K243" s="98">
        <f>RES_hhdet_tesh!K86</f>
        <v>53.815350753122473</v>
      </c>
      <c r="L243" s="98">
        <f>RES_hhdet_tesh!L86</f>
        <v>88.436490369167032</v>
      </c>
      <c r="M243" s="98">
        <f>RES_hhdet_tesh!M86</f>
        <v>59.935764814646106</v>
      </c>
      <c r="N243" s="98">
        <f>RES_hhdet_tesh!N86</f>
        <v>127.19784414812216</v>
      </c>
      <c r="O243" s="98">
        <f>RES_hhdet_tesh!O86</f>
        <v>57.761297696772353</v>
      </c>
      <c r="P243" s="98">
        <f>RES_hhdet_tesh!P86</f>
        <v>48.644965418529665</v>
      </c>
      <c r="Q243" s="98">
        <f>RES_hhdet_tesh!Q86</f>
        <v>93.027853094847174</v>
      </c>
      <c r="R243" s="98">
        <f>RES_hhdet_tesh!R86</f>
        <v>96.87103723154074</v>
      </c>
      <c r="S243" s="98">
        <f>RES_hhdet_tesh!S86</f>
        <v>105.23311057303708</v>
      </c>
      <c r="T243" s="98">
        <f>RES_hhdet_tesh!T86</f>
        <v>112.22762451373899</v>
      </c>
      <c r="U243" s="98">
        <f>RES_hhdet_tesh!U86</f>
        <v>123.49944472152355</v>
      </c>
      <c r="V243" s="98">
        <f>RES_hhdet_tesh!V86</f>
        <v>138.39031774766505</v>
      </c>
      <c r="W243" s="98">
        <f>RES_hhdet_tesh!W86</f>
        <v>152.44701016025121</v>
      </c>
      <c r="DA243" s="63" t="s">
        <v>2490</v>
      </c>
    </row>
    <row r="244" spans="1:105" ht="12" customHeight="1" x14ac:dyDescent="0.25">
      <c r="A244" s="121" t="s">
        <v>55</v>
      </c>
      <c r="B244" s="122">
        <v>409.61717691245502</v>
      </c>
      <c r="C244" s="122">
        <v>660.49604953380731</v>
      </c>
      <c r="D244" s="122">
        <v>671.54875848142115</v>
      </c>
      <c r="E244" s="122">
        <v>767.9939524991039</v>
      </c>
      <c r="F244" s="122">
        <v>658.4263880286021</v>
      </c>
      <c r="G244" s="122">
        <v>894.75770975355761</v>
      </c>
      <c r="H244" s="122">
        <v>766.46959563964742</v>
      </c>
      <c r="I244" s="122">
        <v>931.25197849158519</v>
      </c>
      <c r="J244" s="122">
        <v>826.72375513465806</v>
      </c>
      <c r="K244" s="122">
        <v>859.04454800905796</v>
      </c>
      <c r="L244" s="122">
        <v>853.36589973232776</v>
      </c>
      <c r="M244" s="122">
        <v>834.95963272739164</v>
      </c>
      <c r="N244" s="122">
        <v>887.09952619656303</v>
      </c>
      <c r="O244" s="122">
        <v>905.95085848025224</v>
      </c>
      <c r="P244" s="122">
        <v>962.07262095266606</v>
      </c>
      <c r="Q244" s="122">
        <v>961.67150299037075</v>
      </c>
      <c r="R244" s="122">
        <v>976.70185272119068</v>
      </c>
      <c r="S244" s="122">
        <v>1058.0183815195237</v>
      </c>
      <c r="T244" s="122">
        <v>1054.8622504903624</v>
      </c>
      <c r="U244" s="122">
        <v>1090.5613453585036</v>
      </c>
      <c r="V244" s="122">
        <v>1103.6114007095107</v>
      </c>
      <c r="W244" s="122">
        <v>1212.7872856877741</v>
      </c>
      <c r="DA244" s="130" t="s">
        <v>2491</v>
      </c>
    </row>
    <row r="245" spans="1:105" ht="12" customHeight="1" x14ac:dyDescent="0.25">
      <c r="A245" s="97" t="s">
        <v>132</v>
      </c>
      <c r="B245" s="98">
        <v>393.58270862409432</v>
      </c>
      <c r="C245" s="98">
        <v>670.64092912682054</v>
      </c>
      <c r="D245" s="98">
        <v>654.14657553732036</v>
      </c>
      <c r="E245" s="98">
        <v>733.8156599985557</v>
      </c>
      <c r="F245" s="98">
        <v>673.70422047225964</v>
      </c>
      <c r="G245" s="98">
        <v>828.62817331868416</v>
      </c>
      <c r="H245" s="98">
        <v>787.63710721776613</v>
      </c>
      <c r="I245" s="98">
        <v>904.88259364799421</v>
      </c>
      <c r="J245" s="98">
        <v>861.90691047372331</v>
      </c>
      <c r="K245" s="98">
        <v>841.83515065262179</v>
      </c>
      <c r="L245" s="98">
        <v>866.78666054206883</v>
      </c>
      <c r="M245" s="98">
        <v>836.52193032014941</v>
      </c>
      <c r="N245" s="98">
        <v>886.08881473159079</v>
      </c>
      <c r="O245" s="98">
        <v>905.50008279935446</v>
      </c>
      <c r="P245" s="98">
        <v>967.11013804653862</v>
      </c>
      <c r="Q245" s="98">
        <v>952.68945865451667</v>
      </c>
      <c r="R245" s="98">
        <v>983.41643005772164</v>
      </c>
      <c r="S245" s="98">
        <v>1046.2561916343304</v>
      </c>
      <c r="T245" s="98">
        <v>1054.3981846699576</v>
      </c>
      <c r="U245" s="98">
        <v>1089.6482868209314</v>
      </c>
      <c r="V245" s="98">
        <v>1108.0806049299013</v>
      </c>
      <c r="W245" s="98">
        <v>1214.7935444544105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436.51097542574144</v>
      </c>
      <c r="C249" s="101">
        <v>644.05983813438422</v>
      </c>
      <c r="D249" s="101">
        <v>720.98244870926624</v>
      </c>
      <c r="E249" s="101">
        <v>870.58341666794649</v>
      </c>
      <c r="F249" s="101">
        <v>604.60145909355947</v>
      </c>
      <c r="G249" s="101">
        <v>1127.7202079751714</v>
      </c>
      <c r="H249" s="101">
        <v>666.07968207810018</v>
      </c>
      <c r="I249" s="101">
        <v>1061.2581209029888</v>
      </c>
      <c r="J249" s="101">
        <v>627.84106067720063</v>
      </c>
      <c r="K249" s="101">
        <v>931.47025038862955</v>
      </c>
      <c r="L249" s="101">
        <v>806.67855141167843</v>
      </c>
      <c r="M249" s="101">
        <v>856.24407208264893</v>
      </c>
      <c r="N249" s="101">
        <v>813.4289338092201</v>
      </c>
      <c r="O249" s="101">
        <v>904.94841466195737</v>
      </c>
      <c r="P249" s="101">
        <v>914.54238155006681</v>
      </c>
      <c r="Q249" s="101">
        <v>996.73149730529644</v>
      </c>
      <c r="R249" s="101">
        <v>978.58143869673938</v>
      </c>
      <c r="S249" s="101">
        <v>1056.3244508208968</v>
      </c>
      <c r="T249" s="101">
        <v>1073.3030868080366</v>
      </c>
      <c r="U249" s="101">
        <v>1139.9089163051303</v>
      </c>
      <c r="V249" s="101">
        <v>1076.1140884061115</v>
      </c>
      <c r="W249" s="101">
        <v>1208.4254504802948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468.760391922417</v>
      </c>
      <c r="C253" s="101">
        <v>463.17866479821208</v>
      </c>
      <c r="D253" s="101">
        <v>506.22929772766537</v>
      </c>
      <c r="E253" s="101">
        <v>800.53713444477728</v>
      </c>
      <c r="F253" s="101">
        <v>358.15213108141228</v>
      </c>
      <c r="G253" s="101">
        <v>607.71928238708063</v>
      </c>
      <c r="H253" s="101">
        <v>1040.1558877048151</v>
      </c>
      <c r="I253" s="101">
        <v>933.11549469754016</v>
      </c>
      <c r="J253" s="101">
        <v>698.45803120326389</v>
      </c>
      <c r="K253" s="101">
        <v>960.70917581317872</v>
      </c>
      <c r="L253" s="101">
        <v>756.27590121256969</v>
      </c>
      <c r="M253" s="101">
        <v>791.04580702302712</v>
      </c>
      <c r="N253" s="101">
        <v>972.16717834014412</v>
      </c>
      <c r="O253" s="101">
        <v>911.05884719999426</v>
      </c>
      <c r="P253" s="101">
        <v>963.99375208188212</v>
      </c>
      <c r="Q253" s="101">
        <v>1003.8328815464728</v>
      </c>
      <c r="R253" s="101">
        <v>909.65717786711173</v>
      </c>
      <c r="S253" s="101">
        <v>1178.7022420028011</v>
      </c>
      <c r="T253" s="101">
        <v>1029.306084027759</v>
      </c>
      <c r="U253" s="101">
        <v>1007.0299274972164</v>
      </c>
      <c r="V253" s="101">
        <v>1084.1190162214339</v>
      </c>
      <c r="W253" s="101">
        <v>1187.385624048939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DA256" s="63" t="s">
        <v>2503</v>
      </c>
    </row>
    <row r="257" spans="1:105" ht="12" customHeight="1" x14ac:dyDescent="0.25">
      <c r="A257" s="121" t="s">
        <v>54</v>
      </c>
      <c r="B257" s="122">
        <v>321.04479336664235</v>
      </c>
      <c r="C257" s="122">
        <v>335.76236168415733</v>
      </c>
      <c r="D257" s="122">
        <v>376.48230344915106</v>
      </c>
      <c r="E257" s="122">
        <v>447.46773937767938</v>
      </c>
      <c r="F257" s="122">
        <v>305.86849638699198</v>
      </c>
      <c r="G257" s="122">
        <v>648.71655137979985</v>
      </c>
      <c r="H257" s="122">
        <v>384.12977916993952</v>
      </c>
      <c r="I257" s="122">
        <v>510.27726283696148</v>
      </c>
      <c r="J257" s="122">
        <v>279.76165410866417</v>
      </c>
      <c r="K257" s="122">
        <v>366.88667887127235</v>
      </c>
      <c r="L257" s="122">
        <v>305.06370102712475</v>
      </c>
      <c r="M257" s="122">
        <v>301.40057106587847</v>
      </c>
      <c r="N257" s="122">
        <v>276.53351308271567</v>
      </c>
      <c r="O257" s="122">
        <v>283.58581402080887</v>
      </c>
      <c r="P257" s="122">
        <v>294.66596225181837</v>
      </c>
      <c r="Q257" s="122">
        <v>327.96045043592966</v>
      </c>
      <c r="R257" s="122">
        <v>336.91223668959952</v>
      </c>
      <c r="S257" s="122">
        <v>378.26478577802828</v>
      </c>
      <c r="T257" s="122">
        <v>387.8582435584666</v>
      </c>
      <c r="U257" s="122">
        <v>406.99000604121255</v>
      </c>
      <c r="V257" s="122">
        <v>374.274468867275</v>
      </c>
      <c r="W257" s="122">
        <v>394.7317491205215</v>
      </c>
      <c r="DA257" s="130" t="s">
        <v>2504</v>
      </c>
    </row>
    <row r="258" spans="1:105" ht="12" customHeight="1" x14ac:dyDescent="0.25">
      <c r="A258" s="97" t="s">
        <v>207</v>
      </c>
      <c r="B258" s="98">
        <v>337.40578715469945</v>
      </c>
      <c r="C258" s="98">
        <v>313.90150270686587</v>
      </c>
      <c r="D258" s="98">
        <v>363.66594911753583</v>
      </c>
      <c r="E258" s="98">
        <v>412.78997607582056</v>
      </c>
      <c r="F258" s="98">
        <v>323.29615596931211</v>
      </c>
      <c r="G258" s="98">
        <v>630.18681403833546</v>
      </c>
      <c r="H258" s="98">
        <v>409.31096537865506</v>
      </c>
      <c r="I258" s="98">
        <v>429.93888092112689</v>
      </c>
      <c r="J258" s="98">
        <v>322.11769833734098</v>
      </c>
      <c r="K258" s="98">
        <v>336.90713815155715</v>
      </c>
      <c r="L258" s="98">
        <v>316.63286914183641</v>
      </c>
      <c r="M258" s="98">
        <v>293.11866192222215</v>
      </c>
      <c r="N258" s="98">
        <v>284.70917213964412</v>
      </c>
      <c r="O258" s="98">
        <v>287.26132947282457</v>
      </c>
      <c r="P258" s="98">
        <v>308.07851717278334</v>
      </c>
      <c r="Q258" s="98">
        <v>317.95701379402874</v>
      </c>
      <c r="R258" s="98">
        <v>338.75393394840387</v>
      </c>
      <c r="S258" s="98">
        <v>372.13157774268075</v>
      </c>
      <c r="T258" s="98">
        <v>380.9998057225668</v>
      </c>
      <c r="U258" s="98">
        <v>388.32169411693508</v>
      </c>
      <c r="V258" s="98">
        <v>381.50517080627191</v>
      </c>
      <c r="W258" s="98">
        <v>399.49025244735878</v>
      </c>
      <c r="DA258" s="63" t="s">
        <v>2505</v>
      </c>
    </row>
    <row r="259" spans="1:105" ht="12" customHeight="1" x14ac:dyDescent="0.25">
      <c r="A259" s="97" t="s">
        <v>50</v>
      </c>
      <c r="B259" s="98">
        <v>316.25541657471996</v>
      </c>
      <c r="C259" s="98">
        <v>342.13720872478541</v>
      </c>
      <c r="D259" s="98">
        <v>382.23301561778186</v>
      </c>
      <c r="E259" s="98">
        <v>452.71711667438728</v>
      </c>
      <c r="F259" s="98">
        <v>301.56311860378645</v>
      </c>
      <c r="G259" s="98">
        <v>667.43667238318278</v>
      </c>
      <c r="H259" s="98">
        <v>363.65881032978149</v>
      </c>
      <c r="I259" s="98">
        <v>540.0186683044675</v>
      </c>
      <c r="J259" s="98">
        <v>264.45089395141878</v>
      </c>
      <c r="K259" s="98">
        <v>379.51531325262749</v>
      </c>
      <c r="L259" s="98">
        <v>301.10026995074941</v>
      </c>
      <c r="M259" s="98">
        <v>304.59032087515965</v>
      </c>
      <c r="N259" s="98">
        <v>269.08502001229505</v>
      </c>
      <c r="O259" s="98">
        <v>285.16091778029767</v>
      </c>
      <c r="P259" s="98">
        <v>289.98491304353297</v>
      </c>
      <c r="Q259" s="98">
        <v>330.66567370647459</v>
      </c>
      <c r="R259" s="98">
        <v>336.0385790339277</v>
      </c>
      <c r="S259" s="98">
        <v>380.49205980885739</v>
      </c>
      <c r="T259" s="98">
        <v>390.33860124451888</v>
      </c>
      <c r="U259" s="98">
        <v>413.3669597755902</v>
      </c>
      <c r="V259" s="98">
        <v>371.86302914013976</v>
      </c>
      <c r="W259" s="98">
        <v>393.20409574185476</v>
      </c>
      <c r="DA259" s="63" t="s">
        <v>2506</v>
      </c>
    </row>
    <row r="260" spans="1:105" ht="12" customHeight="1" x14ac:dyDescent="0.25">
      <c r="A260" s="109" t="s">
        <v>120</v>
      </c>
      <c r="B260" s="33">
        <v>283.58648229589812</v>
      </c>
      <c r="C260" s="33">
        <v>369.78642138606244</v>
      </c>
      <c r="D260" s="33">
        <v>309.83700697629274</v>
      </c>
      <c r="E260" s="33">
        <v>562.0952061900017</v>
      </c>
      <c r="F260" s="33">
        <v>282.18595490292967</v>
      </c>
      <c r="G260" s="33">
        <v>319.353644121618</v>
      </c>
      <c r="H260" s="33">
        <v>625.7806210870159</v>
      </c>
      <c r="I260" s="33">
        <v>419.33875712664292</v>
      </c>
      <c r="J260" s="33">
        <v>258.28299431003728</v>
      </c>
      <c r="K260" s="33">
        <v>270.24973018956717</v>
      </c>
      <c r="L260" s="33">
        <v>277.98940869779074</v>
      </c>
      <c r="M260" s="33">
        <v>309.270150672677</v>
      </c>
      <c r="N260" s="33">
        <v>447.30734953548864</v>
      </c>
      <c r="O260" s="33">
        <v>30.338051607793503</v>
      </c>
      <c r="P260" s="33">
        <v>212.97858722929632</v>
      </c>
      <c r="Q260" s="33">
        <v>418.90478051581579</v>
      </c>
      <c r="R260" s="33">
        <v>352.79831741557132</v>
      </c>
      <c r="S260" s="33">
        <v>364.68816341572386</v>
      </c>
      <c r="T260" s="33">
        <v>364.81521234912168</v>
      </c>
      <c r="U260" s="33">
        <v>370.57289825725002</v>
      </c>
      <c r="V260" s="33">
        <v>375.94381218182741</v>
      </c>
      <c r="W260" s="33">
        <v>385.7679247933836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163.86651748255588</v>
      </c>
      <c r="C262" s="117">
        <f t="shared" si="122"/>
        <v>191.07733631050081</v>
      </c>
      <c r="D262" s="117">
        <f t="shared" si="122"/>
        <v>205.0429892185233</v>
      </c>
      <c r="E262" s="117">
        <f t="shared" si="122"/>
        <v>233.04919150536654</v>
      </c>
      <c r="F262" s="117">
        <f t="shared" si="122"/>
        <v>144.75147034455506</v>
      </c>
      <c r="G262" s="117">
        <f t="shared" si="122"/>
        <v>307.51458332202486</v>
      </c>
      <c r="H262" s="117">
        <f t="shared" si="122"/>
        <v>157.82218474386914</v>
      </c>
      <c r="I262" s="117">
        <f t="shared" si="122"/>
        <v>231.42009699502421</v>
      </c>
      <c r="J262" s="117">
        <f t="shared" si="122"/>
        <v>107.54284709337813</v>
      </c>
      <c r="K262" s="117">
        <f t="shared" si="122"/>
        <v>154.28005205297086</v>
      </c>
      <c r="L262" s="117">
        <f t="shared" si="122"/>
        <v>117.91381500952406</v>
      </c>
      <c r="M262" s="117">
        <f t="shared" si="122"/>
        <v>117.94383305595723</v>
      </c>
      <c r="N262" s="117">
        <f t="shared" si="122"/>
        <v>101.2972622621848</v>
      </c>
      <c r="O262" s="117">
        <f t="shared" si="122"/>
        <v>107.83545665725585</v>
      </c>
      <c r="P262" s="117">
        <f t="shared" si="122"/>
        <v>110.16727279300365</v>
      </c>
      <c r="Q262" s="117">
        <f t="shared" si="122"/>
        <v>127.89017905775401</v>
      </c>
      <c r="R262" s="117">
        <f t="shared" ref="R262:V262" si="123">R263+R266+R268+R281</f>
        <v>131.32322641367779</v>
      </c>
      <c r="S262" s="117">
        <f t="shared" si="123"/>
        <v>149.90188831402313</v>
      </c>
      <c r="T262" s="117">
        <f t="shared" si="123"/>
        <v>152.52107116814105</v>
      </c>
      <c r="U262" s="117">
        <f t="shared" si="123"/>
        <v>158.56351189055206</v>
      </c>
      <c r="V262" s="117">
        <f t="shared" si="123"/>
        <v>138.56132986254144</v>
      </c>
      <c r="W262" s="117">
        <f t="shared" ref="W262" si="124">W263+W266+W268+W281</f>
        <v>143.45214246927361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70.198211588737564</v>
      </c>
      <c r="C268" s="122">
        <v>89.740411928764559</v>
      </c>
      <c r="D268" s="122">
        <v>90.98306092960766</v>
      </c>
      <c r="E268" s="122">
        <v>97.95981669833094</v>
      </c>
      <c r="F268" s="122">
        <v>55.874456003837864</v>
      </c>
      <c r="G268" s="122">
        <v>110.99643992122793</v>
      </c>
      <c r="H268" s="122">
        <v>54.878519032864695</v>
      </c>
      <c r="I268" s="122">
        <v>76.224021622127239</v>
      </c>
      <c r="J268" s="122">
        <v>33.67361465847511</v>
      </c>
      <c r="K268" s="122">
        <v>46.413394801881118</v>
      </c>
      <c r="L268" s="122">
        <v>34.834763793928531</v>
      </c>
      <c r="M268" s="122">
        <v>34.529867344009574</v>
      </c>
      <c r="N268" s="122">
        <v>29.138548337622488</v>
      </c>
      <c r="O268" s="122">
        <v>30.382404036973583</v>
      </c>
      <c r="P268" s="122">
        <v>30.426712124752289</v>
      </c>
      <c r="Q268" s="122">
        <v>35.061653374994826</v>
      </c>
      <c r="R268" s="122">
        <v>35.555910915608969</v>
      </c>
      <c r="S268" s="122">
        <v>39.7426104068089</v>
      </c>
      <c r="T268" s="122">
        <v>38.549475575005687</v>
      </c>
      <c r="U268" s="122">
        <v>38.211142442032831</v>
      </c>
      <c r="V268" s="122">
        <v>31.771455487773043</v>
      </c>
      <c r="W268" s="122">
        <v>32.134584811748475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201.75890274676263</v>
      </c>
      <c r="C273" s="101">
        <v>297.68966546261993</v>
      </c>
      <c r="D273" s="101">
        <v>331.16773861591679</v>
      </c>
      <c r="E273" s="101">
        <v>395.72669871485334</v>
      </c>
      <c r="F273" s="101">
        <v>272.27523263743967</v>
      </c>
      <c r="G273" s="101">
        <v>498.76558971055681</v>
      </c>
      <c r="H273" s="101">
        <v>291.38617386206101</v>
      </c>
      <c r="I273" s="101">
        <v>461.10394885322182</v>
      </c>
      <c r="J273" s="101">
        <v>271.55692336238423</v>
      </c>
      <c r="K273" s="101">
        <v>402.50842502050449</v>
      </c>
      <c r="L273" s="101">
        <v>346.82161101977022</v>
      </c>
      <c r="M273" s="101">
        <v>360.7191423797745</v>
      </c>
      <c r="N273" s="101">
        <v>332.47403373895082</v>
      </c>
      <c r="O273" s="101">
        <v>346.25050441619942</v>
      </c>
      <c r="P273" s="101">
        <v>336.24300701154249</v>
      </c>
      <c r="Q273" s="101">
        <v>349.10776812964014</v>
      </c>
      <c r="R273" s="101">
        <v>328.31320040849658</v>
      </c>
      <c r="S273" s="101">
        <v>341.99132266794942</v>
      </c>
      <c r="T273" s="101">
        <v>334.51569583282702</v>
      </c>
      <c r="U273" s="101">
        <v>337.08493640618406</v>
      </c>
      <c r="V273" s="101">
        <v>304.7344830463428</v>
      </c>
      <c r="W273" s="101">
        <v>327.04196952756604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93.668305893818314</v>
      </c>
      <c r="C281" s="122">
        <v>101.33692438173624</v>
      </c>
      <c r="D281" s="122">
        <v>114.05992828891563</v>
      </c>
      <c r="E281" s="122">
        <v>135.0893748070356</v>
      </c>
      <c r="F281" s="122">
        <v>88.87701434071721</v>
      </c>
      <c r="G281" s="122">
        <v>196.51814340079693</v>
      </c>
      <c r="H281" s="122">
        <v>102.94366571100446</v>
      </c>
      <c r="I281" s="122">
        <v>155.19607537289698</v>
      </c>
      <c r="J281" s="122">
        <v>73.869232434903012</v>
      </c>
      <c r="K281" s="122">
        <v>107.86665725108973</v>
      </c>
      <c r="L281" s="122">
        <v>83.079051215595527</v>
      </c>
      <c r="M281" s="122">
        <v>83.413965711947654</v>
      </c>
      <c r="N281" s="122">
        <v>72.158713924562306</v>
      </c>
      <c r="O281" s="122">
        <v>77.453052620282264</v>
      </c>
      <c r="P281" s="122">
        <v>79.740560668251362</v>
      </c>
      <c r="Q281" s="122">
        <v>92.828525682759178</v>
      </c>
      <c r="R281" s="122">
        <v>95.767315498068825</v>
      </c>
      <c r="S281" s="122">
        <v>110.15927790721422</v>
      </c>
      <c r="T281" s="122">
        <v>113.97159559313536</v>
      </c>
      <c r="U281" s="122">
        <v>120.35236944851924</v>
      </c>
      <c r="V281" s="122">
        <v>106.7898743747684</v>
      </c>
      <c r="W281" s="122">
        <v>111.31755765752513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126.03744816882391</v>
      </c>
      <c r="C283" s="98">
        <v>136.19944331112114</v>
      </c>
      <c r="D283" s="98">
        <v>151.72006265121294</v>
      </c>
      <c r="E283" s="98">
        <v>179.16524193576623</v>
      </c>
      <c r="F283" s="98">
        <v>119.02928048217935</v>
      </c>
      <c r="G283" s="98">
        <v>262.81470929019247</v>
      </c>
      <c r="H283" s="98">
        <v>142.91475360258025</v>
      </c>
      <c r="I283" s="98">
        <v>211.93980622060138</v>
      </c>
      <c r="J283" s="98">
        <v>103.71596411146429</v>
      </c>
      <c r="K283" s="98">
        <v>148.6868902318684</v>
      </c>
      <c r="L283" s="98">
        <v>117.84909672878734</v>
      </c>
      <c r="M283" s="98">
        <v>119.09608097880559</v>
      </c>
      <c r="N283" s="98">
        <v>105.12178183324824</v>
      </c>
      <c r="O283" s="98">
        <v>111.32169912234716</v>
      </c>
      <c r="P283" s="98">
        <v>113.15781818177689</v>
      </c>
      <c r="Q283" s="98">
        <v>128.9881280352964</v>
      </c>
      <c r="R283" s="98">
        <v>130.99022144288182</v>
      </c>
      <c r="S283" s="98">
        <v>148.09451473933373</v>
      </c>
      <c r="T283" s="98">
        <v>151.57866337462076</v>
      </c>
      <c r="U283" s="98">
        <v>160.0390039194582</v>
      </c>
      <c r="V283" s="98">
        <v>143.40116151654561</v>
      </c>
      <c r="W283" s="98">
        <v>150.89995463742943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433.31244025070384</v>
      </c>
      <c r="C286" s="118">
        <f t="shared" si="129"/>
        <v>337.05131990568475</v>
      </c>
      <c r="D286" s="118">
        <f t="shared" si="129"/>
        <v>315.50714147073143</v>
      </c>
      <c r="E286" s="118">
        <f t="shared" si="129"/>
        <v>342.50787701982807</v>
      </c>
      <c r="F286" s="118">
        <f t="shared" si="129"/>
        <v>347.18742457691224</v>
      </c>
      <c r="G286" s="118">
        <f t="shared" si="129"/>
        <v>334.36822943798285</v>
      </c>
      <c r="H286" s="118">
        <f t="shared" si="129"/>
        <v>282.22745314675802</v>
      </c>
      <c r="I286" s="118">
        <f t="shared" si="129"/>
        <v>275.74712920291876</v>
      </c>
      <c r="J286" s="118">
        <f t="shared" si="129"/>
        <v>302.73274935685191</v>
      </c>
      <c r="K286" s="118">
        <f t="shared" si="129"/>
        <v>286.19470910960564</v>
      </c>
      <c r="L286" s="118">
        <f t="shared" si="129"/>
        <v>285.13805674364687</v>
      </c>
      <c r="M286" s="118">
        <f t="shared" si="129"/>
        <v>254.8442897720374</v>
      </c>
      <c r="N286" s="118">
        <f t="shared" si="129"/>
        <v>260.79819230890843</v>
      </c>
      <c r="O286" s="118">
        <f t="shared" si="129"/>
        <v>239.5117025197259</v>
      </c>
      <c r="P286" s="118">
        <f t="shared" si="129"/>
        <v>230.47741241623922</v>
      </c>
      <c r="Q286" s="118">
        <f t="shared" si="129"/>
        <v>217.61045586634199</v>
      </c>
      <c r="R286" s="118">
        <f t="shared" ref="R286:V286" si="130">R287+R290+R292+R305</f>
        <v>215.16339788719452</v>
      </c>
      <c r="S286" s="118">
        <f t="shared" si="130"/>
        <v>219.88140211047011</v>
      </c>
      <c r="T286" s="118">
        <f t="shared" si="130"/>
        <v>212.92091009214019</v>
      </c>
      <c r="U286" s="118">
        <f t="shared" si="130"/>
        <v>212.03889131889804</v>
      </c>
      <c r="V286" s="118">
        <f t="shared" si="130"/>
        <v>206.88078817086358</v>
      </c>
      <c r="W286" s="118">
        <f t="shared" ref="W286" si="131">W287+W290+W292+W305</f>
        <v>216.16576467460058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393.94767581366187</v>
      </c>
      <c r="C287" s="123">
        <f t="shared" si="132"/>
        <v>282.16116284216389</v>
      </c>
      <c r="D287" s="123">
        <f t="shared" si="132"/>
        <v>259.65064715335302</v>
      </c>
      <c r="E287" s="123">
        <f t="shared" si="132"/>
        <v>279.92348499514134</v>
      </c>
      <c r="F287" s="123">
        <f t="shared" si="132"/>
        <v>298.75676866641186</v>
      </c>
      <c r="G287" s="123">
        <f t="shared" si="132"/>
        <v>260.53335814875516</v>
      </c>
      <c r="H287" s="123">
        <f t="shared" si="132"/>
        <v>228.08565356140957</v>
      </c>
      <c r="I287" s="123">
        <f t="shared" si="132"/>
        <v>209.64350350421282</v>
      </c>
      <c r="J287" s="123">
        <f t="shared" si="132"/>
        <v>253.74071694223977</v>
      </c>
      <c r="K287" s="123">
        <f t="shared" si="132"/>
        <v>233.95350909538121</v>
      </c>
      <c r="L287" s="123">
        <f t="shared" si="132"/>
        <v>237.05646226247623</v>
      </c>
      <c r="M287" s="123">
        <f t="shared" si="132"/>
        <v>209.55211886364438</v>
      </c>
      <c r="N287" s="123">
        <f t="shared" si="132"/>
        <v>215.60935917339489</v>
      </c>
      <c r="O287" s="123">
        <f t="shared" si="132"/>
        <v>195.72170289308789</v>
      </c>
      <c r="P287" s="123">
        <f t="shared" si="132"/>
        <v>185.87896827791772</v>
      </c>
      <c r="Q287" s="123">
        <f t="shared" si="132"/>
        <v>173.02107173560384</v>
      </c>
      <c r="R287" s="123">
        <f t="shared" ref="R287:V287" si="133">SUM(R288:R289)</f>
        <v>171.38077667283224</v>
      </c>
      <c r="S287" s="123">
        <f t="shared" si="133"/>
        <v>173.84512855556073</v>
      </c>
      <c r="T287" s="123">
        <f t="shared" si="133"/>
        <v>168.6934900535216</v>
      </c>
      <c r="U287" s="123">
        <f t="shared" si="133"/>
        <v>168.11357378115659</v>
      </c>
      <c r="V287" s="123">
        <f t="shared" si="133"/>
        <v>165.58479740506016</v>
      </c>
      <c r="W287" s="123">
        <f t="shared" ref="W287" si="134">SUM(W288:W289)</f>
        <v>173.31864593821359</v>
      </c>
      <c r="DA287" s="130" t="s">
        <v>2822</v>
      </c>
    </row>
    <row r="288" spans="1:105" ht="12" customHeight="1" x14ac:dyDescent="0.25">
      <c r="A288" s="97" t="s">
        <v>204</v>
      </c>
      <c r="B288" s="99">
        <v>393.67636695146751</v>
      </c>
      <c r="C288" s="99">
        <v>281.96601838919702</v>
      </c>
      <c r="D288" s="99">
        <v>259.47168166641836</v>
      </c>
      <c r="E288" s="99">
        <v>279.72651063936473</v>
      </c>
      <c r="F288" s="99">
        <v>298.52058236762997</v>
      </c>
      <c r="G288" s="99">
        <v>260.33270097796316</v>
      </c>
      <c r="H288" s="99">
        <v>227.91703053588802</v>
      </c>
      <c r="I288" s="99">
        <v>209.49999230303285</v>
      </c>
      <c r="J288" s="99">
        <v>253.53382120524495</v>
      </c>
      <c r="K288" s="99">
        <v>233.75825209872826</v>
      </c>
      <c r="L288" s="99">
        <v>236.8728089897626</v>
      </c>
      <c r="M288" s="99">
        <v>209.3774263537882</v>
      </c>
      <c r="N288" s="99">
        <v>215.45525786496572</v>
      </c>
      <c r="O288" s="99">
        <v>195.55371388614591</v>
      </c>
      <c r="P288" s="99">
        <v>185.71458692946018</v>
      </c>
      <c r="Q288" s="99">
        <v>172.88502540032917</v>
      </c>
      <c r="R288" s="99">
        <v>171.24569274282175</v>
      </c>
      <c r="S288" s="99">
        <v>173.70511939888723</v>
      </c>
      <c r="T288" s="99">
        <v>168.55686859658536</v>
      </c>
      <c r="U288" s="99">
        <v>167.975220889864</v>
      </c>
      <c r="V288" s="99">
        <v>165.44780121867669</v>
      </c>
      <c r="W288" s="99">
        <v>173.1740318333828</v>
      </c>
      <c r="DA288" s="63" t="s">
        <v>2823</v>
      </c>
    </row>
    <row r="289" spans="1:105" ht="12" customHeight="1" x14ac:dyDescent="0.25">
      <c r="A289" s="97" t="s">
        <v>53</v>
      </c>
      <c r="B289" s="99">
        <v>0.27130886219436084</v>
      </c>
      <c r="C289" s="99">
        <v>0.19514445296688471</v>
      </c>
      <c r="D289" s="99">
        <v>0.17896548693467629</v>
      </c>
      <c r="E289" s="99">
        <v>0.19697435577662012</v>
      </c>
      <c r="F289" s="99">
        <v>0.23618629878189928</v>
      </c>
      <c r="G289" s="99">
        <v>0.20065717079201856</v>
      </c>
      <c r="H289" s="99">
        <v>0.16862302552155695</v>
      </c>
      <c r="I289" s="99">
        <v>0.1435112011799724</v>
      </c>
      <c r="J289" s="99">
        <v>0.20689573699481648</v>
      </c>
      <c r="K289" s="99">
        <v>0.19525699665295265</v>
      </c>
      <c r="L289" s="99">
        <v>0.18365327271363771</v>
      </c>
      <c r="M289" s="99">
        <v>0.17469250985617757</v>
      </c>
      <c r="N289" s="99">
        <v>0.15410130842917963</v>
      </c>
      <c r="O289" s="99">
        <v>0.16798900694198943</v>
      </c>
      <c r="P289" s="99">
        <v>0.16438134845752714</v>
      </c>
      <c r="Q289" s="99">
        <v>0.13604633527467083</v>
      </c>
      <c r="R289" s="99">
        <v>0.13508393001049157</v>
      </c>
      <c r="S289" s="99">
        <v>0.14000915667348734</v>
      </c>
      <c r="T289" s="99">
        <v>0.13662145693623615</v>
      </c>
      <c r="U289" s="99">
        <v>0.13835289129258924</v>
      </c>
      <c r="V289" s="99">
        <v>0.13699618638348013</v>
      </c>
      <c r="W289" s="99">
        <v>0.14461410483078949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0.16963144409244196</v>
      </c>
      <c r="C290" s="123">
        <f t="shared" si="135"/>
        <v>0.20039320301717908</v>
      </c>
      <c r="D290" s="123">
        <f t="shared" si="135"/>
        <v>0.25496234277612517</v>
      </c>
      <c r="E290" s="123">
        <f t="shared" si="135"/>
        <v>0.35118488134277598</v>
      </c>
      <c r="F290" s="123">
        <f t="shared" si="135"/>
        <v>0.2608906015303491</v>
      </c>
      <c r="G290" s="123">
        <f t="shared" si="135"/>
        <v>0.32057511714878095</v>
      </c>
      <c r="H290" s="123">
        <f t="shared" si="135"/>
        <v>0.45445262363858824</v>
      </c>
      <c r="I290" s="123">
        <f t="shared" si="135"/>
        <v>0.98520926311147938</v>
      </c>
      <c r="J290" s="123">
        <f t="shared" si="135"/>
        <v>0.58970118492128765</v>
      </c>
      <c r="K290" s="123">
        <f t="shared" si="135"/>
        <v>0.52692809898460313</v>
      </c>
      <c r="L290" s="123">
        <f t="shared" si="135"/>
        <v>0.82908787705438103</v>
      </c>
      <c r="M290" s="123">
        <f t="shared" si="135"/>
        <v>0.53939656962111071</v>
      </c>
      <c r="N290" s="123">
        <f t="shared" si="135"/>
        <v>1.1010005418244941</v>
      </c>
      <c r="O290" s="123">
        <f t="shared" si="135"/>
        <v>0.47745505258189852</v>
      </c>
      <c r="P290" s="123">
        <f t="shared" si="135"/>
        <v>0.37676398662514782</v>
      </c>
      <c r="Q290" s="123">
        <f t="shared" si="135"/>
        <v>0.66909927307825212</v>
      </c>
      <c r="R290" s="123">
        <f t="shared" si="135"/>
        <v>0.65409977859002555</v>
      </c>
      <c r="S290" s="123">
        <f t="shared" si="135"/>
        <v>0.6688963827228015</v>
      </c>
      <c r="T290" s="123">
        <f t="shared" si="135"/>
        <v>0.6759844787411653</v>
      </c>
      <c r="U290" s="123">
        <f t="shared" si="135"/>
        <v>0.71292420074031493</v>
      </c>
      <c r="V290" s="123">
        <f t="shared" si="135"/>
        <v>0.76612314127609982</v>
      </c>
      <c r="W290" s="123">
        <f t="shared" si="135"/>
        <v>0.81002877848311772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0.16963144409244196</v>
      </c>
      <c r="C291" s="99">
        <f>RES_hhdet_fecs!C86</f>
        <v>0.20039320301717908</v>
      </c>
      <c r="D291" s="99">
        <f>RES_hhdet_fecs!D86</f>
        <v>0.25496234277612517</v>
      </c>
      <c r="E291" s="99">
        <f>RES_hhdet_fecs!E86</f>
        <v>0.35118488134277598</v>
      </c>
      <c r="F291" s="99">
        <f>RES_hhdet_fecs!F86</f>
        <v>0.2608906015303491</v>
      </c>
      <c r="G291" s="99">
        <f>RES_hhdet_fecs!G86</f>
        <v>0.32057511714878095</v>
      </c>
      <c r="H291" s="99">
        <f>RES_hhdet_fecs!H86</f>
        <v>0.45445262363858824</v>
      </c>
      <c r="I291" s="99">
        <f>RES_hhdet_fecs!I86</f>
        <v>0.98520926311147938</v>
      </c>
      <c r="J291" s="99">
        <f>RES_hhdet_fecs!J86</f>
        <v>0.58970118492128765</v>
      </c>
      <c r="K291" s="99">
        <f>RES_hhdet_fecs!K86</f>
        <v>0.52692809898460313</v>
      </c>
      <c r="L291" s="99">
        <f>RES_hhdet_fecs!L86</f>
        <v>0.82908787705438103</v>
      </c>
      <c r="M291" s="99">
        <f>RES_hhdet_fecs!M86</f>
        <v>0.53939656962111071</v>
      </c>
      <c r="N291" s="99">
        <f>RES_hhdet_fecs!N86</f>
        <v>1.1010005418244941</v>
      </c>
      <c r="O291" s="99">
        <f>RES_hhdet_fecs!O86</f>
        <v>0.47745505258189852</v>
      </c>
      <c r="P291" s="99">
        <f>RES_hhdet_fecs!P86</f>
        <v>0.37676398662514782</v>
      </c>
      <c r="Q291" s="99">
        <f>RES_hhdet_fecs!Q86</f>
        <v>0.66909927307825212</v>
      </c>
      <c r="R291" s="99">
        <f>RES_hhdet_fecs!R86</f>
        <v>0.65409977859002555</v>
      </c>
      <c r="S291" s="99">
        <f>RES_hhdet_fecs!S86</f>
        <v>0.6688963827228015</v>
      </c>
      <c r="T291" s="99">
        <f>RES_hhdet_fecs!T86</f>
        <v>0.6759844787411653</v>
      </c>
      <c r="U291" s="99">
        <f>RES_hhdet_fecs!U86</f>
        <v>0.71292420074031493</v>
      </c>
      <c r="V291" s="99">
        <f>RES_hhdet_fecs!V86</f>
        <v>0.76612314127609982</v>
      </c>
      <c r="W291" s="99">
        <f>RES_hhdet_fecs!W86</f>
        <v>0.81002877848311772</v>
      </c>
      <c r="DA291" s="63" t="s">
        <v>2826</v>
      </c>
    </row>
    <row r="292" spans="1:105" ht="12" customHeight="1" x14ac:dyDescent="0.25">
      <c r="A292" s="121" t="s">
        <v>55</v>
      </c>
      <c r="B292" s="123">
        <v>24.393255608580397</v>
      </c>
      <c r="C292" s="123">
        <v>39.29362415806002</v>
      </c>
      <c r="D292" s="123">
        <v>38.470890664017453</v>
      </c>
      <c r="E292" s="123">
        <v>42.159354732734485</v>
      </c>
      <c r="F292" s="123">
        <v>34.587841508615504</v>
      </c>
      <c r="G292" s="123">
        <v>45.048919722136425</v>
      </c>
      <c r="H292" s="123">
        <v>37.21799431023129</v>
      </c>
      <c r="I292" s="123">
        <v>43.400708129567668</v>
      </c>
      <c r="J292" s="123">
        <v>36.665001200554379</v>
      </c>
      <c r="K292" s="123">
        <v>36.609267013212538</v>
      </c>
      <c r="L292" s="123">
        <v>34.937767228329335</v>
      </c>
      <c r="M292" s="123">
        <v>32.861306763524183</v>
      </c>
      <c r="N292" s="123">
        <v>33.419728044417063</v>
      </c>
      <c r="O292" s="123">
        <v>32.577235593109116</v>
      </c>
      <c r="P292" s="123">
        <v>33.339147692008744</v>
      </c>
      <c r="Q292" s="123">
        <v>32.113602014888315</v>
      </c>
      <c r="R292" s="123">
        <v>31.284664189464809</v>
      </c>
      <c r="S292" s="123">
        <v>32.40471370025103</v>
      </c>
      <c r="T292" s="123">
        <v>30.617008241808115</v>
      </c>
      <c r="U292" s="123">
        <v>29.996261067339738</v>
      </c>
      <c r="V292" s="123">
        <v>28.741721787846775</v>
      </c>
      <c r="W292" s="123">
        <v>29.992091742651564</v>
      </c>
      <c r="DA292" s="130" t="s">
        <v>2827</v>
      </c>
    </row>
    <row r="293" spans="1:105" ht="12" customHeight="1" x14ac:dyDescent="0.25">
      <c r="A293" s="97" t="s">
        <v>132</v>
      </c>
      <c r="B293" s="99">
        <v>25.026966687306835</v>
      </c>
      <c r="C293" s="99">
        <v>41.73117039548567</v>
      </c>
      <c r="D293" s="99">
        <v>38.783523249858398</v>
      </c>
      <c r="E293" s="99">
        <v>41.208654220117559</v>
      </c>
      <c r="F293" s="99">
        <v>35.672661822128369</v>
      </c>
      <c r="G293" s="99">
        <v>42.070819016357738</v>
      </c>
      <c r="H293" s="99">
        <v>38.354659673978333</v>
      </c>
      <c r="I293" s="99">
        <v>42.135943921049389</v>
      </c>
      <c r="J293" s="99">
        <v>38.136127643433717</v>
      </c>
      <c r="K293" s="99">
        <v>35.647281498892461</v>
      </c>
      <c r="L293" s="99">
        <v>35.224219403140154</v>
      </c>
      <c r="M293" s="99">
        <v>32.642485259746294</v>
      </c>
      <c r="N293" s="99">
        <v>33.111878672182741</v>
      </c>
      <c r="O293" s="99">
        <v>32.377719224342719</v>
      </c>
      <c r="P293" s="99">
        <v>33.413067902117703</v>
      </c>
      <c r="Q293" s="99">
        <v>31.85926039504594</v>
      </c>
      <c r="R293" s="99">
        <v>31.661229524975212</v>
      </c>
      <c r="S293" s="99">
        <v>32.273734466845177</v>
      </c>
      <c r="T293" s="99">
        <v>30.833362769343019</v>
      </c>
      <c r="U293" s="99">
        <v>30.270834389418891</v>
      </c>
      <c r="V293" s="99">
        <v>29.127134751695614</v>
      </c>
      <c r="W293" s="99">
        <v>30.377883622509863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23.317960509070762</v>
      </c>
      <c r="C297" s="102">
        <v>34.31687739573367</v>
      </c>
      <c r="D297" s="102">
        <v>37.995673553755239</v>
      </c>
      <c r="E297" s="102">
        <v>45.118499109040542</v>
      </c>
      <c r="F297" s="102">
        <v>30.70836343342237</v>
      </c>
      <c r="G297" s="102">
        <v>55.576927708260548</v>
      </c>
      <c r="H297" s="102">
        <v>32.07492347766182</v>
      </c>
      <c r="I297" s="102">
        <v>50.066249098778307</v>
      </c>
      <c r="J297" s="102">
        <v>29.015453321726717</v>
      </c>
      <c r="K297" s="102">
        <v>42.21070341468625</v>
      </c>
      <c r="L297" s="102">
        <v>35.691697338413555</v>
      </c>
      <c r="M297" s="102">
        <v>36.328811389617286</v>
      </c>
      <c r="N297" s="102">
        <v>32.816405826334332</v>
      </c>
      <c r="O297" s="102">
        <v>33.371665056642264</v>
      </c>
      <c r="P297" s="102">
        <v>31.654909586029508</v>
      </c>
      <c r="Q297" s="102">
        <v>32.116439990921037</v>
      </c>
      <c r="R297" s="102">
        <v>29.51343393344472</v>
      </c>
      <c r="S297" s="102">
        <v>30.023329898896421</v>
      </c>
      <c r="T297" s="102">
        <v>28.627810888726547</v>
      </c>
      <c r="U297" s="102">
        <v>28.160097750877611</v>
      </c>
      <c r="V297" s="102">
        <v>24.761729638317206</v>
      </c>
      <c r="W297" s="102">
        <v>25.838653103754055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22.351187983578718</v>
      </c>
      <c r="C301" s="102">
        <v>22.028473292150938</v>
      </c>
      <c r="D301" s="102">
        <v>23.962120549434029</v>
      </c>
      <c r="E301" s="102">
        <v>37.655864437628104</v>
      </c>
      <c r="F301" s="102">
        <v>16.665099887799609</v>
      </c>
      <c r="G301" s="102">
        <v>27.937845773846931</v>
      </c>
      <c r="H301" s="102">
        <v>45.089238933290183</v>
      </c>
      <c r="I301" s="102">
        <v>39.625525890571282</v>
      </c>
      <c r="J301" s="102">
        <v>29.108591048987158</v>
      </c>
      <c r="K301" s="102">
        <v>39.195320359713349</v>
      </c>
      <c r="L301" s="102">
        <v>30.234051856741981</v>
      </c>
      <c r="M301" s="102">
        <v>30.875579277003215</v>
      </c>
      <c r="N301" s="102">
        <v>37.005258594821385</v>
      </c>
      <c r="O301" s="102">
        <v>33.628269457642368</v>
      </c>
      <c r="P301" s="102">
        <v>34.358883516303521</v>
      </c>
      <c r="Q301" s="102">
        <v>34.422850694332006</v>
      </c>
      <c r="R301" s="102">
        <v>29.946063957834152</v>
      </c>
      <c r="S301" s="102">
        <v>37.181582998069274</v>
      </c>
      <c r="T301" s="102">
        <v>31.386748474877084</v>
      </c>
      <c r="U301" s="102">
        <v>29.66116891179443</v>
      </c>
      <c r="V301" s="102">
        <v>30.597266714435992</v>
      </c>
      <c r="W301" s="102">
        <v>31.573535504911238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2839</v>
      </c>
    </row>
    <row r="305" spans="1:105" ht="12" customHeight="1" x14ac:dyDescent="0.25">
      <c r="A305" s="121" t="s">
        <v>54</v>
      </c>
      <c r="B305" s="123">
        <v>14.801877384369174</v>
      </c>
      <c r="C305" s="123">
        <v>15.396139702443612</v>
      </c>
      <c r="D305" s="123">
        <v>17.130641310584799</v>
      </c>
      <c r="E305" s="123">
        <v>20.073852410609494</v>
      </c>
      <c r="F305" s="123">
        <v>13.581923800354526</v>
      </c>
      <c r="G305" s="123">
        <v>28.46537644994249</v>
      </c>
      <c r="H305" s="123">
        <v>16.46935265147858</v>
      </c>
      <c r="I305" s="123">
        <v>21.717708306026804</v>
      </c>
      <c r="J305" s="123">
        <v>11.737330029136468</v>
      </c>
      <c r="K305" s="123">
        <v>15.105004902027298</v>
      </c>
      <c r="L305" s="123">
        <v>12.314739375786957</v>
      </c>
      <c r="M305" s="123">
        <v>11.891467575247743</v>
      </c>
      <c r="N305" s="123">
        <v>10.668104549271938</v>
      </c>
      <c r="O305" s="123">
        <v>10.735308980947</v>
      </c>
      <c r="P305" s="123">
        <v>10.882532459687619</v>
      </c>
      <c r="Q305" s="123">
        <v>11.806682842771602</v>
      </c>
      <c r="R305" s="123">
        <v>11.843857246307447</v>
      </c>
      <c r="S305" s="123">
        <v>12.962663471935553</v>
      </c>
      <c r="T305" s="123">
        <v>12.934427318069314</v>
      </c>
      <c r="U305" s="123">
        <v>13.216132269661417</v>
      </c>
      <c r="V305" s="123">
        <v>11.788145836680538</v>
      </c>
      <c r="W305" s="123">
        <v>12.044998215252319</v>
      </c>
      <c r="DA305" s="130" t="s">
        <v>2840</v>
      </c>
    </row>
    <row r="306" spans="1:105" ht="12" customHeight="1" x14ac:dyDescent="0.25">
      <c r="A306" s="97" t="s">
        <v>207</v>
      </c>
      <c r="B306" s="99">
        <v>15.739543350274939</v>
      </c>
      <c r="C306" s="99">
        <v>14.593064641508006</v>
      </c>
      <c r="D306" s="99">
        <v>16.793065547744167</v>
      </c>
      <c r="E306" s="99">
        <v>18.899995880724717</v>
      </c>
      <c r="F306" s="99">
        <v>14.607813234666329</v>
      </c>
      <c r="G306" s="99">
        <v>28.084150821667208</v>
      </c>
      <c r="H306" s="99">
        <v>17.992256739472907</v>
      </c>
      <c r="I306" s="99">
        <v>18.631205687901623</v>
      </c>
      <c r="J306" s="99">
        <v>13.733256306954853</v>
      </c>
      <c r="K306" s="99">
        <v>14.095597382778996</v>
      </c>
      <c r="L306" s="99">
        <v>12.996920404347973</v>
      </c>
      <c r="M306" s="99">
        <v>11.772399917174539</v>
      </c>
      <c r="N306" s="99">
        <v>11.20431786236264</v>
      </c>
      <c r="O306" s="99">
        <v>11.037071795832862</v>
      </c>
      <c r="P306" s="99">
        <v>11.561264357759967</v>
      </c>
      <c r="Q306" s="99">
        <v>11.659196863664885</v>
      </c>
      <c r="R306" s="99">
        <v>12.136158654743975</v>
      </c>
      <c r="S306" s="99">
        <v>13.016732408435901</v>
      </c>
      <c r="T306" s="99">
        <v>12.983085501717266</v>
      </c>
      <c r="U306" s="99">
        <v>12.905273729320028</v>
      </c>
      <c r="V306" s="99">
        <v>12.316146162977066</v>
      </c>
      <c r="W306" s="99">
        <v>12.524939842951211</v>
      </c>
      <c r="DA306" s="63" t="s">
        <v>2841</v>
      </c>
    </row>
    <row r="307" spans="1:105" ht="12" customHeight="1" x14ac:dyDescent="0.25">
      <c r="A307" s="97" t="s">
        <v>50</v>
      </c>
      <c r="B307" s="99">
        <v>14.566575249239389</v>
      </c>
      <c r="C307" s="99">
        <v>15.700711646175089</v>
      </c>
      <c r="D307" s="99">
        <v>17.407208794382587</v>
      </c>
      <c r="E307" s="99">
        <v>20.427398087877581</v>
      </c>
      <c r="F307" s="99">
        <v>13.42463054336187</v>
      </c>
      <c r="G307" s="99">
        <v>29.285168023249025</v>
      </c>
      <c r="H307" s="99">
        <v>15.731631068403608</v>
      </c>
      <c r="I307" s="99">
        <v>23.01223218447242</v>
      </c>
      <c r="J307" s="99">
        <v>11.081896488340204</v>
      </c>
      <c r="K307" s="99">
        <v>15.592662998071873</v>
      </c>
      <c r="L307" s="99">
        <v>12.127947505005766</v>
      </c>
      <c r="M307" s="99">
        <v>11.994426008493994</v>
      </c>
      <c r="N307" s="99">
        <v>10.375905194857639</v>
      </c>
      <c r="O307" s="99">
        <v>10.729198684954952</v>
      </c>
      <c r="P307" s="99">
        <v>10.653011152061078</v>
      </c>
      <c r="Q307" s="99">
        <v>11.866362916474779</v>
      </c>
      <c r="R307" s="99">
        <v>11.775253756692196</v>
      </c>
      <c r="S307" s="99">
        <v>13.0011792040497</v>
      </c>
      <c r="T307" s="99">
        <v>12.972082816775108</v>
      </c>
      <c r="U307" s="99">
        <v>13.369668910076959</v>
      </c>
      <c r="V307" s="99">
        <v>11.652310417240702</v>
      </c>
      <c r="W307" s="99">
        <v>11.922174963908155</v>
      </c>
      <c r="DA307" s="63" t="s">
        <v>2842</v>
      </c>
    </row>
    <row r="308" spans="1:105" ht="12" customHeight="1" x14ac:dyDescent="0.25">
      <c r="A308" s="109" t="s">
        <v>120</v>
      </c>
      <c r="B308" s="110">
        <v>10.215892213311768</v>
      </c>
      <c r="C308" s="110">
        <v>13.213155103046853</v>
      </c>
      <c r="D308" s="110">
        <v>10.942252246830884</v>
      </c>
      <c r="E308" s="110">
        <v>19.624999241552977</v>
      </c>
      <c r="F308" s="110">
        <v>9.7284053908382813</v>
      </c>
      <c r="G308" s="110">
        <v>10.854021108741492</v>
      </c>
      <c r="H308" s="110">
        <v>20.955956412351032</v>
      </c>
      <c r="I308" s="110">
        <v>13.843888079315064</v>
      </c>
      <c r="J308" s="110">
        <v>8.3869129834933052</v>
      </c>
      <c r="K308" s="110">
        <v>8.6075476547335281</v>
      </c>
      <c r="L308" s="110">
        <v>8.6545861174154481</v>
      </c>
      <c r="M308" s="110">
        <v>9.392113380414477</v>
      </c>
      <c r="N308" s="110">
        <v>13.273053582962419</v>
      </c>
      <c r="O308" s="110">
        <v>0.87711069953521237</v>
      </c>
      <c r="P308" s="110">
        <v>6.0040933261063048</v>
      </c>
      <c r="Q308" s="110">
        <v>11.470278607758388</v>
      </c>
      <c r="R308" s="110">
        <v>9.352572735349213</v>
      </c>
      <c r="S308" s="110">
        <v>9.3250076199273586</v>
      </c>
      <c r="T308" s="110">
        <v>8.982421923171513</v>
      </c>
      <c r="U308" s="110">
        <v>8.8071732337933373</v>
      </c>
      <c r="V308" s="110">
        <v>8.5934373906043522</v>
      </c>
      <c r="W308" s="110">
        <v>8.5317101007436076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174.49301948438102</v>
      </c>
      <c r="C310" s="118">
        <f t="shared" si="136"/>
        <v>137.85789629042739</v>
      </c>
      <c r="D310" s="118">
        <f t="shared" si="136"/>
        <v>134.24429458512907</v>
      </c>
      <c r="E310" s="118">
        <f t="shared" si="136"/>
        <v>152.14268120203292</v>
      </c>
      <c r="F310" s="118">
        <f t="shared" si="136"/>
        <v>158.91757854151348</v>
      </c>
      <c r="G310" s="118">
        <f t="shared" si="136"/>
        <v>160.7011920789393</v>
      </c>
      <c r="H310" s="118">
        <f t="shared" si="136"/>
        <v>138.51823187619041</v>
      </c>
      <c r="I310" s="118">
        <f t="shared" si="136"/>
        <v>140.87535691186565</v>
      </c>
      <c r="J310" s="118">
        <f t="shared" si="136"/>
        <v>156.55132770466827</v>
      </c>
      <c r="K310" s="118">
        <f t="shared" si="136"/>
        <v>151.7775603417534</v>
      </c>
      <c r="L310" s="118">
        <f t="shared" si="136"/>
        <v>154.5415081610397</v>
      </c>
      <c r="M310" s="118">
        <f t="shared" si="136"/>
        <v>140.31925103799136</v>
      </c>
      <c r="N310" s="118">
        <f t="shared" si="136"/>
        <v>147.80217033823848</v>
      </c>
      <c r="O310" s="118">
        <f t="shared" si="136"/>
        <v>137.65557944579234</v>
      </c>
      <c r="P310" s="118">
        <f t="shared" si="136"/>
        <v>133.75859885850082</v>
      </c>
      <c r="Q310" s="118">
        <f t="shared" si="136"/>
        <v>128.27592297759486</v>
      </c>
      <c r="R310" s="118">
        <f t="shared" ref="R310:V310" si="137">R311+R314+R316+R329</f>
        <v>128.44405155551232</v>
      </c>
      <c r="S310" s="118">
        <f t="shared" si="137"/>
        <v>133.37262302530661</v>
      </c>
      <c r="T310" s="118">
        <f t="shared" si="137"/>
        <v>131.92477219983735</v>
      </c>
      <c r="U310" s="118">
        <f t="shared" si="137"/>
        <v>134.23625193626006</v>
      </c>
      <c r="V310" s="118">
        <f t="shared" si="137"/>
        <v>133.90499632350162</v>
      </c>
      <c r="W310" s="118">
        <f t="shared" ref="W310" si="138">W311+W314+W316+W329</f>
        <v>142.53100873131328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155.0346886804187</v>
      </c>
      <c r="C311" s="123">
        <f t="shared" si="139"/>
        <v>111.41960743433759</v>
      </c>
      <c r="D311" s="123">
        <f t="shared" si="139"/>
        <v>106.43847199689424</v>
      </c>
      <c r="E311" s="123">
        <f t="shared" si="139"/>
        <v>119.94085102819452</v>
      </c>
      <c r="F311" s="123">
        <f t="shared" si="139"/>
        <v>133.65639954998551</v>
      </c>
      <c r="G311" s="123">
        <f t="shared" si="139"/>
        <v>120.92342534821154</v>
      </c>
      <c r="H311" s="123">
        <f t="shared" si="139"/>
        <v>108.71305793749229</v>
      </c>
      <c r="I311" s="123">
        <f t="shared" si="139"/>
        <v>103.02315728071864</v>
      </c>
      <c r="J311" s="123">
        <f t="shared" si="139"/>
        <v>128.29498676556091</v>
      </c>
      <c r="K311" s="123">
        <f t="shared" si="139"/>
        <v>121.2913493410482</v>
      </c>
      <c r="L311" s="123">
        <f t="shared" si="139"/>
        <v>125.39324212541965</v>
      </c>
      <c r="M311" s="123">
        <f t="shared" si="139"/>
        <v>112.95065633305799</v>
      </c>
      <c r="N311" s="123">
        <f t="shared" si="139"/>
        <v>118.85977384883486</v>
      </c>
      <c r="O311" s="123">
        <f t="shared" si="139"/>
        <v>110.34760191268495</v>
      </c>
      <c r="P311" s="123">
        <f t="shared" si="139"/>
        <v>105.84230176113537</v>
      </c>
      <c r="Q311" s="123">
        <f t="shared" si="139"/>
        <v>99.381429562101417</v>
      </c>
      <c r="R311" s="123">
        <f t="shared" ref="R311:V311" si="140">SUM(R312:R313)</f>
        <v>99.641446485709352</v>
      </c>
      <c r="S311" s="123">
        <f t="shared" si="140"/>
        <v>102.63121561573976</v>
      </c>
      <c r="T311" s="123">
        <f t="shared" si="140"/>
        <v>101.69607691876442</v>
      </c>
      <c r="U311" s="123">
        <f t="shared" si="140"/>
        <v>103.47363365476194</v>
      </c>
      <c r="V311" s="123">
        <f t="shared" si="140"/>
        <v>104.07131741832929</v>
      </c>
      <c r="W311" s="123">
        <f t="shared" ref="W311" si="141">SUM(W312:W313)</f>
        <v>110.94443417543978</v>
      </c>
      <c r="DA311" s="130" t="s">
        <v>2990</v>
      </c>
    </row>
    <row r="312" spans="1:105" ht="12" customHeight="1" x14ac:dyDescent="0.25">
      <c r="A312" s="97" t="s">
        <v>204</v>
      </c>
      <c r="B312" s="99">
        <v>154.76337981822434</v>
      </c>
      <c r="C312" s="99">
        <v>111.22446298137071</v>
      </c>
      <c r="D312" s="99">
        <v>106.25950650995956</v>
      </c>
      <c r="E312" s="99">
        <v>119.7438766724179</v>
      </c>
      <c r="F312" s="99">
        <v>133.42021325120362</v>
      </c>
      <c r="G312" s="99">
        <v>120.72276817741952</v>
      </c>
      <c r="H312" s="99">
        <v>108.54443491197074</v>
      </c>
      <c r="I312" s="99">
        <v>102.87964607953866</v>
      </c>
      <c r="J312" s="99">
        <v>128.08809102856608</v>
      </c>
      <c r="K312" s="99">
        <v>121.09609234439525</v>
      </c>
      <c r="L312" s="99">
        <v>125.20958885270601</v>
      </c>
      <c r="M312" s="99">
        <v>112.77596382320182</v>
      </c>
      <c r="N312" s="99">
        <v>118.70567254040569</v>
      </c>
      <c r="O312" s="99">
        <v>110.17961290574296</v>
      </c>
      <c r="P312" s="99">
        <v>105.67792041267785</v>
      </c>
      <c r="Q312" s="99">
        <v>99.245383226826746</v>
      </c>
      <c r="R312" s="99">
        <v>99.506362555698857</v>
      </c>
      <c r="S312" s="99">
        <v>102.49120645906628</v>
      </c>
      <c r="T312" s="99">
        <v>101.55945546182818</v>
      </c>
      <c r="U312" s="99">
        <v>103.33528076346936</v>
      </c>
      <c r="V312" s="99">
        <v>103.9343212319458</v>
      </c>
      <c r="W312" s="99">
        <v>110.79982007060899</v>
      </c>
      <c r="DA312" s="63" t="s">
        <v>2991</v>
      </c>
    </row>
    <row r="313" spans="1:105" ht="12" customHeight="1" x14ac:dyDescent="0.25">
      <c r="A313" s="97" t="s">
        <v>53</v>
      </c>
      <c r="B313" s="99">
        <v>0.27130886219436084</v>
      </c>
      <c r="C313" s="99">
        <v>0.19514445296688471</v>
      </c>
      <c r="D313" s="99">
        <v>0.17896548693467629</v>
      </c>
      <c r="E313" s="99">
        <v>0.19697435577662012</v>
      </c>
      <c r="F313" s="99">
        <v>0.23618629878189928</v>
      </c>
      <c r="G313" s="99">
        <v>0.20065717079201856</v>
      </c>
      <c r="H313" s="99">
        <v>0.16862302552155695</v>
      </c>
      <c r="I313" s="99">
        <v>0.1435112011799724</v>
      </c>
      <c r="J313" s="99">
        <v>0.20689573699481648</v>
      </c>
      <c r="K313" s="99">
        <v>0.19525699665295265</v>
      </c>
      <c r="L313" s="99">
        <v>0.18365327271363771</v>
      </c>
      <c r="M313" s="99">
        <v>0.17469250985617757</v>
      </c>
      <c r="N313" s="99">
        <v>0.15410130842917963</v>
      </c>
      <c r="O313" s="99">
        <v>0.16798900694198943</v>
      </c>
      <c r="P313" s="99">
        <v>0.16438134845752714</v>
      </c>
      <c r="Q313" s="99">
        <v>0.13604633527467083</v>
      </c>
      <c r="R313" s="99">
        <v>0.13508393001049157</v>
      </c>
      <c r="S313" s="99">
        <v>0.14000915667348734</v>
      </c>
      <c r="T313" s="99">
        <v>0.13662145693623615</v>
      </c>
      <c r="U313" s="99">
        <v>0.13835289129258924</v>
      </c>
      <c r="V313" s="99">
        <v>0.13699618638348013</v>
      </c>
      <c r="W313" s="99">
        <v>0.14461410483078949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0.27578610996017477</v>
      </c>
      <c r="C314" s="123">
        <f t="shared" si="142"/>
        <v>0.34986353528214914</v>
      </c>
      <c r="D314" s="123">
        <f t="shared" si="142"/>
        <v>0.49139272669935552</v>
      </c>
      <c r="E314" s="123">
        <f t="shared" si="142"/>
        <v>0.72199659653453985</v>
      </c>
      <c r="F314" s="123">
        <f t="shared" si="142"/>
        <v>0.55587188395623655</v>
      </c>
      <c r="G314" s="123">
        <f t="shared" si="142"/>
        <v>0.70903587213675456</v>
      </c>
      <c r="H314" s="123">
        <f t="shared" si="142"/>
        <v>1.0343246660836929</v>
      </c>
      <c r="I314" s="123">
        <f t="shared" si="142"/>
        <v>2.297130222699411</v>
      </c>
      <c r="J314" s="123">
        <f t="shared" si="142"/>
        <v>1.4000500683208426</v>
      </c>
      <c r="K314" s="123">
        <f t="shared" si="142"/>
        <v>1.2819929873698492</v>
      </c>
      <c r="L314" s="123">
        <f t="shared" si="142"/>
        <v>2.0673995121671189</v>
      </c>
      <c r="M314" s="123">
        <f t="shared" si="142"/>
        <v>1.3711971774435359</v>
      </c>
      <c r="N314" s="123">
        <f t="shared" si="142"/>
        <v>2.8519695997336805</v>
      </c>
      <c r="O314" s="123">
        <f t="shared" si="142"/>
        <v>1.2646089847611997</v>
      </c>
      <c r="P314" s="123">
        <f t="shared" si="142"/>
        <v>1.0402975495954563</v>
      </c>
      <c r="Q314" s="123">
        <f t="shared" si="142"/>
        <v>1.9440737888155561</v>
      </c>
      <c r="R314" s="123">
        <f t="shared" si="142"/>
        <v>1.978140836354787</v>
      </c>
      <c r="S314" s="123">
        <f t="shared" si="142"/>
        <v>2.0985921274671808</v>
      </c>
      <c r="T314" s="123">
        <f t="shared" si="142"/>
        <v>2.181741386124568</v>
      </c>
      <c r="U314" s="123">
        <f t="shared" si="142"/>
        <v>2.3436441874836009</v>
      </c>
      <c r="V314" s="123">
        <f t="shared" si="142"/>
        <v>2.5544472755631937</v>
      </c>
      <c r="W314" s="123">
        <f t="shared" si="142"/>
        <v>2.7360066780906767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0.27578610996017477</v>
      </c>
      <c r="C315" s="99">
        <f>RES_hhdet_tess!C86</f>
        <v>0.34986353528214914</v>
      </c>
      <c r="D315" s="99">
        <f>RES_hhdet_tess!D86</f>
        <v>0.49139272669935552</v>
      </c>
      <c r="E315" s="99">
        <f>RES_hhdet_tess!E86</f>
        <v>0.72199659653453985</v>
      </c>
      <c r="F315" s="99">
        <f>RES_hhdet_tess!F86</f>
        <v>0.55587188395623655</v>
      </c>
      <c r="G315" s="99">
        <f>RES_hhdet_tess!G86</f>
        <v>0.70903587213675456</v>
      </c>
      <c r="H315" s="99">
        <f>RES_hhdet_tess!H86</f>
        <v>1.0343246660836929</v>
      </c>
      <c r="I315" s="99">
        <f>RES_hhdet_tess!I86</f>
        <v>2.297130222699411</v>
      </c>
      <c r="J315" s="99">
        <f>RES_hhdet_tess!J86</f>
        <v>1.4000500683208426</v>
      </c>
      <c r="K315" s="99">
        <f>RES_hhdet_tess!K86</f>
        <v>1.2819929873698492</v>
      </c>
      <c r="L315" s="99">
        <f>RES_hhdet_tess!L86</f>
        <v>2.0673995121671189</v>
      </c>
      <c r="M315" s="99">
        <f>RES_hhdet_tess!M86</f>
        <v>1.3711971774435359</v>
      </c>
      <c r="N315" s="99">
        <f>RES_hhdet_tess!N86</f>
        <v>2.8519695997336805</v>
      </c>
      <c r="O315" s="99">
        <f>RES_hhdet_tess!O86</f>
        <v>1.2646089847611997</v>
      </c>
      <c r="P315" s="99">
        <f>RES_hhdet_tess!P86</f>
        <v>1.0402975495954563</v>
      </c>
      <c r="Q315" s="99">
        <f>RES_hhdet_tess!Q86</f>
        <v>1.9440737888155561</v>
      </c>
      <c r="R315" s="99">
        <f>RES_hhdet_tess!R86</f>
        <v>1.978140836354787</v>
      </c>
      <c r="S315" s="99">
        <f>RES_hhdet_tess!S86</f>
        <v>2.0985921274671808</v>
      </c>
      <c r="T315" s="99">
        <f>RES_hhdet_tess!T86</f>
        <v>2.181741386124568</v>
      </c>
      <c r="U315" s="99">
        <f>RES_hhdet_tess!U86</f>
        <v>2.3436441874836009</v>
      </c>
      <c r="V315" s="99">
        <f>RES_hhdet_tess!V86</f>
        <v>2.5544472755631937</v>
      </c>
      <c r="W315" s="99">
        <f>RES_hhdet_tess!W86</f>
        <v>2.7360066780906767</v>
      </c>
      <c r="DA315" s="63" t="s">
        <v>2994</v>
      </c>
    </row>
    <row r="316" spans="1:105" ht="12" customHeight="1" x14ac:dyDescent="0.25">
      <c r="A316" s="121" t="s">
        <v>55</v>
      </c>
      <c r="B316" s="123">
        <v>10.753946589765388</v>
      </c>
      <c r="C316" s="123">
        <v>17.296016444052171</v>
      </c>
      <c r="D316" s="123">
        <v>17.502316609159017</v>
      </c>
      <c r="E316" s="123">
        <v>19.890648939924365</v>
      </c>
      <c r="F316" s="123">
        <v>16.868933338616763</v>
      </c>
      <c r="G316" s="123">
        <v>22.648287066570461</v>
      </c>
      <c r="H316" s="123">
        <v>19.165646784606867</v>
      </c>
      <c r="I316" s="123">
        <v>22.96916897884558</v>
      </c>
      <c r="J316" s="123">
        <v>20.065997664504927</v>
      </c>
      <c r="K316" s="123">
        <v>20.464218312690551</v>
      </c>
      <c r="L316" s="123">
        <v>19.949324508944624</v>
      </c>
      <c r="M316" s="123">
        <v>19.102021893200575</v>
      </c>
      <c r="N316" s="123">
        <v>19.890123905752535</v>
      </c>
      <c r="O316" s="123">
        <v>19.834623546732889</v>
      </c>
      <c r="P316" s="123">
        <v>20.574416725326721</v>
      </c>
      <c r="Q316" s="123">
        <v>20.096780697586535</v>
      </c>
      <c r="R316" s="123">
        <v>19.944597219426683</v>
      </c>
      <c r="S316" s="123">
        <v>21.099338735515246</v>
      </c>
      <c r="T316" s="123">
        <v>20.506863960874277</v>
      </c>
      <c r="U316" s="123">
        <v>20.695540485278887</v>
      </c>
      <c r="V316" s="123">
        <v>20.370768574743405</v>
      </c>
      <c r="W316" s="123">
        <v>21.766213120592877</v>
      </c>
      <c r="DA316" s="130" t="s">
        <v>2995</v>
      </c>
    </row>
    <row r="317" spans="1:105" ht="12" customHeight="1" x14ac:dyDescent="0.25">
      <c r="A317" s="97" t="s">
        <v>132</v>
      </c>
      <c r="B317" s="99">
        <v>10.332983248169068</v>
      </c>
      <c r="C317" s="99">
        <v>17.561674360382685</v>
      </c>
      <c r="D317" s="99">
        <v>17.048770218474139</v>
      </c>
      <c r="E317" s="99">
        <v>19.005448717601979</v>
      </c>
      <c r="F317" s="99">
        <v>17.260352549232334</v>
      </c>
      <c r="G317" s="99">
        <v>20.974402943047505</v>
      </c>
      <c r="H317" s="99">
        <v>19.694942470336887</v>
      </c>
      <c r="I317" s="99">
        <v>22.318772662564225</v>
      </c>
      <c r="J317" s="99">
        <v>20.919952940954683</v>
      </c>
      <c r="K317" s="99">
        <v>20.054254865104319</v>
      </c>
      <c r="L317" s="99">
        <v>20.263064620465872</v>
      </c>
      <c r="M317" s="99">
        <v>19.137763792150913</v>
      </c>
      <c r="N317" s="99">
        <v>19.867462213712798</v>
      </c>
      <c r="O317" s="99">
        <v>19.824754395607375</v>
      </c>
      <c r="P317" s="99">
        <v>20.682146613583658</v>
      </c>
      <c r="Q317" s="99">
        <v>19.909076086737244</v>
      </c>
      <c r="R317" s="99">
        <v>20.081711263085644</v>
      </c>
      <c r="S317" s="99">
        <v>20.864773407545506</v>
      </c>
      <c r="T317" s="99">
        <v>20.497842370952458</v>
      </c>
      <c r="U317" s="99">
        <v>20.678213408713983</v>
      </c>
      <c r="V317" s="99">
        <v>20.45326239895391</v>
      </c>
      <c r="W317" s="99">
        <v>21.802219975550049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11.460007002045426</v>
      </c>
      <c r="C321" s="102">
        <v>16.86561117085941</v>
      </c>
      <c r="D321" s="102">
        <v>18.790687835521386</v>
      </c>
      <c r="E321" s="102">
        <v>22.54766337353708</v>
      </c>
      <c r="F321" s="102">
        <v>15.489934630986632</v>
      </c>
      <c r="G321" s="102">
        <v>28.545080665500993</v>
      </c>
      <c r="H321" s="102">
        <v>16.655387232233952</v>
      </c>
      <c r="I321" s="102">
        <v>26.175747995377975</v>
      </c>
      <c r="J321" s="102">
        <v>15.238774958361974</v>
      </c>
      <c r="K321" s="102">
        <v>22.189548376632562</v>
      </c>
      <c r="L321" s="102">
        <v>18.857903979482515</v>
      </c>
      <c r="M321" s="102">
        <v>19.588962591423972</v>
      </c>
      <c r="N321" s="102">
        <v>18.238316901552018</v>
      </c>
      <c r="O321" s="102">
        <v>19.812676334501109</v>
      </c>
      <c r="P321" s="102">
        <v>19.557958163648419</v>
      </c>
      <c r="Q321" s="102">
        <v>20.829456060030697</v>
      </c>
      <c r="R321" s="102">
        <v>19.98297902971726</v>
      </c>
      <c r="S321" s="102">
        <v>21.065557831299305</v>
      </c>
      <c r="T321" s="102">
        <v>20.865359794349693</v>
      </c>
      <c r="U321" s="102">
        <v>21.632007431152857</v>
      </c>
      <c r="V321" s="102">
        <v>19.863215476796178</v>
      </c>
      <c r="W321" s="102">
        <v>21.687930114295476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12.306671942149901</v>
      </c>
      <c r="C325" s="102">
        <v>12.128983676039317</v>
      </c>
      <c r="D325" s="102">
        <v>13.193659185220497</v>
      </c>
      <c r="E325" s="102">
        <v>20.733500638642955</v>
      </c>
      <c r="F325" s="102">
        <v>9.1758844027882844</v>
      </c>
      <c r="G325" s="102">
        <v>15.382712675573092</v>
      </c>
      <c r="H325" s="102">
        <v>26.009199135998308</v>
      </c>
      <c r="I325" s="102">
        <v>23.015132283749082</v>
      </c>
      <c r="J325" s="102">
        <v>16.952769453923064</v>
      </c>
      <c r="K325" s="102">
        <v>22.886080069317426</v>
      </c>
      <c r="L325" s="102">
        <v>17.679630011366104</v>
      </c>
      <c r="M325" s="102">
        <v>18.097371096755616</v>
      </c>
      <c r="N325" s="102">
        <v>21.797470366370945</v>
      </c>
      <c r="O325" s="102">
        <v>19.946456360167161</v>
      </c>
      <c r="P325" s="102">
        <v>20.615501100430699</v>
      </c>
      <c r="Q325" s="102">
        <v>20.977859086740377</v>
      </c>
      <c r="R325" s="102">
        <v>18.575521250187439</v>
      </c>
      <c r="S325" s="102">
        <v>23.506054626962495</v>
      </c>
      <c r="T325" s="102">
        <v>20.010043803771829</v>
      </c>
      <c r="U325" s="102">
        <v>19.110367998193599</v>
      </c>
      <c r="V325" s="102">
        <v>20.010972678179403</v>
      </c>
      <c r="W325" s="102">
        <v>21.310322802997302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DA328" s="63" t="s">
        <v>3007</v>
      </c>
    </row>
    <row r="329" spans="1:105" ht="12" customHeight="1" x14ac:dyDescent="0.25">
      <c r="A329" s="121" t="s">
        <v>54</v>
      </c>
      <c r="B329" s="123">
        <v>8.4285981042367712</v>
      </c>
      <c r="C329" s="123">
        <v>8.792408876755486</v>
      </c>
      <c r="D329" s="123">
        <v>9.8121132523764754</v>
      </c>
      <c r="E329" s="123">
        <v>11.589184637379518</v>
      </c>
      <c r="F329" s="123">
        <v>7.8363737689549797</v>
      </c>
      <c r="G329" s="123">
        <v>16.420443792020532</v>
      </c>
      <c r="H329" s="123">
        <v>9.6052024880075706</v>
      </c>
      <c r="I329" s="123">
        <v>12.585900429602015</v>
      </c>
      <c r="J329" s="123">
        <v>6.7902932062816106</v>
      </c>
      <c r="K329" s="123">
        <v>8.7399997006447947</v>
      </c>
      <c r="L329" s="123">
        <v>7.1315420145083026</v>
      </c>
      <c r="M329" s="123">
        <v>6.8953756342892607</v>
      </c>
      <c r="N329" s="123">
        <v>6.2003029839173918</v>
      </c>
      <c r="O329" s="123">
        <v>6.2087450016133054</v>
      </c>
      <c r="P329" s="123">
        <v>6.3015828224432786</v>
      </c>
      <c r="Q329" s="123">
        <v>6.853638929091332</v>
      </c>
      <c r="R329" s="123">
        <v>6.8798670140215057</v>
      </c>
      <c r="S329" s="123">
        <v>7.543476546584416</v>
      </c>
      <c r="T329" s="123">
        <v>7.5400899340740839</v>
      </c>
      <c r="U329" s="123">
        <v>7.7234336087356326</v>
      </c>
      <c r="V329" s="123">
        <v>6.908463054865722</v>
      </c>
      <c r="W329" s="123">
        <v>7.0843547571899501</v>
      </c>
      <c r="DA329" s="130" t="s">
        <v>3008</v>
      </c>
    </row>
    <row r="330" spans="1:105" ht="12" customHeight="1" x14ac:dyDescent="0.25">
      <c r="A330" s="97" t="s">
        <v>207</v>
      </c>
      <c r="B330" s="99">
        <v>8.8581339324909987</v>
      </c>
      <c r="C330" s="99">
        <v>8.2199515901158247</v>
      </c>
      <c r="D330" s="99">
        <v>9.478085546340143</v>
      </c>
      <c r="E330" s="99">
        <v>10.691048377823659</v>
      </c>
      <c r="F330" s="99">
        <v>8.2828717117584105</v>
      </c>
      <c r="G330" s="99">
        <v>15.951415354486057</v>
      </c>
      <c r="H330" s="99">
        <v>10.234860498239399</v>
      </c>
      <c r="I330" s="99">
        <v>10.60436813508726</v>
      </c>
      <c r="J330" s="99">
        <v>7.8183467480984419</v>
      </c>
      <c r="K330" s="99">
        <v>8.0258250194547109</v>
      </c>
      <c r="L330" s="99">
        <v>7.4019970316250063</v>
      </c>
      <c r="M330" s="99">
        <v>6.7059039477804685</v>
      </c>
      <c r="N330" s="99">
        <v>6.3836137251041283</v>
      </c>
      <c r="O330" s="99">
        <v>6.2892156636238541</v>
      </c>
      <c r="P330" s="99">
        <v>6.5884171926200406</v>
      </c>
      <c r="Q330" s="99">
        <v>6.6445895065085177</v>
      </c>
      <c r="R330" s="99">
        <v>6.9174751233177423</v>
      </c>
      <c r="S330" s="99">
        <v>7.4211661631983272</v>
      </c>
      <c r="T330" s="99">
        <v>7.4067596801764495</v>
      </c>
      <c r="U330" s="99">
        <v>7.3691657751423811</v>
      </c>
      <c r="V330" s="99">
        <v>7.0419293780095007</v>
      </c>
      <c r="W330" s="99">
        <v>7.1697568707916393</v>
      </c>
      <c r="DA330" s="63" t="s">
        <v>3009</v>
      </c>
    </row>
    <row r="331" spans="1:105" ht="12" customHeight="1" x14ac:dyDescent="0.25">
      <c r="A331" s="97" t="s">
        <v>50</v>
      </c>
      <c r="B331" s="99">
        <v>8.302859475288594</v>
      </c>
      <c r="C331" s="99">
        <v>8.9593431972875219</v>
      </c>
      <c r="D331" s="99">
        <v>9.9619918484312464</v>
      </c>
      <c r="E331" s="99">
        <v>11.725140813365355</v>
      </c>
      <c r="F331" s="99">
        <v>7.7260696679302487</v>
      </c>
      <c r="G331" s="99">
        <v>16.894291259087709</v>
      </c>
      <c r="H331" s="99">
        <v>9.0933239211849148</v>
      </c>
      <c r="I331" s="99">
        <v>13.319467051342814</v>
      </c>
      <c r="J331" s="99">
        <v>6.4186749049458278</v>
      </c>
      <c r="K331" s="99">
        <v>9.0408398975474533</v>
      </c>
      <c r="L331" s="99">
        <v>7.038888004386445</v>
      </c>
      <c r="M331" s="99">
        <v>6.9683500252687285</v>
      </c>
      <c r="N331" s="99">
        <v>6.033296412831727</v>
      </c>
      <c r="O331" s="99">
        <v>6.2432298633738119</v>
      </c>
      <c r="P331" s="99">
        <v>6.2014761828554512</v>
      </c>
      <c r="Q331" s="99">
        <v>6.9101720369531066</v>
      </c>
      <c r="R331" s="99">
        <v>6.8620266157449024</v>
      </c>
      <c r="S331" s="99">
        <v>7.5878935529938767</v>
      </c>
      <c r="T331" s="99">
        <v>7.5883088912114154</v>
      </c>
      <c r="U331" s="99">
        <v>7.8444488131936438</v>
      </c>
      <c r="V331" s="99">
        <v>6.8639520244596985</v>
      </c>
      <c r="W331" s="99">
        <v>7.0569375592964247</v>
      </c>
      <c r="DA331" s="63" t="s">
        <v>3010</v>
      </c>
    </row>
    <row r="332" spans="1:105" ht="12" customHeight="1" x14ac:dyDescent="0.25">
      <c r="A332" s="109" t="s">
        <v>120</v>
      </c>
      <c r="B332" s="110">
        <v>7.4451806615554217</v>
      </c>
      <c r="C332" s="110">
        <v>9.6833766524339708</v>
      </c>
      <c r="D332" s="110">
        <v>8.0751625624266783</v>
      </c>
      <c r="E332" s="110">
        <v>14.557977156926597</v>
      </c>
      <c r="F332" s="110">
        <v>7.2296252837069686</v>
      </c>
      <c r="G332" s="110">
        <v>8.0835436554259079</v>
      </c>
      <c r="H332" s="110">
        <v>15.64770529272807</v>
      </c>
      <c r="I332" s="110">
        <v>10.342917915108602</v>
      </c>
      <c r="J332" s="110">
        <v>6.2689694452560882</v>
      </c>
      <c r="K332" s="110">
        <v>6.4379076619047542</v>
      </c>
      <c r="L332" s="110">
        <v>6.498620258790937</v>
      </c>
      <c r="M332" s="110">
        <v>7.075414136807419</v>
      </c>
      <c r="N332" s="110">
        <v>10.029312769854005</v>
      </c>
      <c r="O332" s="110">
        <v>0.66421244281546787</v>
      </c>
      <c r="P332" s="110">
        <v>4.554656386425199</v>
      </c>
      <c r="Q332" s="110">
        <v>8.7541717530557488</v>
      </c>
      <c r="R332" s="110">
        <v>7.204266400172</v>
      </c>
      <c r="S332" s="110">
        <v>7.2727272296443619</v>
      </c>
      <c r="T332" s="110">
        <v>7.0921259406365031</v>
      </c>
      <c r="U332" s="110">
        <v>7.0323475623546239</v>
      </c>
      <c r="V332" s="110">
        <v>6.9392762616798951</v>
      </c>
      <c r="W332" s="110">
        <v>6.9234786390260039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4.302094433981436</v>
      </c>
      <c r="C334" s="118">
        <f t="shared" si="143"/>
        <v>5.0036283384961404</v>
      </c>
      <c r="D334" s="118">
        <f t="shared" si="143"/>
        <v>5.3439564446611332</v>
      </c>
      <c r="E334" s="118">
        <f t="shared" si="143"/>
        <v>6.0358543695327569</v>
      </c>
      <c r="F334" s="118">
        <f t="shared" si="143"/>
        <v>3.7085435035799157</v>
      </c>
      <c r="G334" s="118">
        <f t="shared" si="143"/>
        <v>7.7838709678760925</v>
      </c>
      <c r="H334" s="118">
        <f t="shared" si="143"/>
        <v>3.9463590790599961</v>
      </c>
      <c r="I334" s="118">
        <f t="shared" si="143"/>
        <v>5.7079366656374599</v>
      </c>
      <c r="J334" s="118">
        <f t="shared" si="143"/>
        <v>2.610248592963734</v>
      </c>
      <c r="K334" s="118">
        <f t="shared" si="143"/>
        <v>3.67527001227411</v>
      </c>
      <c r="L334" s="118">
        <f t="shared" si="143"/>
        <v>2.756497488885481</v>
      </c>
      <c r="M334" s="118">
        <f t="shared" si="143"/>
        <v>2.6982929388377581</v>
      </c>
      <c r="N334" s="118">
        <f t="shared" si="143"/>
        <v>2.271239064174547</v>
      </c>
      <c r="O334" s="118">
        <f t="shared" si="143"/>
        <v>2.3609179987694922</v>
      </c>
      <c r="P334" s="118">
        <f t="shared" si="143"/>
        <v>2.3559836654446524</v>
      </c>
      <c r="Q334" s="118">
        <f t="shared" si="143"/>
        <v>2.6726183253914009</v>
      </c>
      <c r="R334" s="118">
        <f t="shared" ref="R334:V334" si="144">R335+R338+R340+R353</f>
        <v>2.6816667226329636</v>
      </c>
      <c r="S334" s="118">
        <f t="shared" si="144"/>
        <v>2.9893910860872737</v>
      </c>
      <c r="T334" s="118">
        <f t="shared" si="144"/>
        <v>2.9650590455369308</v>
      </c>
      <c r="U334" s="118">
        <f t="shared" si="144"/>
        <v>3.0090536344291245</v>
      </c>
      <c r="V334" s="118">
        <f t="shared" si="144"/>
        <v>2.557603865113995</v>
      </c>
      <c r="W334" s="118">
        <f t="shared" ref="W334" si="145">W335+W338+W340+W353</f>
        <v>2.5745734164925191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1.8429593793223062</v>
      </c>
      <c r="C340" s="123">
        <v>2.3499786887619849</v>
      </c>
      <c r="D340" s="123">
        <v>2.3712564699863923</v>
      </c>
      <c r="E340" s="123">
        <v>2.5371089418417196</v>
      </c>
      <c r="F340" s="123">
        <v>1.4315077445214301</v>
      </c>
      <c r="G340" s="123">
        <v>2.8095642063768387</v>
      </c>
      <c r="H340" s="123">
        <v>1.3722427058159541</v>
      </c>
      <c r="I340" s="123">
        <v>1.8800523094959956</v>
      </c>
      <c r="J340" s="123">
        <v>0.81731614568440969</v>
      </c>
      <c r="K340" s="123">
        <v>1.1056630835503272</v>
      </c>
      <c r="L340" s="123">
        <v>0.81434002382271364</v>
      </c>
      <c r="M340" s="123">
        <v>0.78996667158630651</v>
      </c>
      <c r="N340" s="123">
        <v>0.6533306802157508</v>
      </c>
      <c r="O340" s="123">
        <v>0.66518348194847976</v>
      </c>
      <c r="P340" s="123">
        <v>0.65069085347872568</v>
      </c>
      <c r="Q340" s="123">
        <v>0.73271003308405325</v>
      </c>
      <c r="R340" s="123">
        <v>0.72606427438002508</v>
      </c>
      <c r="S340" s="123">
        <v>0.79255976441785547</v>
      </c>
      <c r="T340" s="123">
        <v>0.74941429652279501</v>
      </c>
      <c r="U340" s="123">
        <v>0.72513137272244566</v>
      </c>
      <c r="V340" s="123">
        <v>0.58644643087965198</v>
      </c>
      <c r="W340" s="123">
        <v>0.57672786465404413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5.2969079092405149</v>
      </c>
      <c r="C345" s="102">
        <v>7.795421869214862</v>
      </c>
      <c r="D345" s="102">
        <v>8.6310972044710415</v>
      </c>
      <c r="E345" s="102">
        <v>10.249118257609652</v>
      </c>
      <c r="F345" s="102">
        <v>6.9757118375362284</v>
      </c>
      <c r="G345" s="102">
        <v>12.624854898208469</v>
      </c>
      <c r="H345" s="102">
        <v>7.2861396171856585</v>
      </c>
      <c r="I345" s="102">
        <v>11.373049145278486</v>
      </c>
      <c r="J345" s="102">
        <v>6.5911503765634425</v>
      </c>
      <c r="K345" s="102">
        <v>9.5885833876801296</v>
      </c>
      <c r="L345" s="102">
        <v>8.1077259673940265</v>
      </c>
      <c r="M345" s="102">
        <v>8.252452795265464</v>
      </c>
      <c r="N345" s="102">
        <v>7.4545747475101081</v>
      </c>
      <c r="O345" s="102">
        <v>7.5807074342668566</v>
      </c>
      <c r="P345" s="102">
        <v>7.1907292615624643</v>
      </c>
      <c r="Q345" s="102">
        <v>7.295570508337625</v>
      </c>
      <c r="R345" s="102">
        <v>6.704271652321304</v>
      </c>
      <c r="S345" s="102">
        <v>6.8200996198333117</v>
      </c>
      <c r="T345" s="102">
        <v>6.5030935214831223</v>
      </c>
      <c r="U345" s="102">
        <v>6.3968478050893589</v>
      </c>
      <c r="V345" s="102">
        <v>5.6248745046401369</v>
      </c>
      <c r="W345" s="102">
        <v>5.8695084390487713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2.45913505465913</v>
      </c>
      <c r="C353" s="123">
        <v>2.653649649734156</v>
      </c>
      <c r="D353" s="123">
        <v>2.9726999746747413</v>
      </c>
      <c r="E353" s="123">
        <v>3.4987454276910377</v>
      </c>
      <c r="F353" s="123">
        <v>2.2770357590584855</v>
      </c>
      <c r="G353" s="123">
        <v>4.9743067614992542</v>
      </c>
      <c r="H353" s="123">
        <v>2.574116373244042</v>
      </c>
      <c r="I353" s="123">
        <v>3.8278843561414639</v>
      </c>
      <c r="J353" s="123">
        <v>1.7929324472793244</v>
      </c>
      <c r="K353" s="123">
        <v>2.5696069287237826</v>
      </c>
      <c r="L353" s="123">
        <v>1.9421574650627675</v>
      </c>
      <c r="M353" s="123">
        <v>1.9083262672514516</v>
      </c>
      <c r="N353" s="123">
        <v>1.617908383958796</v>
      </c>
      <c r="O353" s="123">
        <v>1.6957345168210125</v>
      </c>
      <c r="P353" s="123">
        <v>1.7052928119659265</v>
      </c>
      <c r="Q353" s="123">
        <v>1.9399082923073476</v>
      </c>
      <c r="R353" s="123">
        <v>1.9556024482529384</v>
      </c>
      <c r="S353" s="123">
        <v>2.1968313216694182</v>
      </c>
      <c r="T353" s="123">
        <v>2.2156447490141358</v>
      </c>
      <c r="U353" s="123">
        <v>2.283922261706679</v>
      </c>
      <c r="V353" s="123">
        <v>1.9711574342343428</v>
      </c>
      <c r="W353" s="123">
        <v>1.997845551838475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3.3089432336172195</v>
      </c>
      <c r="C355" s="99">
        <v>3.5665736575451334</v>
      </c>
      <c r="D355" s="99">
        <v>3.9542215497319484</v>
      </c>
      <c r="E355" s="99">
        <v>4.6402877496422725</v>
      </c>
      <c r="F355" s="99">
        <v>3.0495390742300832</v>
      </c>
      <c r="G355" s="99">
        <v>6.6524187681612492</v>
      </c>
      <c r="H355" s="99">
        <v>3.5735973134985639</v>
      </c>
      <c r="I355" s="99">
        <v>5.2274586630247564</v>
      </c>
      <c r="J355" s="99">
        <v>2.5173636062913611</v>
      </c>
      <c r="K355" s="99">
        <v>3.5420293266420075</v>
      </c>
      <c r="L355" s="99">
        <v>2.7549845552371099</v>
      </c>
      <c r="M355" s="99">
        <v>2.7246538120894961</v>
      </c>
      <c r="N355" s="99">
        <v>2.3569906240638616</v>
      </c>
      <c r="O355" s="99">
        <v>2.4372447732743674</v>
      </c>
      <c r="P355" s="99">
        <v>2.419938013302195</v>
      </c>
      <c r="Q355" s="99">
        <v>2.6955630001064108</v>
      </c>
      <c r="R355" s="99">
        <v>2.6748666433701995</v>
      </c>
      <c r="S355" s="99">
        <v>2.9533478679919303</v>
      </c>
      <c r="T355" s="99">
        <v>2.9467383326586334</v>
      </c>
      <c r="U355" s="99">
        <v>3.0370539896130824</v>
      </c>
      <c r="V355" s="99">
        <v>2.6469388343803981</v>
      </c>
      <c r="W355" s="99">
        <v>2.7082412648013769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8.0579840461855277</v>
      </c>
      <c r="D360" s="117">
        <f t="shared" si="150"/>
        <v>77.857526765780946</v>
      </c>
      <c r="E360" s="117">
        <f t="shared" si="150"/>
        <v>134.5340424719495</v>
      </c>
      <c r="F360" s="117">
        <f t="shared" si="150"/>
        <v>177.86059744036794</v>
      </c>
      <c r="G360" s="117">
        <f t="shared" si="150"/>
        <v>212.59947829294316</v>
      </c>
      <c r="H360" s="117">
        <f t="shared" si="150"/>
        <v>120.64652639327291</v>
      </c>
      <c r="I360" s="117">
        <f t="shared" si="150"/>
        <v>142.73783854457662</v>
      </c>
      <c r="J360" s="117">
        <f t="shared" si="150"/>
        <v>135.09017695242295</v>
      </c>
      <c r="K360" s="117">
        <f t="shared" si="150"/>
        <v>114.45031895033644</v>
      </c>
      <c r="L360" s="117">
        <f t="shared" si="150"/>
        <v>68.662204612292911</v>
      </c>
      <c r="M360" s="117">
        <f t="shared" si="150"/>
        <v>44.558241305675971</v>
      </c>
      <c r="N360" s="117">
        <f t="shared" si="150"/>
        <v>60.960851109425015</v>
      </c>
      <c r="O360" s="117">
        <f t="shared" si="150"/>
        <v>80.201636697277706</v>
      </c>
      <c r="P360" s="117">
        <f t="shared" si="150"/>
        <v>127.40669597555225</v>
      </c>
      <c r="Q360" s="117">
        <f t="shared" si="150"/>
        <v>75.687912899023189</v>
      </c>
      <c r="R360" s="117">
        <f t="shared" ref="R360:V360" si="151">R361+R364+R366+R379</f>
        <v>75.428577787269987</v>
      </c>
      <c r="S360" s="117">
        <f t="shared" si="151"/>
        <v>71.123099628107127</v>
      </c>
      <c r="T360" s="117">
        <f t="shared" si="151"/>
        <v>94.302249966500739</v>
      </c>
      <c r="U360" s="117">
        <f t="shared" si="151"/>
        <v>81.44842050171674</v>
      </c>
      <c r="V360" s="117">
        <f t="shared" si="151"/>
        <v>97.036338818577235</v>
      </c>
      <c r="W360" s="117">
        <f t="shared" ref="W360" si="152">W361+W364+W366+W379</f>
        <v>90.981776267012606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6.6648172906610341</v>
      </c>
      <c r="D361" s="122">
        <f t="shared" si="153"/>
        <v>63.802223333417068</v>
      </c>
      <c r="E361" s="122">
        <f t="shared" si="153"/>
        <v>109.43426987170294</v>
      </c>
      <c r="F361" s="122">
        <f t="shared" si="153"/>
        <v>154.48299672301283</v>
      </c>
      <c r="G361" s="122">
        <f t="shared" si="153"/>
        <v>165.54712611643367</v>
      </c>
      <c r="H361" s="122">
        <f t="shared" si="153"/>
        <v>99.369039801915903</v>
      </c>
      <c r="I361" s="122">
        <f t="shared" si="153"/>
        <v>111.3575791211924</v>
      </c>
      <c r="J361" s="122">
        <f t="shared" si="153"/>
        <v>116.60842047644758</v>
      </c>
      <c r="K361" s="122">
        <f t="shared" si="153"/>
        <v>96.308625649423703</v>
      </c>
      <c r="L361" s="122">
        <f t="shared" si="153"/>
        <v>58.829949025285636</v>
      </c>
      <c r="M361" s="122">
        <f t="shared" si="153"/>
        <v>37.677715244705659</v>
      </c>
      <c r="N361" s="122">
        <f t="shared" si="153"/>
        <v>51.716290929440916</v>
      </c>
      <c r="O361" s="122">
        <f t="shared" si="153"/>
        <v>67.582952466445974</v>
      </c>
      <c r="P361" s="122">
        <f t="shared" si="153"/>
        <v>105.89902105175143</v>
      </c>
      <c r="Q361" s="122">
        <f t="shared" si="153"/>
        <v>61.527578549172638</v>
      </c>
      <c r="R361" s="122">
        <f t="shared" ref="R361:V361" si="154">SUM(R362:R363)</f>
        <v>61.558987152493771</v>
      </c>
      <c r="S361" s="122">
        <f t="shared" si="154"/>
        <v>57.02509419628673</v>
      </c>
      <c r="T361" s="122">
        <f t="shared" si="154"/>
        <v>75.285156439153297</v>
      </c>
      <c r="U361" s="122">
        <f t="shared" si="154"/>
        <v>64.46051311966319</v>
      </c>
      <c r="V361" s="122">
        <f t="shared" si="154"/>
        <v>76.766105597042682</v>
      </c>
      <c r="W361" s="122">
        <f t="shared" ref="W361" si="155">SUM(W362:W363)</f>
        <v>70.907297306626873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6.6590039097054827</v>
      </c>
      <c r="D362" s="98">
        <v>63.747644527037053</v>
      </c>
      <c r="E362" s="98">
        <v>109.3408836150679</v>
      </c>
      <c r="F362" s="98">
        <v>154.33814589432993</v>
      </c>
      <c r="G362" s="98">
        <v>165.39834023274949</v>
      </c>
      <c r="H362" s="98">
        <v>99.283852065275838</v>
      </c>
      <c r="I362" s="98">
        <v>111.27011838776822</v>
      </c>
      <c r="J362" s="98">
        <v>116.50028204306574</v>
      </c>
      <c r="K362" s="98">
        <v>96.217741444106593</v>
      </c>
      <c r="L362" s="98">
        <v>58.778488456551372</v>
      </c>
      <c r="M362" s="98">
        <v>37.642316189776423</v>
      </c>
      <c r="N362" s="98">
        <v>51.674968024784967</v>
      </c>
      <c r="O362" s="98">
        <v>67.518782158578091</v>
      </c>
      <c r="P362" s="98">
        <v>105.79538049903458</v>
      </c>
      <c r="Q362" s="98">
        <v>61.473860767067201</v>
      </c>
      <c r="R362" s="98">
        <v>61.504818372127311</v>
      </c>
      <c r="S362" s="98">
        <v>56.973614930763986</v>
      </c>
      <c r="T362" s="98">
        <v>75.216940675917371</v>
      </c>
      <c r="U362" s="98">
        <v>64.401371032942478</v>
      </c>
      <c r="V362" s="98">
        <v>76.695771768210221</v>
      </c>
      <c r="W362" s="98">
        <v>70.842236978842863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5.8133809555514443E-3</v>
      </c>
      <c r="D363" s="98">
        <v>5.4578806380014652E-2</v>
      </c>
      <c r="E363" s="98">
        <v>9.3386256635045212E-2</v>
      </c>
      <c r="F363" s="98">
        <v>0.1448508286828932</v>
      </c>
      <c r="G363" s="98">
        <v>0.14878588368417209</v>
      </c>
      <c r="H363" s="98">
        <v>8.5187736640072079E-2</v>
      </c>
      <c r="I363" s="98">
        <v>8.7460733424187129E-2</v>
      </c>
      <c r="J363" s="98">
        <v>0.10813843338183579</v>
      </c>
      <c r="K363" s="98">
        <v>9.0884205317106337E-2</v>
      </c>
      <c r="L363" s="98">
        <v>5.1460568734266757E-2</v>
      </c>
      <c r="M363" s="98">
        <v>3.5399054929238088E-2</v>
      </c>
      <c r="N363" s="98">
        <v>4.1322904655951814E-2</v>
      </c>
      <c r="O363" s="98">
        <v>6.4170307867878862E-2</v>
      </c>
      <c r="P363" s="98">
        <v>0.10364055271685818</v>
      </c>
      <c r="Q363" s="98">
        <v>5.371778210543942E-2</v>
      </c>
      <c r="R363" s="98">
        <v>5.4168780366460459E-2</v>
      </c>
      <c r="S363" s="98">
        <v>5.1479265522742616E-2</v>
      </c>
      <c r="T363" s="98">
        <v>6.8215763235922766E-2</v>
      </c>
      <c r="U363" s="98">
        <v>5.9142086720712111E-2</v>
      </c>
      <c r="V363" s="98">
        <v>7.0333828832464668E-2</v>
      </c>
      <c r="W363" s="98">
        <v>6.5060327784013716E-2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2.8211356726080019E-2</v>
      </c>
      <c r="D364" s="122">
        <f t="shared" si="156"/>
        <v>0.36432346007905786</v>
      </c>
      <c r="E364" s="122">
        <f t="shared" si="156"/>
        <v>0.73053917597080631</v>
      </c>
      <c r="F364" s="122">
        <f t="shared" si="156"/>
        <v>0.26927693284238213</v>
      </c>
      <c r="G364" s="122">
        <f t="shared" si="156"/>
        <v>0.48990074469919281</v>
      </c>
      <c r="H364" s="122">
        <f t="shared" si="156"/>
        <v>0.40965303845333251</v>
      </c>
      <c r="I364" s="122">
        <f t="shared" si="156"/>
        <v>1.1049831818399138</v>
      </c>
      <c r="J364" s="122">
        <f t="shared" si="156"/>
        <v>0.27239761591234746</v>
      </c>
      <c r="K364" s="122">
        <f t="shared" si="156"/>
        <v>0.2176476624787447</v>
      </c>
      <c r="L364" s="122">
        <f t="shared" si="156"/>
        <v>0.36144473000673044</v>
      </c>
      <c r="M364" s="122">
        <f t="shared" si="156"/>
        <v>8.2076781250160769E-2</v>
      </c>
      <c r="N364" s="122">
        <f t="shared" si="156"/>
        <v>0.38239843978156524</v>
      </c>
      <c r="O364" s="122">
        <f t="shared" si="156"/>
        <v>6.2708941234268886E-2</v>
      </c>
      <c r="P364" s="122">
        <f t="shared" si="156"/>
        <v>0.43338777860062727</v>
      </c>
      <c r="Q364" s="122">
        <f t="shared" si="156"/>
        <v>0.71205233447017913</v>
      </c>
      <c r="R364" s="122">
        <f t="shared" si="156"/>
        <v>0.37119976914560926</v>
      </c>
      <c r="S364" s="122">
        <f t="shared" si="156"/>
        <v>0.45479185080929446</v>
      </c>
      <c r="T364" s="122">
        <f t="shared" si="156"/>
        <v>0.51821721553249778</v>
      </c>
      <c r="U364" s="122">
        <f t="shared" si="156"/>
        <v>0.28227320175871001</v>
      </c>
      <c r="V364" s="122">
        <f t="shared" si="156"/>
        <v>8.7631718712788492E-2</v>
      </c>
      <c r="W364" s="122">
        <f t="shared" si="156"/>
        <v>2.4494037030257307E-2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2.8211356726080019E-2</v>
      </c>
      <c r="D365" s="98">
        <v>0.36432346007905786</v>
      </c>
      <c r="E365" s="98">
        <v>0.73053917597080631</v>
      </c>
      <c r="F365" s="98">
        <v>0.26927693284238213</v>
      </c>
      <c r="G365" s="98">
        <v>0.48990074469919281</v>
      </c>
      <c r="H365" s="98">
        <v>0.40965303845333251</v>
      </c>
      <c r="I365" s="98">
        <v>1.1049831818399138</v>
      </c>
      <c r="J365" s="98">
        <v>0.27239761591234746</v>
      </c>
      <c r="K365" s="98">
        <v>0.2176476624787447</v>
      </c>
      <c r="L365" s="98">
        <v>0.36144473000673044</v>
      </c>
      <c r="M365" s="98">
        <v>8.2076781250160769E-2</v>
      </c>
      <c r="N365" s="98">
        <v>0.38239843978156524</v>
      </c>
      <c r="O365" s="98">
        <v>6.2708941234268886E-2</v>
      </c>
      <c r="P365" s="98">
        <v>0.43338777860062727</v>
      </c>
      <c r="Q365" s="98">
        <v>0.71205233447017913</v>
      </c>
      <c r="R365" s="98">
        <v>0.37119976914560926</v>
      </c>
      <c r="S365" s="98">
        <v>0.45479185080929446</v>
      </c>
      <c r="T365" s="98">
        <v>0.51821721553249778</v>
      </c>
      <c r="U365" s="98">
        <v>0.28227320175871001</v>
      </c>
      <c r="V365" s="98">
        <v>8.7631718712788492E-2</v>
      </c>
      <c r="W365" s="98">
        <v>2.4494037030257307E-2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0.93439995540706322</v>
      </c>
      <c r="D366" s="122">
        <v>9.0243720543184622</v>
      </c>
      <c r="E366" s="122">
        <v>15.746314430861524</v>
      </c>
      <c r="F366" s="122">
        <v>15.964048444281524</v>
      </c>
      <c r="G366" s="122">
        <v>28.381968974716649</v>
      </c>
      <c r="H366" s="122">
        <v>13.926471389185552</v>
      </c>
      <c r="I366" s="122">
        <v>18.879923104892466</v>
      </c>
      <c r="J366" s="122">
        <v>13.260526732648614</v>
      </c>
      <c r="K366" s="122">
        <v>12.162751756595142</v>
      </c>
      <c r="L366" s="122">
        <v>6.7559350490949486</v>
      </c>
      <c r="M366" s="122">
        <v>4.8737236826837247</v>
      </c>
      <c r="N366" s="122">
        <v>6.5410664876274121</v>
      </c>
      <c r="O366" s="122">
        <v>9.1303412176513685</v>
      </c>
      <c r="P366" s="122">
        <v>15.309808206256873</v>
      </c>
      <c r="Q366" s="122">
        <v>9.4186375910202784</v>
      </c>
      <c r="R366" s="122">
        <v>9.2817911669637585</v>
      </c>
      <c r="S366" s="122">
        <v>9.2481592170716418</v>
      </c>
      <c r="T366" s="122">
        <v>12.255112888603685</v>
      </c>
      <c r="U366" s="122">
        <v>10.924926632168082</v>
      </c>
      <c r="V366" s="122">
        <v>13.588080307115096</v>
      </c>
      <c r="W366" s="122">
        <v>13.65167307565963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0.93439995540706322</v>
      </c>
      <c r="D367" s="98">
        <v>6.4717338315186286</v>
      </c>
      <c r="E367" s="98">
        <v>10.519633808119321</v>
      </c>
      <c r="F367" s="98">
        <v>13.397759689644785</v>
      </c>
      <c r="G367" s="98">
        <v>11.752779366239261</v>
      </c>
      <c r="H367" s="98">
        <v>10.806192955656609</v>
      </c>
      <c r="I367" s="98">
        <v>14.686069090324835</v>
      </c>
      <c r="J367" s="98">
        <v>9.899829257372522</v>
      </c>
      <c r="K367" s="98">
        <v>8.8261104906657462</v>
      </c>
      <c r="L367" s="98">
        <v>5.2711417457069984</v>
      </c>
      <c r="M367" s="98">
        <v>1.9522075904623197</v>
      </c>
      <c r="N367" s="98">
        <v>3.4380182963225629</v>
      </c>
      <c r="O367" s="98">
        <v>4.7393123732341538</v>
      </c>
      <c r="P367" s="98">
        <v>8.4590196021544397</v>
      </c>
      <c r="Q367" s="98">
        <v>3.5826147354255955</v>
      </c>
      <c r="R367" s="98">
        <v>5.491325295501297</v>
      </c>
      <c r="S367" s="98">
        <v>5.8983105794819082</v>
      </c>
      <c r="T367" s="98">
        <v>10.800361638024691</v>
      </c>
      <c r="U367" s="98">
        <v>9.0646917606446316</v>
      </c>
      <c r="V367" s="98">
        <v>11.959847527263511</v>
      </c>
      <c r="W367" s="98">
        <v>9.4286509423482503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2.5526382227998337</v>
      </c>
      <c r="E371" s="101">
        <v>5.2266806227422027</v>
      </c>
      <c r="F371" s="101">
        <v>2.5662887546367399</v>
      </c>
      <c r="G371" s="101">
        <v>16.62918960847739</v>
      </c>
      <c r="H371" s="101">
        <v>2.012216307540343</v>
      </c>
      <c r="I371" s="101">
        <v>2.3010669302977749</v>
      </c>
      <c r="J371" s="101">
        <v>1.3163784217658736</v>
      </c>
      <c r="K371" s="101">
        <v>0.14039992571431495</v>
      </c>
      <c r="L371" s="101">
        <v>0.39337163281992171</v>
      </c>
      <c r="M371" s="101">
        <v>1.9545924320312862</v>
      </c>
      <c r="N371" s="101">
        <v>1.5426931271614603</v>
      </c>
      <c r="O371" s="101">
        <v>2.9505103111778017</v>
      </c>
      <c r="P371" s="101">
        <v>3.2879687675373463</v>
      </c>
      <c r="Q371" s="101">
        <v>3.1738381036863772</v>
      </c>
      <c r="R371" s="101">
        <v>2.1950345077711901</v>
      </c>
      <c r="S371" s="101">
        <v>1.7718436278169369</v>
      </c>
      <c r="T371" s="101">
        <v>1.4547512505789941</v>
      </c>
      <c r="U371" s="101">
        <v>1.7168926171681096</v>
      </c>
      <c r="V371" s="101">
        <v>1.2181038545732645</v>
      </c>
      <c r="W371" s="101">
        <v>1.7682741814715806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1.1080621259886005</v>
      </c>
      <c r="I375" s="101">
        <v>1.8927870842698569</v>
      </c>
      <c r="J375" s="101">
        <v>2.0443190535102174</v>
      </c>
      <c r="K375" s="101">
        <v>3.1962413402150816</v>
      </c>
      <c r="L375" s="101">
        <v>1.0914216705680282</v>
      </c>
      <c r="M375" s="101">
        <v>0.96692366019011877</v>
      </c>
      <c r="N375" s="101">
        <v>1.5603550641433888</v>
      </c>
      <c r="O375" s="101">
        <v>1.4405185332394126</v>
      </c>
      <c r="P375" s="101">
        <v>3.5628198365650867</v>
      </c>
      <c r="Q375" s="101">
        <v>2.6621847519083071</v>
      </c>
      <c r="R375" s="101">
        <v>1.5954313636912716</v>
      </c>
      <c r="S375" s="101">
        <v>1.5780050097727965</v>
      </c>
      <c r="T375" s="101">
        <v>0</v>
      </c>
      <c r="U375" s="101">
        <v>0.14334225435534123</v>
      </c>
      <c r="V375" s="101">
        <v>0.41012892527832034</v>
      </c>
      <c r="W375" s="101">
        <v>2.4547479518397983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0.4305554433913506</v>
      </c>
      <c r="D379" s="122">
        <v>4.6666079179663562</v>
      </c>
      <c r="E379" s="122">
        <v>8.6229189934142241</v>
      </c>
      <c r="F379" s="122">
        <v>7.1442753402311876</v>
      </c>
      <c r="G379" s="122">
        <v>18.180482457093646</v>
      </c>
      <c r="H379" s="122">
        <v>6.9413621637181278</v>
      </c>
      <c r="I379" s="122">
        <v>11.395353136651833</v>
      </c>
      <c r="J379" s="122">
        <v>4.9488321274143789</v>
      </c>
      <c r="K379" s="122">
        <v>5.7612938818388537</v>
      </c>
      <c r="L379" s="122">
        <v>2.7148758079055941</v>
      </c>
      <c r="M379" s="122">
        <v>1.9247255970364265</v>
      </c>
      <c r="N379" s="122">
        <v>2.3210952525751214</v>
      </c>
      <c r="O379" s="122">
        <v>3.4256340719461003</v>
      </c>
      <c r="P379" s="122">
        <v>5.764478938943312</v>
      </c>
      <c r="Q379" s="122">
        <v>4.0296444243600975</v>
      </c>
      <c r="R379" s="122">
        <v>4.2165996986668439</v>
      </c>
      <c r="S379" s="122">
        <v>4.395054363939459</v>
      </c>
      <c r="T379" s="122">
        <v>6.2437634232112469</v>
      </c>
      <c r="U379" s="122">
        <v>5.7807075481267614</v>
      </c>
      <c r="V379" s="122">
        <v>6.5945211957066814</v>
      </c>
      <c r="W379" s="122">
        <v>6.3983118476958483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8.1642164869304024E-3</v>
      </c>
      <c r="D380" s="98">
        <v>0.21397127538989716</v>
      </c>
      <c r="E380" s="98">
        <v>0.64514990445134224</v>
      </c>
      <c r="F380" s="98">
        <v>1.1330115755009342</v>
      </c>
      <c r="G380" s="98">
        <v>2.2897464969907482</v>
      </c>
      <c r="H380" s="98">
        <v>1.5866069560346105</v>
      </c>
      <c r="I380" s="98">
        <v>0.70536020260707311</v>
      </c>
      <c r="J380" s="98">
        <v>1.6095817352129123</v>
      </c>
      <c r="K380" s="98">
        <v>0.52669557182106774</v>
      </c>
      <c r="L380" s="98">
        <v>0.59392744333825742</v>
      </c>
      <c r="M380" s="98">
        <v>0.27465667510769703</v>
      </c>
      <c r="N380" s="98">
        <v>0.51259297703567197</v>
      </c>
      <c r="O380" s="98">
        <v>0.53261599994308706</v>
      </c>
      <c r="P380" s="98">
        <v>0.84129661850211401</v>
      </c>
      <c r="Q380" s="98">
        <v>0.31054623206823073</v>
      </c>
      <c r="R380" s="98">
        <v>0.54172573381901967</v>
      </c>
      <c r="S380" s="98">
        <v>0.42645311697233684</v>
      </c>
      <c r="T380" s="98">
        <v>1.1217002731711898</v>
      </c>
      <c r="U380" s="98">
        <v>1.1292798017599195</v>
      </c>
      <c r="V380" s="98">
        <v>1.555584449700633</v>
      </c>
      <c r="W380" s="98">
        <v>1.1923331691484016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0.40205799431110012</v>
      </c>
      <c r="D381" s="98">
        <v>4.3182375947132616</v>
      </c>
      <c r="E381" s="98">
        <v>7.471273914181662</v>
      </c>
      <c r="F381" s="98">
        <v>5.9142687655348745</v>
      </c>
      <c r="G381" s="98">
        <v>15.693050433694371</v>
      </c>
      <c r="H381" s="98">
        <v>4.7920858179882702</v>
      </c>
      <c r="I381" s="98">
        <v>10.68437914184366</v>
      </c>
      <c r="J381" s="98">
        <v>3.3167212216128399</v>
      </c>
      <c r="K381" s="98">
        <v>5.2288420050579223</v>
      </c>
      <c r="L381" s="98">
        <v>2.0501678793275109</v>
      </c>
      <c r="M381" s="98">
        <v>1.6194977308847394</v>
      </c>
      <c r="N381" s="98">
        <v>1.7528379600685904</v>
      </c>
      <c r="O381" s="98">
        <v>2.893018072003013</v>
      </c>
      <c r="P381" s="98">
        <v>4.9231823204411977</v>
      </c>
      <c r="Q381" s="98">
        <v>3.668806533352428</v>
      </c>
      <c r="R381" s="98">
        <v>3.6163133237195022</v>
      </c>
      <c r="S381" s="98">
        <v>3.9067696813793229</v>
      </c>
      <c r="T381" s="98">
        <v>5.0880405559968356</v>
      </c>
      <c r="U381" s="98">
        <v>4.6248144707526748</v>
      </c>
      <c r="V381" s="98">
        <v>5.00487686554031</v>
      </c>
      <c r="W381" s="98">
        <v>5.1882890834378541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2.0333232593320091E-2</v>
      </c>
      <c r="D382" s="33">
        <v>0.1343990478631974</v>
      </c>
      <c r="E382" s="33">
        <v>0.50649517478121964</v>
      </c>
      <c r="F382" s="33">
        <v>9.69949991953796E-2</v>
      </c>
      <c r="G382" s="33">
        <v>0.19768552640852574</v>
      </c>
      <c r="H382" s="33">
        <v>0.56266938969524694</v>
      </c>
      <c r="I382" s="33">
        <v>5.6137922010992243E-3</v>
      </c>
      <c r="J382" s="33">
        <v>2.252917058862668E-2</v>
      </c>
      <c r="K382" s="33">
        <v>5.7563049598634052E-3</v>
      </c>
      <c r="L382" s="33">
        <v>7.0780485239825927E-2</v>
      </c>
      <c r="M382" s="33">
        <v>3.0571191043990167E-2</v>
      </c>
      <c r="N382" s="33">
        <v>5.5664315470858997E-2</v>
      </c>
      <c r="O382" s="33">
        <v>0</v>
      </c>
      <c r="P382" s="33">
        <v>0</v>
      </c>
      <c r="Q382" s="33">
        <v>5.029165893943869E-2</v>
      </c>
      <c r="R382" s="33">
        <v>5.8560641128322037E-2</v>
      </c>
      <c r="S382" s="33">
        <v>6.1831565587799314E-2</v>
      </c>
      <c r="T382" s="33">
        <v>3.4022594043221922E-2</v>
      </c>
      <c r="U382" s="33">
        <v>2.6613275614167452E-2</v>
      </c>
      <c r="V382" s="33">
        <v>3.4059880465738608E-2</v>
      </c>
      <c r="W382" s="33">
        <v>1.7689595109592428E-2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4.1199362773445296</v>
      </c>
      <c r="D384" s="117">
        <f t="shared" si="157"/>
        <v>40.751689346176128</v>
      </c>
      <c r="E384" s="117">
        <f t="shared" si="157"/>
        <v>72.053934312231817</v>
      </c>
      <c r="F384" s="117">
        <f t="shared" si="157"/>
        <v>95.65074138907805</v>
      </c>
      <c r="G384" s="117">
        <f t="shared" si="157"/>
        <v>116.90748393323356</v>
      </c>
      <c r="H384" s="117">
        <f t="shared" si="157"/>
        <v>68.148402107731002</v>
      </c>
      <c r="I384" s="117">
        <f t="shared" si="157"/>
        <v>83.400226260950745</v>
      </c>
      <c r="J384" s="117">
        <f t="shared" si="157"/>
        <v>78.689311937827057</v>
      </c>
      <c r="K384" s="117">
        <f t="shared" si="157"/>
        <v>67.951773736615493</v>
      </c>
      <c r="L384" s="117">
        <f t="shared" si="157"/>
        <v>41.988151576172719</v>
      </c>
      <c r="M384" s="117">
        <f t="shared" si="157"/>
        <v>27.238722208966781</v>
      </c>
      <c r="N384" s="117">
        <f t="shared" si="157"/>
        <v>38.527037694443294</v>
      </c>
      <c r="O384" s="117">
        <f t="shared" si="157"/>
        <v>50.399408264911486</v>
      </c>
      <c r="P384" s="117">
        <f t="shared" si="157"/>
        <v>81.895191235807431</v>
      </c>
      <c r="Q384" s="117">
        <f t="shared" si="157"/>
        <v>50.559809161625125</v>
      </c>
      <c r="R384" s="117">
        <f t="shared" ref="R384:V384" si="158">R385+R388+R390+R403</f>
        <v>50.399860332980509</v>
      </c>
      <c r="S384" s="117">
        <f t="shared" si="158"/>
        <v>48.717729749664663</v>
      </c>
      <c r="T384" s="117">
        <f t="shared" si="158"/>
        <v>65.585782745892971</v>
      </c>
      <c r="U384" s="117">
        <f t="shared" si="158"/>
        <v>57.195298856037383</v>
      </c>
      <c r="V384" s="117">
        <f t="shared" si="158"/>
        <v>68.363837088233083</v>
      </c>
      <c r="W384" s="117">
        <f t="shared" ref="W384" si="159">W385+W388+W390+W403</f>
        <v>64.626102888938604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3.319205922003392</v>
      </c>
      <c r="D385" s="122">
        <f t="shared" si="160"/>
        <v>32.460363470100425</v>
      </c>
      <c r="E385" s="122">
        <f t="shared" si="160"/>
        <v>56.864392580357297</v>
      </c>
      <c r="F385" s="122">
        <f t="shared" si="160"/>
        <v>81.970208828519063</v>
      </c>
      <c r="G385" s="122">
        <f t="shared" si="160"/>
        <v>89.663871106799832</v>
      </c>
      <c r="H385" s="122">
        <f t="shared" si="160"/>
        <v>54.921439822772328</v>
      </c>
      <c r="I385" s="122">
        <f t="shared" si="160"/>
        <v>62.78590675404709</v>
      </c>
      <c r="J385" s="122">
        <f t="shared" si="160"/>
        <v>67.056088641974739</v>
      </c>
      <c r="K385" s="122">
        <f t="shared" si="160"/>
        <v>56.456199192153242</v>
      </c>
      <c r="L385" s="122">
        <f t="shared" si="160"/>
        <v>35.135815767733632</v>
      </c>
      <c r="M385" s="122">
        <f t="shared" si="160"/>
        <v>22.887910255106007</v>
      </c>
      <c r="N385" s="122">
        <f t="shared" si="160"/>
        <v>31.872741070466855</v>
      </c>
      <c r="O385" s="122">
        <f t="shared" si="160"/>
        <v>42.151803359754247</v>
      </c>
      <c r="P385" s="122">
        <f t="shared" si="160"/>
        <v>66.732355941117433</v>
      </c>
      <c r="Q385" s="122">
        <f t="shared" si="160"/>
        <v>39.240674640487519</v>
      </c>
      <c r="R385" s="122">
        <f t="shared" ref="R385:V385" si="161">SUM(R386:R387)</f>
        <v>39.956311825260087</v>
      </c>
      <c r="S385" s="122">
        <f t="shared" si="161"/>
        <v>37.735957598300374</v>
      </c>
      <c r="T385" s="122">
        <f t="shared" si="161"/>
        <v>50.777349771276263</v>
      </c>
      <c r="U385" s="122">
        <f t="shared" si="161"/>
        <v>44.23215559677223</v>
      </c>
      <c r="V385" s="122">
        <f t="shared" si="161"/>
        <v>53.430204291821994</v>
      </c>
      <c r="W385" s="122">
        <f t="shared" ref="W385" si="162">SUM(W386:W387)</f>
        <v>49.912705691549256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3.3133925410478406</v>
      </c>
      <c r="D386" s="98">
        <v>32.405784663720411</v>
      </c>
      <c r="E386" s="98">
        <v>56.771006323722254</v>
      </c>
      <c r="F386" s="98">
        <v>81.825357999836172</v>
      </c>
      <c r="G386" s="98">
        <v>89.515085223115662</v>
      </c>
      <c r="H386" s="98">
        <v>54.836252086132255</v>
      </c>
      <c r="I386" s="98">
        <v>62.698446020622903</v>
      </c>
      <c r="J386" s="98">
        <v>66.9479502085929</v>
      </c>
      <c r="K386" s="98">
        <v>56.36531498683614</v>
      </c>
      <c r="L386" s="98">
        <v>35.084355198999368</v>
      </c>
      <c r="M386" s="98">
        <v>22.852511200176767</v>
      </c>
      <c r="N386" s="98">
        <v>31.831418165810902</v>
      </c>
      <c r="O386" s="98">
        <v>42.087633051886371</v>
      </c>
      <c r="P386" s="98">
        <v>66.628715388400579</v>
      </c>
      <c r="Q386" s="98">
        <v>39.186956858382082</v>
      </c>
      <c r="R386" s="98">
        <v>39.902143044893627</v>
      </c>
      <c r="S386" s="98">
        <v>37.68447833277763</v>
      </c>
      <c r="T386" s="98">
        <v>50.709134008040344</v>
      </c>
      <c r="U386" s="98">
        <v>44.173013510051518</v>
      </c>
      <c r="V386" s="98">
        <v>53.359870462989527</v>
      </c>
      <c r="W386" s="98">
        <v>49.847645363765245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5.8133809555514443E-3</v>
      </c>
      <c r="D387" s="98">
        <v>5.4578806380014652E-2</v>
      </c>
      <c r="E387" s="98">
        <v>9.3386256635045212E-2</v>
      </c>
      <c r="F387" s="98">
        <v>0.1448508286828932</v>
      </c>
      <c r="G387" s="98">
        <v>0.14878588368417209</v>
      </c>
      <c r="H387" s="98">
        <v>8.5187736640072079E-2</v>
      </c>
      <c r="I387" s="98">
        <v>8.7460733424187129E-2</v>
      </c>
      <c r="J387" s="98">
        <v>0.10813843338183579</v>
      </c>
      <c r="K387" s="98">
        <v>9.0884205317106337E-2</v>
      </c>
      <c r="L387" s="98">
        <v>5.1460568734266757E-2</v>
      </c>
      <c r="M387" s="98">
        <v>3.5399054929238088E-2</v>
      </c>
      <c r="N387" s="98">
        <v>4.1322904655951814E-2</v>
      </c>
      <c r="O387" s="98">
        <v>6.4170307867878862E-2</v>
      </c>
      <c r="P387" s="98">
        <v>0.10364055271685818</v>
      </c>
      <c r="Q387" s="98">
        <v>5.371778210543942E-2</v>
      </c>
      <c r="R387" s="98">
        <v>5.4168780366460459E-2</v>
      </c>
      <c r="S387" s="98">
        <v>5.1479265522742616E-2</v>
      </c>
      <c r="T387" s="98">
        <v>6.8215763235922766E-2</v>
      </c>
      <c r="U387" s="98">
        <v>5.9142086720712111E-2</v>
      </c>
      <c r="V387" s="98">
        <v>7.0333828832464668E-2</v>
      </c>
      <c r="W387" s="98">
        <v>6.5060327784013716E-2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5.8610035479584079E-2</v>
      </c>
      <c r="D388" s="122">
        <f t="shared" si="163"/>
        <v>0.77991111319068818</v>
      </c>
      <c r="E388" s="122">
        <f t="shared" si="163"/>
        <v>1.6105137859219318</v>
      </c>
      <c r="F388" s="122">
        <f t="shared" si="163"/>
        <v>0.61084607606491448</v>
      </c>
      <c r="G388" s="122">
        <f t="shared" si="163"/>
        <v>1.1429326190562599</v>
      </c>
      <c r="H388" s="122">
        <f t="shared" si="163"/>
        <v>0.98236693145790133</v>
      </c>
      <c r="I388" s="122">
        <f t="shared" si="163"/>
        <v>2.722425932589752</v>
      </c>
      <c r="J388" s="122">
        <f t="shared" si="163"/>
        <v>0.68935679735173871</v>
      </c>
      <c r="K388" s="122">
        <f t="shared" si="163"/>
        <v>0.56572837961935285</v>
      </c>
      <c r="L388" s="122">
        <f t="shared" si="163"/>
        <v>0.9649263682414958</v>
      </c>
      <c r="M388" s="122">
        <f t="shared" si="163"/>
        <v>0.22601206600141296</v>
      </c>
      <c r="N388" s="122">
        <f t="shared" si="163"/>
        <v>1.0918506271918231</v>
      </c>
      <c r="O388" s="122">
        <f t="shared" si="163"/>
        <v>0.18665955717790869</v>
      </c>
      <c r="P388" s="122">
        <f t="shared" si="163"/>
        <v>1.3470490986511259</v>
      </c>
      <c r="Q388" s="122">
        <f t="shared" si="163"/>
        <v>2.2937085841803238</v>
      </c>
      <c r="R388" s="122">
        <f t="shared" si="163"/>
        <v>1.2220659367308779</v>
      </c>
      <c r="S388" s="122">
        <f t="shared" si="163"/>
        <v>1.5229485034117263</v>
      </c>
      <c r="T388" s="122">
        <f t="shared" si="163"/>
        <v>1.7597884158390149</v>
      </c>
      <c r="U388" s="122">
        <f t="shared" si="163"/>
        <v>0.97068158563260154</v>
      </c>
      <c r="V388" s="122">
        <f t="shared" si="163"/>
        <v>0.30518577171445382</v>
      </c>
      <c r="W388" s="122">
        <f t="shared" si="163"/>
        <v>8.6352965169178564E-2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5.8610035479584079E-2</v>
      </c>
      <c r="D389" s="98">
        <v>0.77991111319068818</v>
      </c>
      <c r="E389" s="98">
        <v>1.6105137859219318</v>
      </c>
      <c r="F389" s="98">
        <v>0.61084607606491448</v>
      </c>
      <c r="G389" s="98">
        <v>1.1429326190562599</v>
      </c>
      <c r="H389" s="98">
        <v>0.98236693145790133</v>
      </c>
      <c r="I389" s="98">
        <v>2.722425932589752</v>
      </c>
      <c r="J389" s="98">
        <v>0.68935679735173871</v>
      </c>
      <c r="K389" s="98">
        <v>0.56572837961935285</v>
      </c>
      <c r="L389" s="98">
        <v>0.9649263682414958</v>
      </c>
      <c r="M389" s="98">
        <v>0.22601206600141296</v>
      </c>
      <c r="N389" s="98">
        <v>1.0918506271918231</v>
      </c>
      <c r="O389" s="98">
        <v>0.18665955717790869</v>
      </c>
      <c r="P389" s="98">
        <v>1.3470490986511259</v>
      </c>
      <c r="Q389" s="98">
        <v>2.2937085841803238</v>
      </c>
      <c r="R389" s="98">
        <v>1.2220659367308779</v>
      </c>
      <c r="S389" s="98">
        <v>1.5229485034117263</v>
      </c>
      <c r="T389" s="98">
        <v>1.7597884158390149</v>
      </c>
      <c r="U389" s="98">
        <v>0.97068158563260154</v>
      </c>
      <c r="V389" s="98">
        <v>0.30518577171445382</v>
      </c>
      <c r="W389" s="98">
        <v>8.6352965169178564E-2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0.49061588830886071</v>
      </c>
      <c r="D390" s="122">
        <v>4.7975956192574696</v>
      </c>
      <c r="E390" s="122">
        <v>8.5176026972708474</v>
      </c>
      <c r="F390" s="122">
        <v>8.931356901928396</v>
      </c>
      <c r="G390" s="122">
        <v>15.561342508508405</v>
      </c>
      <c r="H390" s="122">
        <v>8.1410179557750766</v>
      </c>
      <c r="I390" s="122">
        <v>11.284680184568471</v>
      </c>
      <c r="J390" s="122">
        <v>8.0829148141505858</v>
      </c>
      <c r="K390" s="122">
        <v>7.5841345648277709</v>
      </c>
      <c r="L390" s="122">
        <v>4.3017446990219783</v>
      </c>
      <c r="M390" s="122">
        <v>3.0016527856254558</v>
      </c>
      <c r="N390" s="122">
        <v>4.2067677859192489</v>
      </c>
      <c r="O390" s="122">
        <v>6.0721373704059278</v>
      </c>
      <c r="P390" s="122">
        <v>10.468432457184823</v>
      </c>
      <c r="Q390" s="122">
        <v>6.6719757634112931</v>
      </c>
      <c r="R390" s="122">
        <v>6.7524520901518024</v>
      </c>
      <c r="S390" s="122">
        <v>6.8695536975733766</v>
      </c>
      <c r="T390" s="122">
        <v>9.3701178269280128</v>
      </c>
      <c r="U390" s="122">
        <v>8.5704248789180397</v>
      </c>
      <c r="V390" s="122">
        <v>10.710170106487404</v>
      </c>
      <c r="W390" s="122">
        <v>10.802752415398071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0.49061588830886071</v>
      </c>
      <c r="D391" s="98">
        <v>3.4874168520865223</v>
      </c>
      <c r="E391" s="98">
        <v>5.8153532411268696</v>
      </c>
      <c r="F391" s="98">
        <v>7.5947586645575784</v>
      </c>
      <c r="G391" s="98">
        <v>6.8287255646232481</v>
      </c>
      <c r="H391" s="98">
        <v>6.4327350240677728</v>
      </c>
      <c r="I391" s="98">
        <v>8.9526519393732027</v>
      </c>
      <c r="J391" s="98">
        <v>6.1769375650723104</v>
      </c>
      <c r="K391" s="98">
        <v>5.6332591752141692</v>
      </c>
      <c r="L391" s="98">
        <v>3.4392370034758413</v>
      </c>
      <c r="M391" s="98">
        <v>1.2993066179783344</v>
      </c>
      <c r="N391" s="98">
        <v>2.3274393462473988</v>
      </c>
      <c r="O391" s="98">
        <v>3.2530911421613089</v>
      </c>
      <c r="P391" s="98">
        <v>5.8762229946460494</v>
      </c>
      <c r="Q391" s="98">
        <v>2.5239797620245925</v>
      </c>
      <c r="R391" s="98">
        <v>3.9483390370901392</v>
      </c>
      <c r="S391" s="98">
        <v>4.3368622140665289</v>
      </c>
      <c r="T391" s="98">
        <v>8.1176474661485702</v>
      </c>
      <c r="U391" s="98">
        <v>6.9495126659959121</v>
      </c>
      <c r="V391" s="98">
        <v>9.3199673342209444</v>
      </c>
      <c r="W391" s="98">
        <v>7.443143743123346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1.3101787671709475</v>
      </c>
      <c r="E395" s="101">
        <v>2.7022494561439778</v>
      </c>
      <c r="F395" s="101">
        <v>1.3365982373708176</v>
      </c>
      <c r="G395" s="101">
        <v>8.7326169438851569</v>
      </c>
      <c r="H395" s="101">
        <v>1.0662439762688252</v>
      </c>
      <c r="I395" s="101">
        <v>1.2314726712445896</v>
      </c>
      <c r="J395" s="101">
        <v>0.71272288703300746</v>
      </c>
      <c r="K395" s="101">
        <v>7.7079681284624682E-2</v>
      </c>
      <c r="L395" s="101">
        <v>0.21949820477487042</v>
      </c>
      <c r="M395" s="101">
        <v>1.1276088724378912</v>
      </c>
      <c r="N395" s="101">
        <v>0.93862147732058254</v>
      </c>
      <c r="O395" s="101">
        <v>1.9320799096231358</v>
      </c>
      <c r="P395" s="101">
        <v>2.3389415560537867</v>
      </c>
      <c r="Q395" s="101">
        <v>2.420668517885137</v>
      </c>
      <c r="R395" s="101">
        <v>1.7501807845137447</v>
      </c>
      <c r="S395" s="101">
        <v>1.471903432745902</v>
      </c>
      <c r="T395" s="101">
        <v>1.2524703607794418</v>
      </c>
      <c r="U395" s="101">
        <v>1.5214170236664371</v>
      </c>
      <c r="V395" s="101">
        <v>1.101667090513913</v>
      </c>
      <c r="W395" s="101">
        <v>1.6144404438891136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</v>
      </c>
      <c r="D399" s="101">
        <v>0</v>
      </c>
      <c r="E399" s="101">
        <v>0</v>
      </c>
      <c r="F399" s="101">
        <v>0</v>
      </c>
      <c r="G399" s="101">
        <v>0</v>
      </c>
      <c r="H399" s="101">
        <v>0.64203895543847977</v>
      </c>
      <c r="I399" s="101">
        <v>1.1005555739506785</v>
      </c>
      <c r="J399" s="101">
        <v>1.1932543620452687</v>
      </c>
      <c r="K399" s="101">
        <v>1.8737957083289771</v>
      </c>
      <c r="L399" s="101">
        <v>0.64300949077126657</v>
      </c>
      <c r="M399" s="101">
        <v>0.57473729520923011</v>
      </c>
      <c r="N399" s="101">
        <v>0.94070696235126772</v>
      </c>
      <c r="O399" s="101">
        <v>0.88696631862148334</v>
      </c>
      <c r="P399" s="101">
        <v>2.2532679064849876</v>
      </c>
      <c r="Q399" s="101">
        <v>1.7273274835015626</v>
      </c>
      <c r="R399" s="101">
        <v>1.0539322685479184</v>
      </c>
      <c r="S399" s="101">
        <v>1.0607880507609466</v>
      </c>
      <c r="T399" s="101">
        <v>0</v>
      </c>
      <c r="U399" s="101">
        <v>9.949518925569048E-2</v>
      </c>
      <c r="V399" s="101">
        <v>0.28853568175254629</v>
      </c>
      <c r="W399" s="101">
        <v>1.7451682283856125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0.25150443155269314</v>
      </c>
      <c r="D403" s="122">
        <v>2.7138191436275472</v>
      </c>
      <c r="E403" s="122">
        <v>5.0614252486817479</v>
      </c>
      <c r="F403" s="122">
        <v>4.1383295825656701</v>
      </c>
      <c r="G403" s="122">
        <v>10.53933769886908</v>
      </c>
      <c r="H403" s="122">
        <v>4.1035773977256866</v>
      </c>
      <c r="I403" s="122">
        <v>6.6072133897454268</v>
      </c>
      <c r="J403" s="122">
        <v>2.8609516843500056</v>
      </c>
      <c r="K403" s="122">
        <v>3.3457116000151177</v>
      </c>
      <c r="L403" s="122">
        <v>1.5856647411756155</v>
      </c>
      <c r="M403" s="122">
        <v>1.1231471022339035</v>
      </c>
      <c r="N403" s="122">
        <v>1.3556782108653718</v>
      </c>
      <c r="O403" s="122">
        <v>1.9888079775734024</v>
      </c>
      <c r="P403" s="122">
        <v>3.3473537388540469</v>
      </c>
      <c r="Q403" s="122">
        <v>2.3534501735459918</v>
      </c>
      <c r="R403" s="122">
        <v>2.4690304808377421</v>
      </c>
      <c r="S403" s="122">
        <v>2.5892699503791845</v>
      </c>
      <c r="T403" s="122">
        <v>3.6785267318496846</v>
      </c>
      <c r="U403" s="122">
        <v>3.4220367947145078</v>
      </c>
      <c r="V403" s="122">
        <v>3.9182769182092363</v>
      </c>
      <c r="W403" s="122">
        <v>3.8242918168221021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4.6423953968685238E-3</v>
      </c>
      <c r="D404" s="98">
        <v>0.12170145089986671</v>
      </c>
      <c r="E404" s="98">
        <v>0.36703879128117445</v>
      </c>
      <c r="F404" s="98">
        <v>0.64475761320311464</v>
      </c>
      <c r="G404" s="98">
        <v>1.3033433738662143</v>
      </c>
      <c r="H404" s="98">
        <v>0.9033348708833997</v>
      </c>
      <c r="I404" s="98">
        <v>0.4016952605407535</v>
      </c>
      <c r="J404" s="98">
        <v>0.91685831195709366</v>
      </c>
      <c r="K404" s="98">
        <v>0.30008779399071212</v>
      </c>
      <c r="L404" s="98">
        <v>0.33846774111533207</v>
      </c>
      <c r="M404" s="98">
        <v>0.15653998359406029</v>
      </c>
      <c r="N404" s="98">
        <v>0.29215126915859879</v>
      </c>
      <c r="O404" s="98">
        <v>0.30356334817033664</v>
      </c>
      <c r="P404" s="98">
        <v>0.47949520544665125</v>
      </c>
      <c r="Q404" s="98">
        <v>0.17699515969927265</v>
      </c>
      <c r="R404" s="98">
        <v>0.30898553149825247</v>
      </c>
      <c r="S404" s="98">
        <v>0.24353339967321974</v>
      </c>
      <c r="T404" s="98">
        <v>0.64147525329781641</v>
      </c>
      <c r="U404" s="98">
        <v>0.64675762812081428</v>
      </c>
      <c r="V404" s="98">
        <v>0.89212507525772999</v>
      </c>
      <c r="W404" s="98">
        <v>0.68466377573351278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0.23175897939242135</v>
      </c>
      <c r="D405" s="98">
        <v>2.4921066760304318</v>
      </c>
      <c r="E405" s="98">
        <v>4.3167725411527238</v>
      </c>
      <c r="F405" s="98">
        <v>3.4211207861002899</v>
      </c>
      <c r="G405" s="98">
        <v>9.0880426969265731</v>
      </c>
      <c r="H405" s="98">
        <v>2.7782845190551524</v>
      </c>
      <c r="I405" s="98">
        <v>6.2012995019833648</v>
      </c>
      <c r="J405" s="98">
        <v>1.9271262006256831</v>
      </c>
      <c r="K405" s="98">
        <v>3.0412784320308157</v>
      </c>
      <c r="L405" s="98">
        <v>1.1936308551856705</v>
      </c>
      <c r="M405" s="98">
        <v>0.94339191300465419</v>
      </c>
      <c r="N405" s="98">
        <v>1.0210654357835416</v>
      </c>
      <c r="O405" s="98">
        <v>1.6852446294030659</v>
      </c>
      <c r="P405" s="98">
        <v>2.8678585334073956</v>
      </c>
      <c r="Q405" s="98">
        <v>2.1371579273856054</v>
      </c>
      <c r="R405" s="98">
        <v>2.1136624362416043</v>
      </c>
      <c r="S405" s="98">
        <v>2.2959407808431815</v>
      </c>
      <c r="T405" s="98">
        <v>3.0091649158882081</v>
      </c>
      <c r="U405" s="98">
        <v>2.7531021470591241</v>
      </c>
      <c r="V405" s="98">
        <v>2.9973822820880649</v>
      </c>
      <c r="W405" s="98">
        <v>3.1245356588202329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1.510305676340324E-2</v>
      </c>
      <c r="D406" s="33">
        <v>0.10001101669724874</v>
      </c>
      <c r="E406" s="33">
        <v>0.37761391624784901</v>
      </c>
      <c r="F406" s="33">
        <v>7.2451183262265517E-2</v>
      </c>
      <c r="G406" s="33">
        <v>0.14795162807629214</v>
      </c>
      <c r="H406" s="33">
        <v>0.42195800778713471</v>
      </c>
      <c r="I406" s="33">
        <v>4.2186272213084464E-3</v>
      </c>
      <c r="J406" s="33">
        <v>1.6967171767228596E-2</v>
      </c>
      <c r="K406" s="33">
        <v>4.3453739935897726E-3</v>
      </c>
      <c r="L406" s="33">
        <v>5.3566144874612989E-2</v>
      </c>
      <c r="M406" s="33">
        <v>2.3215205635188928E-2</v>
      </c>
      <c r="N406" s="33">
        <v>4.2461505923231307E-2</v>
      </c>
      <c r="O406" s="33">
        <v>0</v>
      </c>
      <c r="P406" s="33">
        <v>0</v>
      </c>
      <c r="Q406" s="33">
        <v>3.929708646111392E-2</v>
      </c>
      <c r="R406" s="33">
        <v>4.6382513097885457E-2</v>
      </c>
      <c r="S406" s="33">
        <v>4.9795769862783182E-2</v>
      </c>
      <c r="T406" s="33">
        <v>2.7886562663660321E-2</v>
      </c>
      <c r="U406" s="33">
        <v>2.2177019534569783E-2</v>
      </c>
      <c r="V406" s="33">
        <v>2.8769560863441589E-2</v>
      </c>
      <c r="W406" s="33">
        <v>1.5092382268356725E-2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0.51128622912759636</v>
      </c>
      <c r="D408" s="119">
        <f t="shared" si="164"/>
        <v>0.52341361251776686</v>
      </c>
      <c r="E408" s="119">
        <f t="shared" si="164"/>
        <v>0.53558142599673342</v>
      </c>
      <c r="F408" s="119">
        <f t="shared" si="164"/>
        <v>0.53778488752207898</v>
      </c>
      <c r="G408" s="119">
        <f t="shared" si="164"/>
        <v>0.54989544128676293</v>
      </c>
      <c r="H408" s="119">
        <f t="shared" si="164"/>
        <v>0.56486004317759508</v>
      </c>
      <c r="I408" s="119">
        <f t="shared" si="164"/>
        <v>0.58428954166140812</v>
      </c>
      <c r="J408" s="119">
        <f t="shared" si="164"/>
        <v>0.58249469882284954</v>
      </c>
      <c r="K408" s="119">
        <f t="shared" si="164"/>
        <v>0.59372288657493288</v>
      </c>
      <c r="L408" s="119">
        <f t="shared" si="164"/>
        <v>0.61151767283416625</v>
      </c>
      <c r="M408" s="119">
        <f t="shared" si="164"/>
        <v>0.61130604374856745</v>
      </c>
      <c r="N408" s="119">
        <f t="shared" si="164"/>
        <v>0.63199638773558264</v>
      </c>
      <c r="O408" s="119">
        <f t="shared" si="164"/>
        <v>0.62840872506311585</v>
      </c>
      <c r="P408" s="119">
        <f t="shared" si="164"/>
        <v>0.64278561349336061</v>
      </c>
      <c r="Q408" s="119">
        <f t="shared" si="164"/>
        <v>0.66800374359744885</v>
      </c>
      <c r="R408" s="119">
        <f t="shared" ref="R408:V408" si="165">IF(R384=0,"",R384/R360)</f>
        <v>0.66817991020754008</v>
      </c>
      <c r="S408" s="119">
        <f t="shared" si="165"/>
        <v>0.68497759524546808</v>
      </c>
      <c r="T408" s="119">
        <f t="shared" si="165"/>
        <v>0.69548481366235904</v>
      </c>
      <c r="U408" s="119">
        <f t="shared" si="165"/>
        <v>0.70222723170956813</v>
      </c>
      <c r="V408" s="119">
        <f t="shared" si="165"/>
        <v>0.70451789422979638</v>
      </c>
      <c r="W408" s="119">
        <f t="shared" ref="W408" si="166">IF(W384=0,"",W384/W360)</f>
        <v>0.71031920391699566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0.49801904197049407</v>
      </c>
      <c r="D409" s="124">
        <f t="shared" si="167"/>
        <v>0.50876539678671318</v>
      </c>
      <c r="E409" s="124">
        <f t="shared" si="167"/>
        <v>0.51962143711492936</v>
      </c>
      <c r="F409" s="124">
        <f t="shared" si="167"/>
        <v>0.53060990896940718</v>
      </c>
      <c r="G409" s="124">
        <f t="shared" si="167"/>
        <v>0.54162142956040726</v>
      </c>
      <c r="H409" s="124">
        <f t="shared" si="167"/>
        <v>0.55270172613375101</v>
      </c>
      <c r="I409" s="124">
        <f t="shared" si="167"/>
        <v>0.56382248293774495</v>
      </c>
      <c r="J409" s="124">
        <f t="shared" si="167"/>
        <v>0.57505357132865587</v>
      </c>
      <c r="K409" s="124">
        <f t="shared" si="167"/>
        <v>0.58620086011466277</v>
      </c>
      <c r="L409" s="124">
        <f t="shared" si="167"/>
        <v>0.59724368879925338</v>
      </c>
      <c r="M409" s="124">
        <f t="shared" si="167"/>
        <v>0.60746545023910747</v>
      </c>
      <c r="N409" s="124">
        <f t="shared" si="167"/>
        <v>0.61629982540612605</v>
      </c>
      <c r="O409" s="124">
        <f t="shared" si="167"/>
        <v>0.62370467435085863</v>
      </c>
      <c r="P409" s="124">
        <f t="shared" si="167"/>
        <v>0.63015082933114386</v>
      </c>
      <c r="Q409" s="124">
        <f t="shared" si="167"/>
        <v>0.6377737522877891</v>
      </c>
      <c r="R409" s="124">
        <f t="shared" ref="R409:V409" si="168">IF(R385=0,"",R385/R361)</f>
        <v>0.64907357436340551</v>
      </c>
      <c r="S409" s="124">
        <f t="shared" si="168"/>
        <v>0.6617430120923431</v>
      </c>
      <c r="T409" s="124">
        <f t="shared" si="168"/>
        <v>0.67446694903683113</v>
      </c>
      <c r="U409" s="124">
        <f t="shared" si="168"/>
        <v>0.68618993948528695</v>
      </c>
      <c r="V409" s="124">
        <f t="shared" si="168"/>
        <v>0.69601295879571523</v>
      </c>
      <c r="W409" s="124">
        <f t="shared" ref="W409" si="169">IF(W385=0,"",W385/W361)</f>
        <v>0.70391493664904503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0.49758080727638238</v>
      </c>
      <c r="D410" s="111">
        <f t="shared" si="170"/>
        <v>0.5083448165677128</v>
      </c>
      <c r="E410" s="111">
        <f t="shared" si="170"/>
        <v>0.5192111536576135</v>
      </c>
      <c r="F410" s="111">
        <f t="shared" si="170"/>
        <v>0.53016937274767584</v>
      </c>
      <c r="G410" s="111">
        <f t="shared" si="170"/>
        <v>0.54120909011027274</v>
      </c>
      <c r="H410" s="111">
        <f t="shared" si="170"/>
        <v>0.55231793434121834</v>
      </c>
      <c r="I410" s="111">
        <f t="shared" si="170"/>
        <v>0.56347963792150746</v>
      </c>
      <c r="J410" s="111">
        <f t="shared" si="170"/>
        <v>0.57465912557915333</v>
      </c>
      <c r="K410" s="111">
        <f t="shared" si="170"/>
        <v>0.58580999866411387</v>
      </c>
      <c r="L410" s="111">
        <f t="shared" si="170"/>
        <v>0.59689107563447241</v>
      </c>
      <c r="M410" s="111">
        <f t="shared" si="170"/>
        <v>0.60709630844617002</v>
      </c>
      <c r="N410" s="111">
        <f t="shared" si="170"/>
        <v>0.61599299201391933</v>
      </c>
      <c r="O410" s="111">
        <f t="shared" si="170"/>
        <v>0.62334704072471547</v>
      </c>
      <c r="P410" s="111">
        <f t="shared" si="170"/>
        <v>0.62978851320458729</v>
      </c>
      <c r="Q410" s="111">
        <f t="shared" si="170"/>
        <v>0.63745722766407631</v>
      </c>
      <c r="R410" s="111">
        <f t="shared" ref="R410:V410" si="171">IF(R386=0,"",R386/R362)</f>
        <v>0.64876450497700255</v>
      </c>
      <c r="S410" s="111">
        <f t="shared" si="171"/>
        <v>0.66143737550395765</v>
      </c>
      <c r="T410" s="111">
        <f t="shared" si="171"/>
        <v>0.67417171653560981</v>
      </c>
      <c r="U410" s="111">
        <f t="shared" si="171"/>
        <v>0.68590175646192708</v>
      </c>
      <c r="V410" s="111">
        <f t="shared" si="171"/>
        <v>0.69573418759320393</v>
      </c>
      <c r="W410" s="111">
        <f t="shared" ref="W410" si="172">IF(W386=0,"",W386/W362)</f>
        <v>0.70364301706977883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2.0775333865954049</v>
      </c>
      <c r="D412" s="124">
        <f t="shared" si="176"/>
        <v>2.1407106559139732</v>
      </c>
      <c r="E412" s="124">
        <f t="shared" si="176"/>
        <v>2.2045549901984871</v>
      </c>
      <c r="F412" s="124">
        <f t="shared" si="176"/>
        <v>2.2684678914642329</v>
      </c>
      <c r="G412" s="124">
        <f t="shared" si="176"/>
        <v>2.3329881234576191</v>
      </c>
      <c r="H412" s="124">
        <f t="shared" si="176"/>
        <v>2.3980462470555119</v>
      </c>
      <c r="I412" s="124">
        <f t="shared" si="176"/>
        <v>2.4637713743811238</v>
      </c>
      <c r="J412" s="124">
        <f t="shared" si="176"/>
        <v>2.5307005534643192</v>
      </c>
      <c r="K412" s="124">
        <f t="shared" si="176"/>
        <v>2.5992853457573957</v>
      </c>
      <c r="L412" s="124">
        <f t="shared" si="176"/>
        <v>2.6696373971852569</v>
      </c>
      <c r="M412" s="124">
        <f t="shared" si="176"/>
        <v>2.753666293425344</v>
      </c>
      <c r="N412" s="124">
        <f t="shared" si="176"/>
        <v>2.8552695659938188</v>
      </c>
      <c r="O412" s="124">
        <f t="shared" si="176"/>
        <v>2.9766019566585165</v>
      </c>
      <c r="P412" s="124">
        <f t="shared" si="176"/>
        <v>3.1081843216729235</v>
      </c>
      <c r="Q412" s="124">
        <f t="shared" si="176"/>
        <v>3.2212640463948716</v>
      </c>
      <c r="R412" s="124">
        <f t="shared" ref="R412:V412" si="177">IF(R388=0,"",R388/R364)</f>
        <v>3.2922055408162239</v>
      </c>
      <c r="S412" s="124">
        <f t="shared" si="177"/>
        <v>3.3486714871906016</v>
      </c>
      <c r="T412" s="124">
        <f t="shared" si="177"/>
        <v>3.395850934883998</v>
      </c>
      <c r="U412" s="124">
        <f t="shared" si="177"/>
        <v>3.4388017692956554</v>
      </c>
      <c r="V412" s="124">
        <f t="shared" si="177"/>
        <v>3.4825948434800775</v>
      </c>
      <c r="W412" s="124">
        <f t="shared" ref="W412" si="178">IF(W388=0,"",W388/W364)</f>
        <v>3.5254688748329794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2.0775333865954049</v>
      </c>
      <c r="D413" s="111">
        <f t="shared" si="179"/>
        <v>2.1407106559139732</v>
      </c>
      <c r="E413" s="111">
        <f t="shared" si="179"/>
        <v>2.2045549901984871</v>
      </c>
      <c r="F413" s="111">
        <f t="shared" si="179"/>
        <v>2.2684678914642329</v>
      </c>
      <c r="G413" s="111">
        <f t="shared" si="179"/>
        <v>2.3329881234576191</v>
      </c>
      <c r="H413" s="111">
        <f t="shared" si="179"/>
        <v>2.3980462470555119</v>
      </c>
      <c r="I413" s="111">
        <f t="shared" si="179"/>
        <v>2.4637713743811238</v>
      </c>
      <c r="J413" s="111">
        <f t="shared" si="179"/>
        <v>2.5307005534643192</v>
      </c>
      <c r="K413" s="111">
        <f t="shared" si="179"/>
        <v>2.5992853457573957</v>
      </c>
      <c r="L413" s="111">
        <f t="shared" si="179"/>
        <v>2.6696373971852569</v>
      </c>
      <c r="M413" s="111">
        <f t="shared" si="179"/>
        <v>2.753666293425344</v>
      </c>
      <c r="N413" s="111">
        <f t="shared" si="179"/>
        <v>2.8552695659938188</v>
      </c>
      <c r="O413" s="111">
        <f t="shared" si="179"/>
        <v>2.9766019566585165</v>
      </c>
      <c r="P413" s="111">
        <f t="shared" si="179"/>
        <v>3.1081843216729235</v>
      </c>
      <c r="Q413" s="111">
        <f t="shared" si="179"/>
        <v>3.2212640463948716</v>
      </c>
      <c r="R413" s="111">
        <f t="shared" ref="R413:V413" si="180">IF(R389=0,"",R389/R365)</f>
        <v>3.2922055408162239</v>
      </c>
      <c r="S413" s="111">
        <f t="shared" si="180"/>
        <v>3.3486714871906016</v>
      </c>
      <c r="T413" s="111">
        <f t="shared" si="180"/>
        <v>3.395850934883998</v>
      </c>
      <c r="U413" s="111">
        <f t="shared" si="180"/>
        <v>3.4388017692956554</v>
      </c>
      <c r="V413" s="111">
        <f t="shared" si="180"/>
        <v>3.4825948434800775</v>
      </c>
      <c r="W413" s="111">
        <f t="shared" ref="W413" si="181">IF(W389=0,"",W389/W365)</f>
        <v>3.5254688748329794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0.52505983703212844</v>
      </c>
      <c r="D414" s="124">
        <f t="shared" si="182"/>
        <v>0.53162653206010724</v>
      </c>
      <c r="E414" s="124">
        <f t="shared" si="182"/>
        <v>0.54092675048943661</v>
      </c>
      <c r="F414" s="124">
        <f t="shared" si="182"/>
        <v>0.55946691298896012</v>
      </c>
      <c r="G414" s="124">
        <f t="shared" si="182"/>
        <v>0.54828269745382463</v>
      </c>
      <c r="H414" s="124">
        <f t="shared" si="182"/>
        <v>0.58457147745960214</v>
      </c>
      <c r="I414" s="124">
        <f t="shared" si="182"/>
        <v>0.59770795261577125</v>
      </c>
      <c r="J414" s="124">
        <f t="shared" si="182"/>
        <v>0.60954703965489698</v>
      </c>
      <c r="K414" s="124">
        <f t="shared" si="182"/>
        <v>0.62355416904035244</v>
      </c>
      <c r="L414" s="124">
        <f t="shared" si="182"/>
        <v>0.63673565061852644</v>
      </c>
      <c r="M414" s="124">
        <f t="shared" si="182"/>
        <v>0.61588489234428456</v>
      </c>
      <c r="N414" s="124">
        <f t="shared" si="182"/>
        <v>0.6431317880465599</v>
      </c>
      <c r="O414" s="124">
        <f t="shared" si="182"/>
        <v>0.66505043192327551</v>
      </c>
      <c r="P414" s="124">
        <f t="shared" si="182"/>
        <v>0.68377293275996387</v>
      </c>
      <c r="Q414" s="124">
        <f t="shared" si="182"/>
        <v>0.70838013448700365</v>
      </c>
      <c r="R414" s="124">
        <f t="shared" ref="R414:V414" si="183">IF(R390=0,"",R390/R366)</f>
        <v>0.7274945071146921</v>
      </c>
      <c r="S414" s="124">
        <f t="shared" si="183"/>
        <v>0.7428022740885043</v>
      </c>
      <c r="T414" s="124">
        <f t="shared" si="183"/>
        <v>0.76458845480252602</v>
      </c>
      <c r="U414" s="124">
        <f t="shared" si="183"/>
        <v>0.78448351805701921</v>
      </c>
      <c r="V414" s="124">
        <f t="shared" si="183"/>
        <v>0.78820332706447582</v>
      </c>
      <c r="W414" s="124">
        <f t="shared" ref="W414" si="184">IF(W390=0,"",W390/W366)</f>
        <v>0.7913134423544711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0.52505983703212844</v>
      </c>
      <c r="D415" s="111">
        <f t="shared" si="185"/>
        <v>0.53886901761968486</v>
      </c>
      <c r="E415" s="111">
        <f t="shared" si="185"/>
        <v>0.55280947485438436</v>
      </c>
      <c r="F415" s="111">
        <f t="shared" si="185"/>
        <v>0.56686780778935875</v>
      </c>
      <c r="G415" s="111">
        <f t="shared" si="185"/>
        <v>0.58103069510853522</v>
      </c>
      <c r="H415" s="111">
        <f t="shared" si="185"/>
        <v>0.5952822654994786</v>
      </c>
      <c r="I415" s="111">
        <f t="shared" si="185"/>
        <v>0.60960164931208172</v>
      </c>
      <c r="J415" s="111">
        <f t="shared" si="185"/>
        <v>0.62394384837215966</v>
      </c>
      <c r="K415" s="111">
        <f t="shared" si="185"/>
        <v>0.63824933770903391</v>
      </c>
      <c r="L415" s="111">
        <f t="shared" si="185"/>
        <v>0.6524652853960673</v>
      </c>
      <c r="M415" s="111">
        <f t="shared" si="185"/>
        <v>0.66555760992130653</v>
      </c>
      <c r="N415" s="111">
        <f t="shared" si="185"/>
        <v>0.6769711926015396</v>
      </c>
      <c r="O415" s="111">
        <f t="shared" si="185"/>
        <v>0.68640572428471669</v>
      </c>
      <c r="P415" s="111">
        <f t="shared" si="185"/>
        <v>0.69466950911774994</v>
      </c>
      <c r="Q415" s="111">
        <f t="shared" si="185"/>
        <v>0.70450772645659798</v>
      </c>
      <c r="R415" s="111">
        <f t="shared" ref="R415:V415" si="186">IF(R391=0,"",R391/R367)</f>
        <v>0.71901386725801308</v>
      </c>
      <c r="S415" s="111">
        <f t="shared" si="186"/>
        <v>0.73527193178889327</v>
      </c>
      <c r="T415" s="111">
        <f t="shared" si="186"/>
        <v>0.75160885701909053</v>
      </c>
      <c r="U415" s="111">
        <f t="shared" si="186"/>
        <v>0.76665736127597794</v>
      </c>
      <c r="V415" s="111">
        <f t="shared" si="186"/>
        <v>0.7792714173801355</v>
      </c>
      <c r="W415" s="111">
        <f t="shared" ref="W415" si="187">IF(W391=0,"",W391/W367)</f>
        <v>0.78941767901205129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>
        <f t="shared" si="197"/>
        <v>0.51326457289113692</v>
      </c>
      <c r="E419" s="112">
        <f t="shared" si="197"/>
        <v>0.51701063278785719</v>
      </c>
      <c r="F419" s="112">
        <f t="shared" si="197"/>
        <v>0.52082924610719195</v>
      </c>
      <c r="G419" s="112">
        <f t="shared" si="197"/>
        <v>0.52513785394769685</v>
      </c>
      <c r="H419" s="112">
        <f t="shared" si="197"/>
        <v>0.52988536683323151</v>
      </c>
      <c r="I419" s="112">
        <f t="shared" si="197"/>
        <v>0.53517464226267775</v>
      </c>
      <c r="J419" s="112">
        <f t="shared" si="197"/>
        <v>0.54142705110352363</v>
      </c>
      <c r="K419" s="112">
        <f t="shared" si="197"/>
        <v>0.54900086942685444</v>
      </c>
      <c r="L419" s="112">
        <f t="shared" si="197"/>
        <v>0.55799195077025965</v>
      </c>
      <c r="M419" s="112">
        <f t="shared" si="197"/>
        <v>0.57690230145117138</v>
      </c>
      <c r="N419" s="112">
        <f t="shared" si="197"/>
        <v>0.60843045243070248</v>
      </c>
      <c r="O419" s="112">
        <f t="shared" si="197"/>
        <v>0.65482906543440511</v>
      </c>
      <c r="P419" s="112">
        <f t="shared" si="197"/>
        <v>0.71136367813056478</v>
      </c>
      <c r="Q419" s="112">
        <f t="shared" si="197"/>
        <v>0.76269439045222809</v>
      </c>
      <c r="R419" s="112">
        <f t="shared" ref="R419:V419" si="198">IF(R395=0,"",R395/R371)</f>
        <v>0.79733634178300727</v>
      </c>
      <c r="S419" s="112">
        <f t="shared" si="198"/>
        <v>0.83071858579270508</v>
      </c>
      <c r="T419" s="112">
        <f t="shared" si="198"/>
        <v>0.86095156149957319</v>
      </c>
      <c r="U419" s="112">
        <f t="shared" si="198"/>
        <v>0.88614570792196923</v>
      </c>
      <c r="V419" s="112">
        <f t="shared" si="198"/>
        <v>0.90441146407820661</v>
      </c>
      <c r="W419" s="112">
        <f t="shared" ref="W419" si="199">IF(W395=0,"",W395/W371)</f>
        <v>0.91300345885588596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 t="str">
        <f t="shared" ref="C423:Q423" si="209">IF(C399=0,"",C399/C375)</f>
        <v/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>
        <f t="shared" si="209"/>
        <v>0.57942505242263365</v>
      </c>
      <c r="I423" s="112">
        <f t="shared" si="209"/>
        <v>0.58144710680716527</v>
      </c>
      <c r="J423" s="112">
        <f t="shared" si="209"/>
        <v>0.58369282426653513</v>
      </c>
      <c r="K423" s="112">
        <f t="shared" si="209"/>
        <v>0.58624975678553914</v>
      </c>
      <c r="L423" s="112">
        <f t="shared" si="209"/>
        <v>0.58914854644274528</v>
      </c>
      <c r="M423" s="112">
        <f t="shared" si="209"/>
        <v>0.59439779878405696</v>
      </c>
      <c r="N423" s="112">
        <f t="shared" si="209"/>
        <v>0.60288006490862489</v>
      </c>
      <c r="O423" s="112">
        <f t="shared" si="209"/>
        <v>0.61572711364350807</v>
      </c>
      <c r="P423" s="112">
        <f t="shared" si="209"/>
        <v>0.63243947486757068</v>
      </c>
      <c r="Q423" s="112">
        <f t="shared" si="209"/>
        <v>0.64883832057988455</v>
      </c>
      <c r="R423" s="112">
        <f t="shared" ref="R423:V423" si="210">IF(R399=0,"",R399/R375)</f>
        <v>0.66059392621534463</v>
      </c>
      <c r="S423" s="112">
        <f t="shared" si="210"/>
        <v>0.67223363943165204</v>
      </c>
      <c r="T423" s="112" t="str">
        <f t="shared" si="210"/>
        <v/>
      </c>
      <c r="U423" s="112">
        <f t="shared" si="210"/>
        <v>0.69410928203378774</v>
      </c>
      <c r="V423" s="112">
        <f t="shared" si="210"/>
        <v>0.70352434068565428</v>
      </c>
      <c r="W423" s="112">
        <f t="shared" ref="W423" si="211">IF(W399=0,"",W399/W375)</f>
        <v>0.71093581199553868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0.58413947707099312</v>
      </c>
      <c r="D427" s="124">
        <f t="shared" si="221"/>
        <v>0.58153999464565953</v>
      </c>
      <c r="E427" s="124">
        <f t="shared" si="221"/>
        <v>0.58697353559130316</v>
      </c>
      <c r="F427" s="124">
        <f t="shared" si="221"/>
        <v>0.579251132618267</v>
      </c>
      <c r="G427" s="124">
        <f t="shared" si="221"/>
        <v>0.57970616146970566</v>
      </c>
      <c r="H427" s="124">
        <f t="shared" si="221"/>
        <v>0.59117753849161114</v>
      </c>
      <c r="I427" s="124">
        <f t="shared" si="221"/>
        <v>0.57981646645895424</v>
      </c>
      <c r="J427" s="124">
        <f t="shared" si="221"/>
        <v>0.5781064321219499</v>
      </c>
      <c r="K427" s="124">
        <f t="shared" si="221"/>
        <v>0.58072225938025823</v>
      </c>
      <c r="L427" s="124">
        <f t="shared" si="221"/>
        <v>0.58406529556830278</v>
      </c>
      <c r="M427" s="124">
        <f t="shared" si="221"/>
        <v>0.5835362214558043</v>
      </c>
      <c r="N427" s="124">
        <f t="shared" si="221"/>
        <v>0.58406832264265107</v>
      </c>
      <c r="O427" s="124">
        <f t="shared" si="221"/>
        <v>0.58056638152351225</v>
      </c>
      <c r="P427" s="124">
        <f t="shared" si="221"/>
        <v>0.58068626398132894</v>
      </c>
      <c r="Q427" s="124">
        <f t="shared" si="221"/>
        <v>0.58403420394088912</v>
      </c>
      <c r="R427" s="124">
        <f t="shared" ref="R427:V427" si="222">IF(R403=0,"",R403/R379)</f>
        <v>0.58555012504942594</v>
      </c>
      <c r="S427" s="124">
        <f t="shared" si="222"/>
        <v>0.58913263317596842</v>
      </c>
      <c r="T427" s="124">
        <f t="shared" si="222"/>
        <v>0.58915216392964675</v>
      </c>
      <c r="U427" s="124">
        <f t="shared" si="222"/>
        <v>0.59197542277042181</v>
      </c>
      <c r="V427" s="124">
        <f t="shared" si="222"/>
        <v>0.59417155573936198</v>
      </c>
      <c r="W427" s="124">
        <f t="shared" ref="W427" si="223">IF(W403=0,"",W403/W379)</f>
        <v>0.5977032548357738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0.56862717987699762</v>
      </c>
      <c r="D428" s="111">
        <f t="shared" si="224"/>
        <v>0.56877471369978549</v>
      </c>
      <c r="E428" s="111">
        <f t="shared" si="224"/>
        <v>0.56892016684605562</v>
      </c>
      <c r="F428" s="111">
        <f t="shared" si="224"/>
        <v>0.5690653362637097</v>
      </c>
      <c r="G428" s="111">
        <f t="shared" si="224"/>
        <v>0.56920858950067454</v>
      </c>
      <c r="H428" s="111">
        <f t="shared" si="224"/>
        <v>0.56935012634830162</v>
      </c>
      <c r="I428" s="111">
        <f t="shared" si="224"/>
        <v>0.56948954457035228</v>
      </c>
      <c r="J428" s="111">
        <f t="shared" si="224"/>
        <v>0.56962519634693387</v>
      </c>
      <c r="K428" s="111">
        <f t="shared" si="224"/>
        <v>0.56975568059770931</v>
      </c>
      <c r="L428" s="111">
        <f t="shared" si="224"/>
        <v>0.56988062247624705</v>
      </c>
      <c r="M428" s="111">
        <f t="shared" si="224"/>
        <v>0.56994785774887358</v>
      </c>
      <c r="N428" s="111">
        <f t="shared" si="224"/>
        <v>0.56994785774887358</v>
      </c>
      <c r="O428" s="111">
        <f t="shared" si="224"/>
        <v>0.56994785774887358</v>
      </c>
      <c r="P428" s="111">
        <f t="shared" si="224"/>
        <v>0.56994785774887358</v>
      </c>
      <c r="Q428" s="111">
        <f t="shared" si="224"/>
        <v>0.56994785774887358</v>
      </c>
      <c r="R428" s="111">
        <f t="shared" ref="R428:V428" si="225">IF(R404=0,"",R404/R380)</f>
        <v>0.57037262992841076</v>
      </c>
      <c r="S428" s="111">
        <f t="shared" si="225"/>
        <v>0.57106722868440718</v>
      </c>
      <c r="T428" s="111">
        <f t="shared" si="225"/>
        <v>0.5718775938997358</v>
      </c>
      <c r="U428" s="111">
        <f t="shared" si="225"/>
        <v>0.57271690072989767</v>
      </c>
      <c r="V428" s="111">
        <f t="shared" si="225"/>
        <v>0.57349832433039327</v>
      </c>
      <c r="W428" s="111">
        <f t="shared" ref="W428" si="226">IF(W404=0,"",W404/W380)</f>
        <v>0.57422186470122205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0.57643171550294647</v>
      </c>
      <c r="D429" s="111">
        <f t="shared" si="227"/>
        <v>0.57711198639960704</v>
      </c>
      <c r="E429" s="111">
        <f t="shared" si="227"/>
        <v>0.57778266340346662</v>
      </c>
      <c r="F429" s="111">
        <f t="shared" si="227"/>
        <v>0.57845203214921714</v>
      </c>
      <c r="G429" s="111">
        <f t="shared" si="227"/>
        <v>0.5791125654840017</v>
      </c>
      <c r="H429" s="111">
        <f t="shared" si="227"/>
        <v>0.57976518463550453</v>
      </c>
      <c r="I429" s="111">
        <f t="shared" si="227"/>
        <v>0.58040803491304127</v>
      </c>
      <c r="J429" s="111">
        <f t="shared" si="227"/>
        <v>0.58103351830352779</v>
      </c>
      <c r="K429" s="111">
        <f t="shared" si="227"/>
        <v>0.5816351744973266</v>
      </c>
      <c r="L429" s="111">
        <f t="shared" si="227"/>
        <v>0.58221127509675019</v>
      </c>
      <c r="M429" s="111">
        <f t="shared" si="227"/>
        <v>0.58252129349343063</v>
      </c>
      <c r="N429" s="111">
        <f t="shared" si="227"/>
        <v>0.58252129349343063</v>
      </c>
      <c r="O429" s="111">
        <f t="shared" si="227"/>
        <v>0.58252129349343063</v>
      </c>
      <c r="P429" s="111">
        <f t="shared" si="227"/>
        <v>0.58252129349343063</v>
      </c>
      <c r="Q429" s="111">
        <f t="shared" si="227"/>
        <v>0.58252129349343063</v>
      </c>
      <c r="R429" s="111">
        <f t="shared" ref="R429:V429" si="228">IF(R405=0,"",R405/R381)</f>
        <v>0.58447989624627716</v>
      </c>
      <c r="S429" s="111">
        <f t="shared" si="228"/>
        <v>0.58768265551620069</v>
      </c>
      <c r="T429" s="111">
        <f t="shared" si="228"/>
        <v>0.59141920799777514</v>
      </c>
      <c r="U429" s="111">
        <f t="shared" si="228"/>
        <v>0.59528920878226388</v>
      </c>
      <c r="V429" s="111">
        <f t="shared" si="228"/>
        <v>0.59889231296092582</v>
      </c>
      <c r="W429" s="111">
        <f t="shared" ref="W429" si="229">IF(W405=0,"",W405/W381)</f>
        <v>0.6022285205337593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0.74277696348021527</v>
      </c>
      <c r="D430" s="45">
        <f t="shared" si="230"/>
        <v>0.74413486023389341</v>
      </c>
      <c r="E430" s="45">
        <f t="shared" si="230"/>
        <v>0.74554296871822945</v>
      </c>
      <c r="F430" s="45">
        <f t="shared" si="230"/>
        <v>0.74695792425674623</v>
      </c>
      <c r="G430" s="45">
        <f t="shared" si="230"/>
        <v>0.74841912184579296</v>
      </c>
      <c r="H430" s="45">
        <f t="shared" si="230"/>
        <v>0.74992174003934298</v>
      </c>
      <c r="I430" s="45">
        <f t="shared" si="230"/>
        <v>0.75147548576564804</v>
      </c>
      <c r="J430" s="45">
        <f t="shared" si="230"/>
        <v>0.75312012488351754</v>
      </c>
      <c r="K430" s="45">
        <f t="shared" si="230"/>
        <v>0.75488946883260444</v>
      </c>
      <c r="L430" s="45">
        <f t="shared" si="230"/>
        <v>0.7567925635592142</v>
      </c>
      <c r="M430" s="45">
        <f t="shared" si="230"/>
        <v>0.75938178534763656</v>
      </c>
      <c r="N430" s="45">
        <f t="shared" si="230"/>
        <v>0.76281376253446365</v>
      </c>
      <c r="O430" s="45" t="str">
        <f t="shared" si="230"/>
        <v/>
      </c>
      <c r="P430" s="45" t="str">
        <f t="shared" si="230"/>
        <v/>
      </c>
      <c r="Q430" s="45">
        <f t="shared" si="230"/>
        <v>0.78138377794289005</v>
      </c>
      <c r="R430" s="45">
        <f t="shared" ref="R430:V430" si="231">IF(R406=0,"",R406/R382)</f>
        <v>0.79204244018177594</v>
      </c>
      <c r="S430" s="45">
        <f t="shared" si="231"/>
        <v>0.8053454475784606</v>
      </c>
      <c r="T430" s="45">
        <f t="shared" si="231"/>
        <v>0.8196483380495192</v>
      </c>
      <c r="U430" s="45">
        <f t="shared" si="231"/>
        <v>0.83330664951156752</v>
      </c>
      <c r="V430" s="45">
        <f t="shared" si="231"/>
        <v>0.84467591988120339</v>
      </c>
      <c r="W430" s="45">
        <f t="shared" ref="W430" si="232">IF(W406=0,"",W406/W382)</f>
        <v>0.8531785026652573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1.0621852750770617</v>
      </c>
      <c r="D432" s="117">
        <f t="shared" si="233"/>
        <v>18.151966192713978</v>
      </c>
      <c r="E432" s="117">
        <f t="shared" si="233"/>
        <v>33.546355310826684</v>
      </c>
      <c r="F432" s="117">
        <f t="shared" si="233"/>
        <v>22.404537280261803</v>
      </c>
      <c r="G432" s="117">
        <f t="shared" si="233"/>
        <v>85.391182158004355</v>
      </c>
      <c r="H432" s="117">
        <f t="shared" si="233"/>
        <v>17.976087099811981</v>
      </c>
      <c r="I432" s="117">
        <f t="shared" si="233"/>
        <v>34.30587080296516</v>
      </c>
      <c r="J432" s="117">
        <f t="shared" si="233"/>
        <v>12.240050661332639</v>
      </c>
      <c r="K432" s="117">
        <f t="shared" si="233"/>
        <v>14.184843475042797</v>
      </c>
      <c r="L432" s="117">
        <f t="shared" si="233"/>
        <v>6.4555156857885487</v>
      </c>
      <c r="M432" s="117">
        <f t="shared" si="233"/>
        <v>9.4422844379750934</v>
      </c>
      <c r="N432" s="117">
        <f t="shared" si="233"/>
        <v>8.7063673498453262</v>
      </c>
      <c r="O432" s="117">
        <f t="shared" si="233"/>
        <v>15.437847004496607</v>
      </c>
      <c r="P432" s="117">
        <f t="shared" si="233"/>
        <v>21.692800293718751</v>
      </c>
      <c r="Q432" s="117">
        <f t="shared" si="233"/>
        <v>18.077383061369421</v>
      </c>
      <c r="R432" s="117">
        <f t="shared" ref="R432:V432" si="234">R433+R436+R438+R451</f>
        <v>15.352830144658583</v>
      </c>
      <c r="S432" s="117">
        <f t="shared" si="234"/>
        <v>15.002162686056973</v>
      </c>
      <c r="T432" s="117">
        <f t="shared" si="234"/>
        <v>17.285210624271937</v>
      </c>
      <c r="U432" s="117">
        <f t="shared" si="234"/>
        <v>16.753970777730956</v>
      </c>
      <c r="V432" s="117">
        <f t="shared" si="234"/>
        <v>16.440311053431028</v>
      </c>
      <c r="W432" s="117">
        <f t="shared" ref="W432" si="235">W433+W436+W438+W451</f>
        <v>18.378341357916902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6.7437403837787757</v>
      </c>
      <c r="E438" s="122">
        <v>13.808214918148444</v>
      </c>
      <c r="F438" s="122">
        <v>6.7798033252431686</v>
      </c>
      <c r="G438" s="122">
        <v>43.932170454299857</v>
      </c>
      <c r="H438" s="122">
        <v>5.3160155061746526</v>
      </c>
      <c r="I438" s="122">
        <v>6.0791215319993288</v>
      </c>
      <c r="J438" s="122">
        <v>3.4777017142133468</v>
      </c>
      <c r="K438" s="122">
        <v>0.37091846406681789</v>
      </c>
      <c r="L438" s="122">
        <v>1.0392370302952729</v>
      </c>
      <c r="M438" s="122">
        <v>5.1637806720844406</v>
      </c>
      <c r="N438" s="122">
        <v>4.0755959260085497</v>
      </c>
      <c r="O438" s="122">
        <v>7.7948670361995491</v>
      </c>
      <c r="P438" s="122">
        <v>8.686388678268905</v>
      </c>
      <c r="Q438" s="122">
        <v>8.3848702100564143</v>
      </c>
      <c r="R438" s="122">
        <v>5.7989975710730812</v>
      </c>
      <c r="S438" s="122">
        <v>4.6809819424956345</v>
      </c>
      <c r="T438" s="122">
        <v>3.8432648501681284</v>
      </c>
      <c r="U438" s="122">
        <v>4.5358084720320084</v>
      </c>
      <c r="V438" s="122">
        <v>3.2180730047645545</v>
      </c>
      <c r="W438" s="122">
        <v>4.6715519264236702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6.7437403837787757</v>
      </c>
      <c r="E443" s="101">
        <v>13.808214918148444</v>
      </c>
      <c r="F443" s="101">
        <v>6.7798033252431686</v>
      </c>
      <c r="G443" s="101">
        <v>43.932170454299857</v>
      </c>
      <c r="H443" s="101">
        <v>5.3160155061746526</v>
      </c>
      <c r="I443" s="101">
        <v>6.0791215319993288</v>
      </c>
      <c r="J443" s="101">
        <v>3.4777017142133468</v>
      </c>
      <c r="K443" s="101">
        <v>0.37091846406681789</v>
      </c>
      <c r="L443" s="101">
        <v>1.0392370302952729</v>
      </c>
      <c r="M443" s="101">
        <v>5.1637806720844406</v>
      </c>
      <c r="N443" s="101">
        <v>4.0755959260085497</v>
      </c>
      <c r="O443" s="101">
        <v>7.7948670361995491</v>
      </c>
      <c r="P443" s="101">
        <v>8.686388678268905</v>
      </c>
      <c r="Q443" s="101">
        <v>8.3848702100564143</v>
      </c>
      <c r="R443" s="101">
        <v>5.7989975710730812</v>
      </c>
      <c r="S443" s="101">
        <v>4.6809819424956345</v>
      </c>
      <c r="T443" s="101">
        <v>3.8432648501681284</v>
      </c>
      <c r="U443" s="101">
        <v>4.5358084720320084</v>
      </c>
      <c r="V443" s="101">
        <v>3.2180730047645545</v>
      </c>
      <c r="W443" s="101">
        <v>4.6715519264236702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1.0621852750770617</v>
      </c>
      <c r="D451" s="122">
        <v>11.408225808935201</v>
      </c>
      <c r="E451" s="122">
        <v>19.738140392678243</v>
      </c>
      <c r="F451" s="122">
        <v>15.624733955018634</v>
      </c>
      <c r="G451" s="122">
        <v>41.459011703704498</v>
      </c>
      <c r="H451" s="122">
        <v>12.660071593637328</v>
      </c>
      <c r="I451" s="122">
        <v>28.226749270965833</v>
      </c>
      <c r="J451" s="122">
        <v>8.7623489471192926</v>
      </c>
      <c r="K451" s="122">
        <v>13.813925010975979</v>
      </c>
      <c r="L451" s="122">
        <v>5.4162786554932758</v>
      </c>
      <c r="M451" s="122">
        <v>4.278503765890652</v>
      </c>
      <c r="N451" s="122">
        <v>4.6307714238367756</v>
      </c>
      <c r="O451" s="122">
        <v>7.6429799682970589</v>
      </c>
      <c r="P451" s="122">
        <v>13.006411615449846</v>
      </c>
      <c r="Q451" s="122">
        <v>9.6925128513130065</v>
      </c>
      <c r="R451" s="122">
        <v>9.5538325735855025</v>
      </c>
      <c r="S451" s="122">
        <v>10.321180743561339</v>
      </c>
      <c r="T451" s="122">
        <v>13.441945774103807</v>
      </c>
      <c r="U451" s="122">
        <v>12.218162305698948</v>
      </c>
      <c r="V451" s="122">
        <v>13.222238048666473</v>
      </c>
      <c r="W451" s="122">
        <v>13.706789431493233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1.0621852750770617</v>
      </c>
      <c r="D453" s="98">
        <v>11.408225808935201</v>
      </c>
      <c r="E453" s="98">
        <v>19.738140392678243</v>
      </c>
      <c r="F453" s="98">
        <v>15.624733955018634</v>
      </c>
      <c r="G453" s="98">
        <v>41.459011703704498</v>
      </c>
      <c r="H453" s="98">
        <v>12.660071593637328</v>
      </c>
      <c r="I453" s="98">
        <v>28.226749270965833</v>
      </c>
      <c r="J453" s="98">
        <v>8.7623489471192926</v>
      </c>
      <c r="K453" s="98">
        <v>13.813925010975979</v>
      </c>
      <c r="L453" s="98">
        <v>5.4162786554932758</v>
      </c>
      <c r="M453" s="98">
        <v>4.278503765890652</v>
      </c>
      <c r="N453" s="98">
        <v>4.6307714238367756</v>
      </c>
      <c r="O453" s="98">
        <v>7.6429799682970589</v>
      </c>
      <c r="P453" s="98">
        <v>13.006411615449846</v>
      </c>
      <c r="Q453" s="98">
        <v>9.6925128513130065</v>
      </c>
      <c r="R453" s="98">
        <v>9.5538325735855025</v>
      </c>
      <c r="S453" s="98">
        <v>10.321180743561339</v>
      </c>
      <c r="T453" s="98">
        <v>13.441945774103807</v>
      </c>
      <c r="U453" s="98">
        <v>12.218162305698948</v>
      </c>
      <c r="V453" s="98">
        <v>13.222238048666473</v>
      </c>
      <c r="W453" s="98">
        <v>13.706789431493233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10992.886153329935</v>
      </c>
      <c r="D456" s="117">
        <f t="shared" si="240"/>
        <v>10847.745786443747</v>
      </c>
      <c r="E456" s="117">
        <f t="shared" si="240"/>
        <v>12124.316453043206</v>
      </c>
      <c r="F456" s="117">
        <f t="shared" si="240"/>
        <v>13082.120620242344</v>
      </c>
      <c r="G456" s="117">
        <f t="shared" si="240"/>
        <v>13165.841844455661</v>
      </c>
      <c r="H456" s="117">
        <f t="shared" si="240"/>
        <v>11467.138786807485</v>
      </c>
      <c r="I456" s="117">
        <f t="shared" si="240"/>
        <v>11485.312048717456</v>
      </c>
      <c r="J456" s="117">
        <f t="shared" si="240"/>
        <v>13245.028224693373</v>
      </c>
      <c r="K456" s="117">
        <f t="shared" si="240"/>
        <v>12830.209066475292</v>
      </c>
      <c r="L456" s="117">
        <f t="shared" si="240"/>
        <v>13138.875555571458</v>
      </c>
      <c r="M456" s="117">
        <f t="shared" si="240"/>
        <v>12022.093640761199</v>
      </c>
      <c r="N456" s="117">
        <f t="shared" si="240"/>
        <v>12401.383589053736</v>
      </c>
      <c r="O456" s="117">
        <f t="shared" si="240"/>
        <v>11512.386107173939</v>
      </c>
      <c r="P456" s="117">
        <f t="shared" si="240"/>
        <v>11131.025662913149</v>
      </c>
      <c r="Q456" s="117">
        <f t="shared" si="240"/>
        <v>10639.781789581295</v>
      </c>
      <c r="R456" s="117">
        <f t="shared" ref="R456:V456" si="241">R457+R460+R462+R475</f>
        <v>10285.433756591703</v>
      </c>
      <c r="S456" s="117">
        <f t="shared" si="241"/>
        <v>10420.802870828535</v>
      </c>
      <c r="T456" s="117">
        <f t="shared" si="241"/>
        <v>9958.82178857504</v>
      </c>
      <c r="U456" s="117">
        <f t="shared" si="241"/>
        <v>9712.9437926558148</v>
      </c>
      <c r="V456" s="117">
        <f t="shared" si="241"/>
        <v>9263.251118042941</v>
      </c>
      <c r="W456" s="117">
        <f t="shared" ref="W456" si="242">W457+W460+W462+W475</f>
        <v>9380.2297632630052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9092.2961982859633</v>
      </c>
      <c r="D457" s="122">
        <f t="shared" si="243"/>
        <v>8889.4462498519333</v>
      </c>
      <c r="E457" s="122">
        <f t="shared" si="243"/>
        <v>9862.3046951770666</v>
      </c>
      <c r="F457" s="122">
        <f t="shared" si="243"/>
        <v>11362.635828233593</v>
      </c>
      <c r="G457" s="122">
        <f t="shared" si="243"/>
        <v>10251.9879058681</v>
      </c>
      <c r="H457" s="122">
        <f t="shared" si="243"/>
        <v>9444.7689841147585</v>
      </c>
      <c r="I457" s="122">
        <f t="shared" si="243"/>
        <v>8960.3188491411674</v>
      </c>
      <c r="J457" s="122">
        <f t="shared" si="243"/>
        <v>11432.969112116923</v>
      </c>
      <c r="K457" s="122">
        <f t="shared" si="243"/>
        <v>10796.473206188286</v>
      </c>
      <c r="L457" s="122">
        <f t="shared" si="243"/>
        <v>11257.421510835873</v>
      </c>
      <c r="M457" s="122">
        <f t="shared" si="243"/>
        <v>10165.684451825236</v>
      </c>
      <c r="N457" s="122">
        <f t="shared" si="243"/>
        <v>10520.744870636148</v>
      </c>
      <c r="O457" s="122">
        <f t="shared" si="243"/>
        <v>9701.0619121556956</v>
      </c>
      <c r="P457" s="122">
        <f t="shared" si="243"/>
        <v>9251.9840655048083</v>
      </c>
      <c r="Q457" s="122">
        <f t="shared" si="243"/>
        <v>8649.2015003490524</v>
      </c>
      <c r="R457" s="122">
        <f t="shared" ref="R457:V457" si="244">SUM(R458:R459)</f>
        <v>8394.1776850883762</v>
      </c>
      <c r="S457" s="122">
        <f t="shared" si="244"/>
        <v>8355.1935786990362</v>
      </c>
      <c r="T457" s="122">
        <f t="shared" si="244"/>
        <v>7950.5150361614578</v>
      </c>
      <c r="U457" s="122">
        <f t="shared" si="244"/>
        <v>7687.0900248316611</v>
      </c>
      <c r="V457" s="122">
        <f t="shared" si="244"/>
        <v>7328.2207692224874</v>
      </c>
      <c r="W457" s="122">
        <f t="shared" ref="W457" si="245">SUM(W458:W459)</f>
        <v>7310.5490782698207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9084.365451011703</v>
      </c>
      <c r="D458" s="98">
        <v>8881.8418852961586</v>
      </c>
      <c r="E458" s="98">
        <v>9853.8886503827198</v>
      </c>
      <c r="F458" s="98">
        <v>11351.981664017108</v>
      </c>
      <c r="G458" s="98">
        <v>10242.773906713435</v>
      </c>
      <c r="H458" s="98">
        <v>9436.6721111405514</v>
      </c>
      <c r="I458" s="98">
        <v>8953.2813752265483</v>
      </c>
      <c r="J458" s="98">
        <v>11422.366589900812</v>
      </c>
      <c r="K458" s="98">
        <v>10786.284826061841</v>
      </c>
      <c r="L458" s="98">
        <v>11247.57425917193</v>
      </c>
      <c r="M458" s="98">
        <v>10156.133564252401</v>
      </c>
      <c r="N458" s="98">
        <v>10512.338472393241</v>
      </c>
      <c r="O458" s="98">
        <v>9691.8507115965385</v>
      </c>
      <c r="P458" s="98">
        <v>9242.9293950012179</v>
      </c>
      <c r="Q458" s="98">
        <v>8641.6501561788846</v>
      </c>
      <c r="R458" s="98">
        <v>8386.7912353039737</v>
      </c>
      <c r="S458" s="98">
        <v>8347.6509479538545</v>
      </c>
      <c r="T458" s="98">
        <v>7943.3110868444528</v>
      </c>
      <c r="U458" s="98">
        <v>7680.0371714974881</v>
      </c>
      <c r="V458" s="98">
        <v>7321.506584345967</v>
      </c>
      <c r="W458" s="98">
        <v>7303.8413523039499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7.930747274259625</v>
      </c>
      <c r="D459" s="98">
        <v>7.604364555774036</v>
      </c>
      <c r="E459" s="98">
        <v>8.4160447943461456</v>
      </c>
      <c r="F459" s="98">
        <v>10.654164216484194</v>
      </c>
      <c r="G459" s="98">
        <v>9.2139991546649416</v>
      </c>
      <c r="H459" s="98">
        <v>8.0968729742075709</v>
      </c>
      <c r="I459" s="98">
        <v>7.0374739146184782</v>
      </c>
      <c r="J459" s="98">
        <v>10.602522216111806</v>
      </c>
      <c r="K459" s="98">
        <v>10.188380126445354</v>
      </c>
      <c r="L459" s="98">
        <v>9.8472516639439664</v>
      </c>
      <c r="M459" s="98">
        <v>9.5508875728346823</v>
      </c>
      <c r="N459" s="98">
        <v>8.4063982429064623</v>
      </c>
      <c r="O459" s="98">
        <v>9.2112005591566515</v>
      </c>
      <c r="P459" s="98">
        <v>9.0546705035912538</v>
      </c>
      <c r="Q459" s="98">
        <v>7.5513441701670514</v>
      </c>
      <c r="R459" s="98">
        <v>7.3864497844028554</v>
      </c>
      <c r="S459" s="98">
        <v>7.5426307451811203</v>
      </c>
      <c r="T459" s="98">
        <v>7.2039493170047466</v>
      </c>
      <c r="U459" s="98">
        <v>7.0528533341729398</v>
      </c>
      <c r="V459" s="98">
        <v>6.7141848765200738</v>
      </c>
      <c r="W459" s="98">
        <v>6.7077259658704067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38.48657814947925</v>
      </c>
      <c r="D460" s="122">
        <f t="shared" si="246"/>
        <v>50.760516589029166</v>
      </c>
      <c r="E460" s="122">
        <f t="shared" si="246"/>
        <v>65.836779955989414</v>
      </c>
      <c r="F460" s="122">
        <f t="shared" si="246"/>
        <v>19.806035549127259</v>
      </c>
      <c r="G460" s="122">
        <f t="shared" si="246"/>
        <v>30.338530348146755</v>
      </c>
      <c r="H460" s="122">
        <f t="shared" si="246"/>
        <v>38.936456662408119</v>
      </c>
      <c r="I460" s="122">
        <f t="shared" si="246"/>
        <v>88.911789483576399</v>
      </c>
      <c r="J460" s="122">
        <f t="shared" si="246"/>
        <v>26.707449738324716</v>
      </c>
      <c r="K460" s="122">
        <f t="shared" si="246"/>
        <v>24.398927307871308</v>
      </c>
      <c r="L460" s="122">
        <f t="shared" si="246"/>
        <v>69.164358391797478</v>
      </c>
      <c r="M460" s="122">
        <f t="shared" si="246"/>
        <v>22.144831595855926</v>
      </c>
      <c r="N460" s="122">
        <f t="shared" si="246"/>
        <v>77.792052592482008</v>
      </c>
      <c r="O460" s="122">
        <f t="shared" si="246"/>
        <v>9.0014315616265801</v>
      </c>
      <c r="P460" s="122">
        <f t="shared" si="246"/>
        <v>37.863398376818274</v>
      </c>
      <c r="Q460" s="122">
        <f t="shared" si="246"/>
        <v>100.09631883537426</v>
      </c>
      <c r="R460" s="122">
        <f t="shared" si="246"/>
        <v>50.616765528537506</v>
      </c>
      <c r="S460" s="122">
        <f t="shared" si="246"/>
        <v>66.635119241484773</v>
      </c>
      <c r="T460" s="122">
        <f t="shared" si="246"/>
        <v>54.726508636782533</v>
      </c>
      <c r="U460" s="122">
        <f t="shared" si="246"/>
        <v>33.661840536214648</v>
      </c>
      <c r="V460" s="122">
        <f t="shared" si="246"/>
        <v>8.3654703611597423</v>
      </c>
      <c r="W460" s="122">
        <f t="shared" si="246"/>
        <v>2.5253375412169223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38.48657814947925</v>
      </c>
      <c r="D461" s="98">
        <f>RES_hhdet_in_fech!D86</f>
        <v>50.760516589029166</v>
      </c>
      <c r="E461" s="98">
        <f>RES_hhdet_in_fech!E86</f>
        <v>65.836779955989414</v>
      </c>
      <c r="F461" s="98">
        <f>RES_hhdet_in_fech!F86</f>
        <v>19.806035549127259</v>
      </c>
      <c r="G461" s="98">
        <f>RES_hhdet_in_fech!G86</f>
        <v>30.338530348146755</v>
      </c>
      <c r="H461" s="98">
        <f>RES_hhdet_in_fech!H86</f>
        <v>38.936456662408119</v>
      </c>
      <c r="I461" s="98">
        <f>RES_hhdet_in_fech!I86</f>
        <v>88.911789483576399</v>
      </c>
      <c r="J461" s="98">
        <f>RES_hhdet_in_fech!J86</f>
        <v>26.707449738324716</v>
      </c>
      <c r="K461" s="98">
        <f>RES_hhdet_in_fech!K86</f>
        <v>24.398927307871308</v>
      </c>
      <c r="L461" s="98">
        <f>RES_hhdet_in_fech!L86</f>
        <v>69.164358391797478</v>
      </c>
      <c r="M461" s="98">
        <f>RES_hhdet_in_fech!M86</f>
        <v>22.144831595855926</v>
      </c>
      <c r="N461" s="98">
        <f>RES_hhdet_in_fech!N86</f>
        <v>77.792052592482008</v>
      </c>
      <c r="O461" s="98">
        <f>RES_hhdet_in_fech!O86</f>
        <v>9.0014315616265801</v>
      </c>
      <c r="P461" s="98">
        <f>RES_hhdet_in_fech!P86</f>
        <v>37.863398376818274</v>
      </c>
      <c r="Q461" s="98">
        <f>RES_hhdet_in_fech!Q86</f>
        <v>100.09631883537426</v>
      </c>
      <c r="R461" s="98">
        <f>RES_hhdet_in_fech!R86</f>
        <v>50.616765528537506</v>
      </c>
      <c r="S461" s="98">
        <f>RES_hhdet_in_fech!S86</f>
        <v>66.635119241484773</v>
      </c>
      <c r="T461" s="98">
        <f>RES_hhdet_in_fech!T86</f>
        <v>54.726508636782533</v>
      </c>
      <c r="U461" s="98">
        <f>RES_hhdet_in_fech!U86</f>
        <v>33.661840536214648</v>
      </c>
      <c r="V461" s="98">
        <f>RES_hhdet_in_fech!V86</f>
        <v>8.3654703611597423</v>
      </c>
      <c r="W461" s="98">
        <f>RES_hhdet_in_fech!W86</f>
        <v>2.5253375412169223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1274.7297925377297</v>
      </c>
      <c r="D462" s="122">
        <v>1257.3491349401443</v>
      </c>
      <c r="E462" s="122">
        <v>1419.0705610343323</v>
      </c>
      <c r="F462" s="122">
        <v>1174.1982785450998</v>
      </c>
      <c r="G462" s="122">
        <v>1757.6360852611283</v>
      </c>
      <c r="H462" s="122">
        <v>1323.6749121953903</v>
      </c>
      <c r="I462" s="122">
        <v>1519.1613557169107</v>
      </c>
      <c r="J462" s="122">
        <v>1300.1393203451701</v>
      </c>
      <c r="K462" s="122">
        <v>1363.4793619795025</v>
      </c>
      <c r="L462" s="122">
        <v>1292.7838593707199</v>
      </c>
      <c r="M462" s="122">
        <v>1314.9612905605318</v>
      </c>
      <c r="N462" s="122">
        <v>1330.6617791304168</v>
      </c>
      <c r="O462" s="122">
        <v>1310.5968620639762</v>
      </c>
      <c r="P462" s="122">
        <v>1337.5581772470098</v>
      </c>
      <c r="Q462" s="122">
        <v>1324.0191846391463</v>
      </c>
      <c r="R462" s="122">
        <v>1265.6641685538405</v>
      </c>
      <c r="S462" s="122">
        <v>1355.0203045573371</v>
      </c>
      <c r="T462" s="122">
        <v>1294.2054436646858</v>
      </c>
      <c r="U462" s="122">
        <v>1302.8269629231245</v>
      </c>
      <c r="V462" s="122">
        <v>1297.140861139372</v>
      </c>
      <c r="W462" s="122">
        <v>1407.4887890386028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1274.7297925377297</v>
      </c>
      <c r="D463" s="98">
        <v>1209.0577726107056</v>
      </c>
      <c r="E463" s="98">
        <v>1319.3359414697104</v>
      </c>
      <c r="F463" s="98">
        <v>1178.6825915546642</v>
      </c>
      <c r="G463" s="98">
        <v>1410.8818632455188</v>
      </c>
      <c r="H463" s="98">
        <v>1305.4401021521162</v>
      </c>
      <c r="I463" s="98">
        <v>1460.4320058868914</v>
      </c>
      <c r="J463" s="98">
        <v>1354.8005396754929</v>
      </c>
      <c r="K463" s="98">
        <v>1289.0900814593185</v>
      </c>
      <c r="L463" s="98">
        <v>1293.2383710434444</v>
      </c>
      <c r="M463" s="98">
        <v>1218.1658051870788</v>
      </c>
      <c r="N463" s="98">
        <v>1262.8036757802929</v>
      </c>
      <c r="O463" s="98">
        <v>1266.7065681684371</v>
      </c>
      <c r="P463" s="98">
        <v>1330.6425814325962</v>
      </c>
      <c r="Q463" s="98">
        <v>1285.3073810963283</v>
      </c>
      <c r="R463" s="98">
        <v>1292.7696440695549</v>
      </c>
      <c r="S463" s="98">
        <v>1337.232485464825</v>
      </c>
      <c r="T463" s="98">
        <v>1311.793947450494</v>
      </c>
      <c r="U463" s="98">
        <v>1321.6619466720626</v>
      </c>
      <c r="V463" s="98">
        <v>1315.3129272340602</v>
      </c>
      <c r="W463" s="98">
        <v>1412.7549081335535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1399.0189694232831</v>
      </c>
      <c r="E467" s="101">
        <v>1673.7236533534835</v>
      </c>
      <c r="F467" s="101">
        <v>1151.3304099226666</v>
      </c>
      <c r="G467" s="101">
        <v>2127.1169725758036</v>
      </c>
      <c r="H467" s="101">
        <v>1242.1483894211353</v>
      </c>
      <c r="I467" s="101">
        <v>1953.8153171762519</v>
      </c>
      <c r="J467" s="101">
        <v>1138.6746779573903</v>
      </c>
      <c r="K467" s="101">
        <v>1659.4015610340273</v>
      </c>
      <c r="L467" s="101">
        <v>1408.5320473201014</v>
      </c>
      <c r="M467" s="101">
        <v>1441.0085568636362</v>
      </c>
      <c r="N467" s="101">
        <v>1292.9894111334524</v>
      </c>
      <c r="O467" s="101">
        <v>1332.4959195013137</v>
      </c>
      <c r="P467" s="101">
        <v>1237.4304823784655</v>
      </c>
      <c r="Q467" s="101">
        <v>1254.1788300048443</v>
      </c>
      <c r="R467" s="101">
        <v>1172.4728482698267</v>
      </c>
      <c r="S467" s="101">
        <v>1207.6739958688961</v>
      </c>
      <c r="T467" s="101">
        <v>1177.0388927392307</v>
      </c>
      <c r="U467" s="101">
        <v>1207.6606470101074</v>
      </c>
      <c r="V467" s="101">
        <v>1110.3180365770879</v>
      </c>
      <c r="W467" s="101">
        <v>1226.4449386041556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0</v>
      </c>
      <c r="D471" s="101">
        <v>0</v>
      </c>
      <c r="E471" s="101">
        <v>0</v>
      </c>
      <c r="F471" s="101">
        <v>0</v>
      </c>
      <c r="G471" s="101">
        <v>0</v>
      </c>
      <c r="H471" s="101">
        <v>1777.7296903362428</v>
      </c>
      <c r="I471" s="101">
        <v>1585.0456358048991</v>
      </c>
      <c r="J471" s="101">
        <v>1177.5844770838944</v>
      </c>
      <c r="K471" s="101">
        <v>1606.9638071373593</v>
      </c>
      <c r="L471" s="101">
        <v>1253.5289382486833</v>
      </c>
      <c r="M471" s="101">
        <v>1293.7554266004468</v>
      </c>
      <c r="N471" s="101">
        <v>1560.3550641433887</v>
      </c>
      <c r="O471" s="101">
        <v>1425.0791546082314</v>
      </c>
      <c r="P471" s="101">
        <v>1465.0353462946632</v>
      </c>
      <c r="Q471" s="101">
        <v>1482.5324968728985</v>
      </c>
      <c r="R471" s="101">
        <v>1314.5495401862904</v>
      </c>
      <c r="S471" s="101">
        <v>1666.1096925699158</v>
      </c>
      <c r="T471" s="101">
        <v>0</v>
      </c>
      <c r="U471" s="101">
        <v>1360.8738107368315</v>
      </c>
      <c r="V471" s="101">
        <v>1436.2539599478666</v>
      </c>
      <c r="W471" s="101">
        <v>1550.1286137751454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587.37358435676344</v>
      </c>
      <c r="D475" s="122">
        <v>650.18988506264043</v>
      </c>
      <c r="E475" s="122">
        <v>777.10441687581783</v>
      </c>
      <c r="F475" s="122">
        <v>525.48047791452404</v>
      </c>
      <c r="G475" s="122">
        <v>1125.8793229782859</v>
      </c>
      <c r="H475" s="122">
        <v>659.75843383492827</v>
      </c>
      <c r="I475" s="122">
        <v>916.92005437580121</v>
      </c>
      <c r="J475" s="122">
        <v>485.21234249295412</v>
      </c>
      <c r="K475" s="122">
        <v>645.85757099963246</v>
      </c>
      <c r="L475" s="122">
        <v>519.50582697306641</v>
      </c>
      <c r="M475" s="122">
        <v>519.3030667795764</v>
      </c>
      <c r="N475" s="122">
        <v>472.18488669468871</v>
      </c>
      <c r="O475" s="122">
        <v>491.72590139264071</v>
      </c>
      <c r="P475" s="122">
        <v>503.62002178451235</v>
      </c>
      <c r="Q475" s="122">
        <v>566.46478575772289</v>
      </c>
      <c r="R475" s="122">
        <v>574.97513742094986</v>
      </c>
      <c r="S475" s="122">
        <v>643.95386833067823</v>
      </c>
      <c r="T475" s="122">
        <v>659.37480011211414</v>
      </c>
      <c r="U475" s="122">
        <v>689.36496436481514</v>
      </c>
      <c r="V475" s="122">
        <v>629.52401731992131</v>
      </c>
      <c r="W475" s="122">
        <v>659.6665584133641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552.03394036628254</v>
      </c>
      <c r="D476" s="98">
        <v>639.38487481616232</v>
      </c>
      <c r="E476" s="98">
        <v>725.56748755140791</v>
      </c>
      <c r="F476" s="98">
        <v>568.11781594704951</v>
      </c>
      <c r="G476" s="98">
        <v>1107.1280821520143</v>
      </c>
      <c r="H476" s="98">
        <v>718.90906216864141</v>
      </c>
      <c r="I476" s="98">
        <v>754.95482756490526</v>
      </c>
      <c r="J476" s="98">
        <v>565.49060751370473</v>
      </c>
      <c r="K476" s="98">
        <v>591.31861186205401</v>
      </c>
      <c r="L476" s="98">
        <v>555.61262596717609</v>
      </c>
      <c r="M476" s="98">
        <v>514.2903125909703</v>
      </c>
      <c r="N476" s="98">
        <v>499.5354720064409</v>
      </c>
      <c r="O476" s="98">
        <v>504.01335063776264</v>
      </c>
      <c r="P476" s="98">
        <v>540.53807376275267</v>
      </c>
      <c r="Q476" s="98">
        <v>557.87035510557973</v>
      </c>
      <c r="R476" s="98">
        <v>593.91688200558065</v>
      </c>
      <c r="S476" s="98">
        <v>651.64232694629845</v>
      </c>
      <c r="T476" s="98">
        <v>666.22614662075159</v>
      </c>
      <c r="U476" s="98">
        <v>678.034284691165</v>
      </c>
      <c r="V476" s="98">
        <v>665.22456059782178</v>
      </c>
      <c r="W476" s="98">
        <v>695.70714214308202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593.54334524474416</v>
      </c>
      <c r="D477" s="98">
        <v>662.32035484550465</v>
      </c>
      <c r="E477" s="98">
        <v>783.54223023520206</v>
      </c>
      <c r="F477" s="98">
        <v>521.32778837916737</v>
      </c>
      <c r="G477" s="98">
        <v>1152.5163019478998</v>
      </c>
      <c r="H477" s="98">
        <v>627.25189433099888</v>
      </c>
      <c r="I477" s="98">
        <v>930.41211668507458</v>
      </c>
      <c r="J477" s="98">
        <v>455.13879254943697</v>
      </c>
      <c r="K477" s="98">
        <v>652.49718361792782</v>
      </c>
      <c r="L477" s="98">
        <v>517.16667613610423</v>
      </c>
      <c r="M477" s="98">
        <v>522.88272424945217</v>
      </c>
      <c r="N477" s="98">
        <v>461.93164613531769</v>
      </c>
      <c r="O477" s="98">
        <v>489.52874506983807</v>
      </c>
      <c r="P477" s="98">
        <v>497.80997927898602</v>
      </c>
      <c r="Q477" s="98">
        <v>567.64564214201357</v>
      </c>
      <c r="R477" s="98">
        <v>574.93607768561083</v>
      </c>
      <c r="S477" s="98">
        <v>647.44476672473206</v>
      </c>
      <c r="T477" s="98">
        <v>660.00325313409098</v>
      </c>
      <c r="U477" s="98">
        <v>694.39686404055897</v>
      </c>
      <c r="V477" s="98">
        <v>620.91801997198513</v>
      </c>
      <c r="W477" s="98">
        <v>652.91510171812502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497.84314749539504</v>
      </c>
      <c r="D478" s="33">
        <v>416.37211684842458</v>
      </c>
      <c r="E478" s="33">
        <v>753.94072477992881</v>
      </c>
      <c r="F478" s="33">
        <v>377.7802547361905</v>
      </c>
      <c r="G478" s="33">
        <v>426.70428213273101</v>
      </c>
      <c r="H478" s="33">
        <v>834.46123465387939</v>
      </c>
      <c r="I478" s="33">
        <v>558.02054101524766</v>
      </c>
      <c r="J478" s="33">
        <v>342.95059416980143</v>
      </c>
      <c r="K478" s="33">
        <v>357.99907317225347</v>
      </c>
      <c r="L478" s="33">
        <v>367.32576677339381</v>
      </c>
      <c r="M478" s="33">
        <v>407.26569512211415</v>
      </c>
      <c r="N478" s="33">
        <v>586.39129431711069</v>
      </c>
      <c r="O478" s="33">
        <v>0</v>
      </c>
      <c r="P478" s="33">
        <v>0</v>
      </c>
      <c r="Q478" s="33">
        <v>536.10631848365892</v>
      </c>
      <c r="R478" s="33">
        <v>445.42855220561495</v>
      </c>
      <c r="S478" s="33">
        <v>452.83445074691815</v>
      </c>
      <c r="T478" s="33">
        <v>445.08747887814508</v>
      </c>
      <c r="U478" s="33">
        <v>444.70171751834403</v>
      </c>
      <c r="V478" s="33">
        <v>445.07461777139326</v>
      </c>
      <c r="W478" s="33">
        <v>452.15382664738451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5620.5113085650291</v>
      </c>
      <c r="D480" s="117">
        <f t="shared" si="247"/>
        <v>5677.8578097569043</v>
      </c>
      <c r="E480" s="117">
        <f t="shared" si="247"/>
        <v>6493.5586951565374</v>
      </c>
      <c r="F480" s="117">
        <f t="shared" si="247"/>
        <v>7035.3667663072993</v>
      </c>
      <c r="G480" s="117">
        <f t="shared" si="247"/>
        <v>7239.8364109686763</v>
      </c>
      <c r="H480" s="117">
        <f t="shared" si="247"/>
        <v>6477.3285102395503</v>
      </c>
      <c r="I480" s="117">
        <f t="shared" si="247"/>
        <v>6710.7477127833699</v>
      </c>
      <c r="J480" s="117">
        <f t="shared" si="247"/>
        <v>7715.1587266429106</v>
      </c>
      <c r="K480" s="117">
        <f t="shared" si="247"/>
        <v>7617.5887623075851</v>
      </c>
      <c r="L480" s="117">
        <f t="shared" si="247"/>
        <v>8034.6546034007733</v>
      </c>
      <c r="M480" s="117">
        <f t="shared" si="247"/>
        <v>7349.1785011085403</v>
      </c>
      <c r="N480" s="117">
        <f t="shared" si="247"/>
        <v>7837.6296312052964</v>
      </c>
      <c r="O480" s="117">
        <f t="shared" si="247"/>
        <v>7234.4838760435032</v>
      </c>
      <c r="P480" s="117">
        <f t="shared" si="247"/>
        <v>7154.8631595459701</v>
      </c>
      <c r="Q480" s="117">
        <f t="shared" si="247"/>
        <v>7107.4140665002697</v>
      </c>
      <c r="R480" s="117">
        <f t="shared" ref="R480:V480" si="248">R481+R484+R486+R499</f>
        <v>6872.5202039250462</v>
      </c>
      <c r="S480" s="117">
        <f t="shared" si="248"/>
        <v>7138.0164909872001</v>
      </c>
      <c r="T480" s="117">
        <f t="shared" si="248"/>
        <v>6926.2093159237538</v>
      </c>
      <c r="U480" s="117">
        <f t="shared" si="248"/>
        <v>6820.6936312673261</v>
      </c>
      <c r="V480" s="117">
        <f t="shared" si="248"/>
        <v>6526.1261714054199</v>
      </c>
      <c r="W480" s="117">
        <f t="shared" ref="W480" si="249">W481+W484+W486+W499</f>
        <v>6662.9573379994854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4528.1366419823398</v>
      </c>
      <c r="D481" s="122">
        <f t="shared" si="250"/>
        <v>4522.6426485200773</v>
      </c>
      <c r="E481" s="122">
        <f t="shared" si="250"/>
        <v>5124.664938973222</v>
      </c>
      <c r="F481" s="122">
        <f t="shared" si="250"/>
        <v>6029.1271624715509</v>
      </c>
      <c r="G481" s="122">
        <f t="shared" si="250"/>
        <v>5552.6963454122861</v>
      </c>
      <c r="H481" s="122">
        <f t="shared" si="250"/>
        <v>5220.140120454741</v>
      </c>
      <c r="I481" s="122">
        <f t="shared" si="250"/>
        <v>5052.02922143665</v>
      </c>
      <c r="J481" s="122">
        <f t="shared" si="250"/>
        <v>6574.569718813048</v>
      </c>
      <c r="K481" s="122">
        <f t="shared" si="250"/>
        <v>6328.9018796724849</v>
      </c>
      <c r="L481" s="122">
        <f t="shared" si="250"/>
        <v>6723.4239494996827</v>
      </c>
      <c r="M481" s="122">
        <f t="shared" si="250"/>
        <v>6175.3020825167114</v>
      </c>
      <c r="N481" s="122">
        <f t="shared" si="250"/>
        <v>6483.9332269154529</v>
      </c>
      <c r="O481" s="122">
        <f t="shared" si="250"/>
        <v>6050.5976607785879</v>
      </c>
      <c r="P481" s="122">
        <f t="shared" si="250"/>
        <v>5830.145431836384</v>
      </c>
      <c r="Q481" s="122">
        <f t="shared" si="250"/>
        <v>5516.2336951707912</v>
      </c>
      <c r="R481" s="122">
        <f t="shared" ref="R481:V481" si="251">SUM(R482:R483)</f>
        <v>5448.4389139018485</v>
      </c>
      <c r="S481" s="122">
        <f t="shared" si="251"/>
        <v>5528.9909653829027</v>
      </c>
      <c r="T481" s="122">
        <f t="shared" si="251"/>
        <v>5362.3596197112693</v>
      </c>
      <c r="U481" s="122">
        <f t="shared" si="251"/>
        <v>5274.8038389571911</v>
      </c>
      <c r="V481" s="122">
        <f t="shared" si="251"/>
        <v>5100.5366202947562</v>
      </c>
      <c r="W481" s="122">
        <f t="shared" ref="W481" si="252">SUM(W482:W483)</f>
        <v>5146.0046913000351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4520.2058947080805</v>
      </c>
      <c r="D482" s="98">
        <v>4515.0382839643034</v>
      </c>
      <c r="E482" s="98">
        <v>5116.2488941788761</v>
      </c>
      <c r="F482" s="98">
        <v>6018.4729982550671</v>
      </c>
      <c r="G482" s="98">
        <v>5543.4823462576214</v>
      </c>
      <c r="H482" s="98">
        <v>5212.0432474805339</v>
      </c>
      <c r="I482" s="98">
        <v>5044.9917475220318</v>
      </c>
      <c r="J482" s="98">
        <v>6563.9671965969364</v>
      </c>
      <c r="K482" s="98">
        <v>6318.7134995460392</v>
      </c>
      <c r="L482" s="98">
        <v>6713.5766978357387</v>
      </c>
      <c r="M482" s="98">
        <v>6165.7511949438767</v>
      </c>
      <c r="N482" s="98">
        <v>6475.5268286725468</v>
      </c>
      <c r="O482" s="98">
        <v>6041.3864602194308</v>
      </c>
      <c r="P482" s="98">
        <v>5821.0907613327927</v>
      </c>
      <c r="Q482" s="98">
        <v>5508.6823510006243</v>
      </c>
      <c r="R482" s="98">
        <v>5441.0524641174461</v>
      </c>
      <c r="S482" s="98">
        <v>5521.4483346377219</v>
      </c>
      <c r="T482" s="98">
        <v>5355.1556703942642</v>
      </c>
      <c r="U482" s="98">
        <v>5267.7509856230181</v>
      </c>
      <c r="V482" s="98">
        <v>5093.8224354182357</v>
      </c>
      <c r="W482" s="98">
        <v>5139.2969653341643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7.930747274259625</v>
      </c>
      <c r="D483" s="98">
        <v>7.604364555774036</v>
      </c>
      <c r="E483" s="98">
        <v>8.4160447943461456</v>
      </c>
      <c r="F483" s="98">
        <v>10.654164216484194</v>
      </c>
      <c r="G483" s="98">
        <v>9.2139991546649416</v>
      </c>
      <c r="H483" s="98">
        <v>8.0968729742075709</v>
      </c>
      <c r="I483" s="98">
        <v>7.0374739146184782</v>
      </c>
      <c r="J483" s="98">
        <v>10.602522216111806</v>
      </c>
      <c r="K483" s="98">
        <v>10.188380126445354</v>
      </c>
      <c r="L483" s="98">
        <v>9.8472516639439664</v>
      </c>
      <c r="M483" s="98">
        <v>9.5508875728346823</v>
      </c>
      <c r="N483" s="98">
        <v>8.4063982429064623</v>
      </c>
      <c r="O483" s="98">
        <v>9.2112005591566515</v>
      </c>
      <c r="P483" s="98">
        <v>9.0546705035912538</v>
      </c>
      <c r="Q483" s="98">
        <v>7.5513441701670514</v>
      </c>
      <c r="R483" s="98">
        <v>7.3864497844028554</v>
      </c>
      <c r="S483" s="98">
        <v>7.5426307451811203</v>
      </c>
      <c r="T483" s="98">
        <v>7.2039493170047466</v>
      </c>
      <c r="U483" s="98">
        <v>7.0528533341729398</v>
      </c>
      <c r="V483" s="98">
        <v>6.7141848765200738</v>
      </c>
      <c r="W483" s="98">
        <v>6.7077259658704067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79.95715104135634</v>
      </c>
      <c r="D484" s="122">
        <f t="shared" si="253"/>
        <v>108.66357876183277</v>
      </c>
      <c r="E484" s="122">
        <f t="shared" si="253"/>
        <v>145.14080179057621</v>
      </c>
      <c r="F484" s="122">
        <f t="shared" si="253"/>
        <v>44.929355700394353</v>
      </c>
      <c r="G484" s="122">
        <f t="shared" si="253"/>
        <v>70.77943098538492</v>
      </c>
      <c r="H484" s="122">
        <f t="shared" si="253"/>
        <v>93.371423772927358</v>
      </c>
      <c r="I484" s="122">
        <f t="shared" si="253"/>
        <v>219.05832177463617</v>
      </c>
      <c r="J484" s="122">
        <f t="shared" si="253"/>
        <v>67.588557834398827</v>
      </c>
      <c r="K484" s="122">
        <f t="shared" si="253"/>
        <v>63.419774203549828</v>
      </c>
      <c r="L484" s="122">
        <f t="shared" si="253"/>
        <v>184.6437577150665</v>
      </c>
      <c r="M484" s="122">
        <f t="shared" si="253"/>
        <v>60.979476339089025</v>
      </c>
      <c r="N484" s="122">
        <f t="shared" si="253"/>
        <v>222.11728024350441</v>
      </c>
      <c r="O484" s="122">
        <f t="shared" si="253"/>
        <v>26.7936787990654</v>
      </c>
      <c r="P484" s="122">
        <f t="shared" si="253"/>
        <v>117.68642120008259</v>
      </c>
      <c r="Q484" s="122">
        <f t="shared" si="253"/>
        <v>322.43667304086887</v>
      </c>
      <c r="R484" s="122">
        <f t="shared" si="253"/>
        <v>166.6407959312468</v>
      </c>
      <c r="S484" s="122">
        <f t="shared" si="253"/>
        <v>223.13912384950584</v>
      </c>
      <c r="T484" s="122">
        <f t="shared" si="253"/>
        <v>185.84306551715514</v>
      </c>
      <c r="U484" s="122">
        <f t="shared" si="253"/>
        <v>115.75639679368317</v>
      </c>
      <c r="V484" s="122">
        <f t="shared" si="253"/>
        <v>29.133543943060342</v>
      </c>
      <c r="W484" s="122">
        <f t="shared" si="253"/>
        <v>8.9029989000075052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79.95715104135634</v>
      </c>
      <c r="D485" s="98">
        <f>RES_hhdet_in_tesh!D86</f>
        <v>108.66357876183277</v>
      </c>
      <c r="E485" s="98">
        <f>RES_hhdet_in_tesh!E86</f>
        <v>145.14080179057621</v>
      </c>
      <c r="F485" s="98">
        <f>RES_hhdet_in_tesh!F86</f>
        <v>44.929355700394353</v>
      </c>
      <c r="G485" s="98">
        <f>RES_hhdet_in_tesh!G86</f>
        <v>70.77943098538492</v>
      </c>
      <c r="H485" s="98">
        <f>RES_hhdet_in_tesh!H86</f>
        <v>93.371423772927358</v>
      </c>
      <c r="I485" s="98">
        <f>RES_hhdet_in_tesh!I86</f>
        <v>219.05832177463617</v>
      </c>
      <c r="J485" s="98">
        <f>RES_hhdet_in_tesh!J86</f>
        <v>67.588557834398827</v>
      </c>
      <c r="K485" s="98">
        <f>RES_hhdet_in_tesh!K86</f>
        <v>63.419774203549828</v>
      </c>
      <c r="L485" s="98">
        <f>RES_hhdet_in_tesh!L86</f>
        <v>184.6437577150665</v>
      </c>
      <c r="M485" s="98">
        <f>RES_hhdet_in_tesh!M86</f>
        <v>60.979476339089025</v>
      </c>
      <c r="N485" s="98">
        <f>RES_hhdet_in_tesh!N86</f>
        <v>222.11728024350441</v>
      </c>
      <c r="O485" s="98">
        <f>RES_hhdet_in_tesh!O86</f>
        <v>26.7936787990654</v>
      </c>
      <c r="P485" s="98">
        <f>RES_hhdet_in_tesh!P86</f>
        <v>117.68642120008259</v>
      </c>
      <c r="Q485" s="98">
        <f>RES_hhdet_in_tesh!Q86</f>
        <v>322.43667304086887</v>
      </c>
      <c r="R485" s="98">
        <f>RES_hhdet_in_tesh!R86</f>
        <v>166.6407959312468</v>
      </c>
      <c r="S485" s="98">
        <f>RES_hhdet_in_tesh!S86</f>
        <v>223.13912384950584</v>
      </c>
      <c r="T485" s="98">
        <f>RES_hhdet_in_tesh!T86</f>
        <v>185.84306551715514</v>
      </c>
      <c r="U485" s="98">
        <f>RES_hhdet_in_tesh!U86</f>
        <v>115.75639679368317</v>
      </c>
      <c r="V485" s="98">
        <f>RES_hhdet_in_tesh!V86</f>
        <v>29.133543943060342</v>
      </c>
      <c r="W485" s="98">
        <f>RES_hhdet_in_tesh!W86</f>
        <v>8.9029989000075052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669.30941712985918</v>
      </c>
      <c r="D486" s="122">
        <v>668.44016019700462</v>
      </c>
      <c r="E486" s="122">
        <v>767.61322729552307</v>
      </c>
      <c r="F486" s="122">
        <v>656.92508613457824</v>
      </c>
      <c r="G486" s="122">
        <v>963.68145396915179</v>
      </c>
      <c r="H486" s="122">
        <v>773.78259909826863</v>
      </c>
      <c r="I486" s="122">
        <v>908.01482361855392</v>
      </c>
      <c r="J486" s="122">
        <v>792.49607385532818</v>
      </c>
      <c r="K486" s="122">
        <v>850.20324056279856</v>
      </c>
      <c r="L486" s="122">
        <v>823.1615718055449</v>
      </c>
      <c r="M486" s="122">
        <v>809.86479287377449</v>
      </c>
      <c r="N486" s="122">
        <v>855.79088929736167</v>
      </c>
      <c r="O486" s="122">
        <v>871.61300919293683</v>
      </c>
      <c r="P486" s="122">
        <v>914.58607759325923</v>
      </c>
      <c r="Q486" s="122">
        <v>937.90888807805129</v>
      </c>
      <c r="R486" s="122">
        <v>920.76373047480297</v>
      </c>
      <c r="S486" s="122">
        <v>1006.5121636612878</v>
      </c>
      <c r="T486" s="122">
        <v>989.53454036859978</v>
      </c>
      <c r="U486" s="122">
        <v>1022.0462792934744</v>
      </c>
      <c r="V486" s="122">
        <v>1022.4107424213324</v>
      </c>
      <c r="W486" s="122">
        <v>1113.7647987294624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669.30941712985918</v>
      </c>
      <c r="D487" s="98">
        <v>651.52377417217531</v>
      </c>
      <c r="E487" s="98">
        <v>729.34140896038537</v>
      </c>
      <c r="F487" s="98">
        <v>668.15721675407269</v>
      </c>
      <c r="G487" s="98">
        <v>819.76566971756927</v>
      </c>
      <c r="H487" s="98">
        <v>777.10534148298245</v>
      </c>
      <c r="I487" s="98">
        <v>890.28175949680076</v>
      </c>
      <c r="J487" s="98">
        <v>845.31946250180579</v>
      </c>
      <c r="K487" s="98">
        <v>822.7608907386948</v>
      </c>
      <c r="L487" s="98">
        <v>843.79314284800603</v>
      </c>
      <c r="M487" s="98">
        <v>810.75952178817624</v>
      </c>
      <c r="N487" s="98">
        <v>854.88171041459259</v>
      </c>
      <c r="O487" s="98">
        <v>869.47463937986402</v>
      </c>
      <c r="P487" s="98">
        <v>924.35682885495726</v>
      </c>
      <c r="Q487" s="98">
        <v>905.50898085405834</v>
      </c>
      <c r="R487" s="98">
        <v>929.51930125621573</v>
      </c>
      <c r="S487" s="98">
        <v>983.22951283858492</v>
      </c>
      <c r="T487" s="98">
        <v>985.95594948782673</v>
      </c>
      <c r="U487" s="98">
        <v>1013.2618605344757</v>
      </c>
      <c r="V487" s="98">
        <v>1024.9857691041009</v>
      </c>
      <c r="W487" s="98">
        <v>1115.2537005916736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718.06687380763992</v>
      </c>
      <c r="E491" s="101">
        <v>865.33292513228866</v>
      </c>
      <c r="F491" s="101">
        <v>599.64654942030654</v>
      </c>
      <c r="G491" s="101">
        <v>1117.0296420741793</v>
      </c>
      <c r="H491" s="101">
        <v>658.19625498972584</v>
      </c>
      <c r="I491" s="101">
        <v>1045.6324134171407</v>
      </c>
      <c r="J491" s="101">
        <v>616.50927305272421</v>
      </c>
      <c r="K491" s="101">
        <v>911.01289973596033</v>
      </c>
      <c r="L491" s="101">
        <v>785.94954480657111</v>
      </c>
      <c r="M491" s="101">
        <v>831.32115286546275</v>
      </c>
      <c r="N491" s="101">
        <v>786.69413240403401</v>
      </c>
      <c r="O491" s="101">
        <v>872.55705766220376</v>
      </c>
      <c r="P491" s="101">
        <v>880.26309937562417</v>
      </c>
      <c r="Q491" s="101">
        <v>956.55515826863325</v>
      </c>
      <c r="R491" s="101">
        <v>934.85521167936668</v>
      </c>
      <c r="S491" s="101">
        <v>1003.2372339468346</v>
      </c>
      <c r="T491" s="101">
        <v>1013.3734726495692</v>
      </c>
      <c r="U491" s="101">
        <v>1070.163298974275</v>
      </c>
      <c r="V491" s="101">
        <v>1004.184361053124</v>
      </c>
      <c r="W491" s="101">
        <v>1119.7484710418887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0</v>
      </c>
      <c r="D495" s="101">
        <v>0</v>
      </c>
      <c r="E495" s="101">
        <v>0</v>
      </c>
      <c r="F495" s="101">
        <v>0</v>
      </c>
      <c r="G495" s="101">
        <v>0</v>
      </c>
      <c r="H495" s="101">
        <v>1030.0611190163499</v>
      </c>
      <c r="I495" s="101">
        <v>921.62019909608239</v>
      </c>
      <c r="J495" s="101">
        <v>687.3476092415292</v>
      </c>
      <c r="K495" s="101">
        <v>942.08214109744097</v>
      </c>
      <c r="L495" s="101">
        <v>738.51475189312953</v>
      </c>
      <c r="M495" s="101">
        <v>769.00537773623398</v>
      </c>
      <c r="N495" s="101">
        <v>940.70696235126763</v>
      </c>
      <c r="O495" s="101">
        <v>877.45987458045693</v>
      </c>
      <c r="P495" s="101">
        <v>926.54618507302644</v>
      </c>
      <c r="Q495" s="101">
        <v>961.92389547611447</v>
      </c>
      <c r="R495" s="101">
        <v>868.38344195623745</v>
      </c>
      <c r="S495" s="101">
        <v>1120.0149823286256</v>
      </c>
      <c r="T495" s="101">
        <v>0</v>
      </c>
      <c r="U495" s="101">
        <v>944.59514370912666</v>
      </c>
      <c r="V495" s="101">
        <v>1010.4396202294831</v>
      </c>
      <c r="W495" s="101">
        <v>1102.0419447317518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343.1080984114746</v>
      </c>
      <c r="D499" s="122">
        <v>378.1114222779899</v>
      </c>
      <c r="E499" s="122">
        <v>456.13972709721679</v>
      </c>
      <c r="F499" s="122">
        <v>304.38516200077623</v>
      </c>
      <c r="G499" s="122">
        <v>652.67918060185309</v>
      </c>
      <c r="H499" s="122">
        <v>390.03436691361338</v>
      </c>
      <c r="I499" s="122">
        <v>531.64534595352927</v>
      </c>
      <c r="J499" s="122">
        <v>280.50437614013526</v>
      </c>
      <c r="K499" s="122">
        <v>375.06386786875208</v>
      </c>
      <c r="L499" s="122">
        <v>303.42532438047965</v>
      </c>
      <c r="M499" s="122">
        <v>303.03214937896524</v>
      </c>
      <c r="N499" s="122">
        <v>275.78823474897712</v>
      </c>
      <c r="O499" s="122">
        <v>285.47952727291278</v>
      </c>
      <c r="P499" s="122">
        <v>292.44522891624399</v>
      </c>
      <c r="Q499" s="122">
        <v>330.83481021055803</v>
      </c>
      <c r="R499" s="122">
        <v>336.67676361714803</v>
      </c>
      <c r="S499" s="122">
        <v>379.37423809350327</v>
      </c>
      <c r="T499" s="122">
        <v>388.47209032673027</v>
      </c>
      <c r="U499" s="122">
        <v>408.08711622297824</v>
      </c>
      <c r="V499" s="122">
        <v>374.04526474627079</v>
      </c>
      <c r="W499" s="122">
        <v>394.28484906998079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313.90150270686593</v>
      </c>
      <c r="D500" s="98">
        <v>363.66594911753594</v>
      </c>
      <c r="E500" s="98">
        <v>412.78997607582045</v>
      </c>
      <c r="F500" s="98">
        <v>323.29615596931205</v>
      </c>
      <c r="G500" s="98">
        <v>630.186814038335</v>
      </c>
      <c r="H500" s="98">
        <v>409.310965378655</v>
      </c>
      <c r="I500" s="98">
        <v>429.93888092112667</v>
      </c>
      <c r="J500" s="98">
        <v>322.11769833734098</v>
      </c>
      <c r="K500" s="98">
        <v>336.90713815155732</v>
      </c>
      <c r="L500" s="98">
        <v>316.63286914183658</v>
      </c>
      <c r="M500" s="98">
        <v>293.11866192222209</v>
      </c>
      <c r="N500" s="98">
        <v>284.70917213964339</v>
      </c>
      <c r="O500" s="98">
        <v>287.26132947282468</v>
      </c>
      <c r="P500" s="98">
        <v>308.07851717278351</v>
      </c>
      <c r="Q500" s="98">
        <v>317.95701379402857</v>
      </c>
      <c r="R500" s="98">
        <v>338.75393394840466</v>
      </c>
      <c r="S500" s="98">
        <v>372.13157774268109</v>
      </c>
      <c r="T500" s="98">
        <v>380.99980572256806</v>
      </c>
      <c r="U500" s="98">
        <v>388.32169411693701</v>
      </c>
      <c r="V500" s="98">
        <v>381.50517080627299</v>
      </c>
      <c r="W500" s="98">
        <v>399.49025244735873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342.13720872478552</v>
      </c>
      <c r="D501" s="98">
        <v>382.2330156177818</v>
      </c>
      <c r="E501" s="98">
        <v>452.71711667438728</v>
      </c>
      <c r="F501" s="98">
        <v>301.56311860378645</v>
      </c>
      <c r="G501" s="98">
        <v>667.43667238318278</v>
      </c>
      <c r="H501" s="98">
        <v>363.65881032978155</v>
      </c>
      <c r="I501" s="98">
        <v>540.01866830446727</v>
      </c>
      <c r="J501" s="98">
        <v>264.45089395141883</v>
      </c>
      <c r="K501" s="98">
        <v>379.51531325262761</v>
      </c>
      <c r="L501" s="98">
        <v>301.10026995074935</v>
      </c>
      <c r="M501" s="98">
        <v>304.5903208751597</v>
      </c>
      <c r="N501" s="98">
        <v>269.08502001229499</v>
      </c>
      <c r="O501" s="98">
        <v>285.16091778029795</v>
      </c>
      <c r="P501" s="98">
        <v>289.98491304353274</v>
      </c>
      <c r="Q501" s="98">
        <v>330.66567370647476</v>
      </c>
      <c r="R501" s="98">
        <v>336.03857903392742</v>
      </c>
      <c r="S501" s="98">
        <v>380.49205980885762</v>
      </c>
      <c r="T501" s="98">
        <v>390.33860124451923</v>
      </c>
      <c r="U501" s="98">
        <v>413.36695977558958</v>
      </c>
      <c r="V501" s="98">
        <v>371.8630291401405</v>
      </c>
      <c r="W501" s="98">
        <v>393.20409574185538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369.7864213860625</v>
      </c>
      <c r="D502" s="33">
        <v>309.83700697629274</v>
      </c>
      <c r="E502" s="33">
        <v>562.0952061900017</v>
      </c>
      <c r="F502" s="33">
        <v>282.18595490292967</v>
      </c>
      <c r="G502" s="33">
        <v>319.353644121618</v>
      </c>
      <c r="H502" s="33">
        <v>625.78062108701567</v>
      </c>
      <c r="I502" s="33">
        <v>419.33875712664297</v>
      </c>
      <c r="J502" s="33">
        <v>258.2829943100374</v>
      </c>
      <c r="K502" s="33">
        <v>270.24973018956712</v>
      </c>
      <c r="L502" s="33">
        <v>277.98940869779074</v>
      </c>
      <c r="M502" s="33">
        <v>309.27015067267723</v>
      </c>
      <c r="N502" s="33">
        <v>447.30734953548921</v>
      </c>
      <c r="O502" s="33">
        <v>0</v>
      </c>
      <c r="P502" s="33">
        <v>0</v>
      </c>
      <c r="Q502" s="33">
        <v>418.90478051581567</v>
      </c>
      <c r="R502" s="33">
        <v>352.79831741557086</v>
      </c>
      <c r="S502" s="33">
        <v>364.68816341572318</v>
      </c>
      <c r="T502" s="33">
        <v>364.81521234912208</v>
      </c>
      <c r="U502" s="33">
        <v>370.57289825725087</v>
      </c>
      <c r="V502" s="33">
        <v>375.94381218182662</v>
      </c>
      <c r="W502" s="33">
        <v>385.76792479338178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124.59651320552044</v>
      </c>
      <c r="D504" s="117">
        <f t="shared" si="254"/>
        <v>217.46173798056805</v>
      </c>
      <c r="E504" s="117">
        <f t="shared" si="254"/>
        <v>259.95052507827791</v>
      </c>
      <c r="F504" s="117">
        <f t="shared" si="254"/>
        <v>141.69504597997573</v>
      </c>
      <c r="G504" s="117">
        <f t="shared" si="254"/>
        <v>454.69455193054466</v>
      </c>
      <c r="H504" s="117">
        <f t="shared" si="254"/>
        <v>146.91146698113747</v>
      </c>
      <c r="I504" s="117">
        <f t="shared" si="254"/>
        <v>237.35173799582915</v>
      </c>
      <c r="J504" s="117">
        <f t="shared" si="254"/>
        <v>103.18881334479286</v>
      </c>
      <c r="K504" s="117">
        <f t="shared" si="254"/>
        <v>136.72929012803436</v>
      </c>
      <c r="L504" s="117">
        <f t="shared" si="254"/>
        <v>106.21642538770504</v>
      </c>
      <c r="M504" s="117">
        <f t="shared" si="254"/>
        <v>219.05311304895238</v>
      </c>
      <c r="N504" s="117">
        <f t="shared" si="254"/>
        <v>152.29175514431466</v>
      </c>
      <c r="O504" s="117">
        <f t="shared" si="254"/>
        <v>190.54130416184211</v>
      </c>
      <c r="P504" s="117">
        <f t="shared" si="254"/>
        <v>162.9591812806589</v>
      </c>
      <c r="Q504" s="117">
        <f t="shared" si="254"/>
        <v>218.50533120641856</v>
      </c>
      <c r="R504" s="117">
        <f t="shared" ref="R504:V504" si="255">R505+R508+R510+R523</f>
        <v>180.00949881765041</v>
      </c>
      <c r="S504" s="117">
        <f t="shared" si="255"/>
        <v>189.00124327324346</v>
      </c>
      <c r="T504" s="117">
        <f t="shared" si="255"/>
        <v>156.95706433728273</v>
      </c>
      <c r="U504" s="117">
        <f t="shared" si="255"/>
        <v>171.79331013628396</v>
      </c>
      <c r="V504" s="117">
        <f t="shared" si="255"/>
        <v>134.94579331219191</v>
      </c>
      <c r="W504" s="117">
        <f t="shared" ref="W504" si="256">W505+W508+W510+W523</f>
        <v>162.92422504646953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80.79044929771392</v>
      </c>
      <c r="E510" s="122">
        <v>106.99978239388483</v>
      </c>
      <c r="F510" s="122">
        <v>42.878124724845804</v>
      </c>
      <c r="G510" s="122">
        <v>233.93186574103089</v>
      </c>
      <c r="H510" s="122">
        <v>43.445697173705888</v>
      </c>
      <c r="I510" s="122">
        <v>42.059566696181776</v>
      </c>
      <c r="J510" s="122">
        <v>29.318498998578185</v>
      </c>
      <c r="K510" s="122">
        <v>3.5753244916989697</v>
      </c>
      <c r="L510" s="122">
        <v>17.099182754911777</v>
      </c>
      <c r="M510" s="122">
        <v>119.79539895799653</v>
      </c>
      <c r="N510" s="122">
        <v>71.290313386775168</v>
      </c>
      <c r="O510" s="122">
        <v>96.207983562280759</v>
      </c>
      <c r="P510" s="122">
        <v>65.253299165168542</v>
      </c>
      <c r="Q510" s="122">
        <v>101.34978255156909</v>
      </c>
      <c r="R510" s="122">
        <v>67.992326924610225</v>
      </c>
      <c r="S510" s="122">
        <v>58.972257892758954</v>
      </c>
      <c r="T510" s="122">
        <v>34.898479484305653</v>
      </c>
      <c r="U510" s="122">
        <v>46.509664000984465</v>
      </c>
      <c r="V510" s="122">
        <v>26.414671422769246</v>
      </c>
      <c r="W510" s="122">
        <v>41.413366013525085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317.80114909419302</v>
      </c>
      <c r="E515" s="101">
        <v>380.20306509577739</v>
      </c>
      <c r="F515" s="101">
        <v>261.53621591803295</v>
      </c>
      <c r="G515" s="101">
        <v>483.19589149031964</v>
      </c>
      <c r="H515" s="101">
        <v>282.16642814090517</v>
      </c>
      <c r="I515" s="101">
        <v>443.82868744975752</v>
      </c>
      <c r="J515" s="101">
        <v>258.66133984480081</v>
      </c>
      <c r="K515" s="101">
        <v>376.94965860448974</v>
      </c>
      <c r="L515" s="101">
        <v>319.96213986923431</v>
      </c>
      <c r="M515" s="101">
        <v>327.33950377714359</v>
      </c>
      <c r="N515" s="101">
        <v>293.71547463307508</v>
      </c>
      <c r="O515" s="101">
        <v>302.6897730739185</v>
      </c>
      <c r="P515" s="101">
        <v>281.09470837709227</v>
      </c>
      <c r="Q515" s="101">
        <v>284.89926302390046</v>
      </c>
      <c r="R515" s="101">
        <v>266.33893221297393</v>
      </c>
      <c r="S515" s="101">
        <v>274.33522490157856</v>
      </c>
      <c r="T515" s="101">
        <v>267.3761548746437</v>
      </c>
      <c r="U515" s="101">
        <v>274.33219257481608</v>
      </c>
      <c r="V515" s="101">
        <v>252.21984518885137</v>
      </c>
      <c r="W515" s="101">
        <v>278.59923225332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124.59651320552044</v>
      </c>
      <c r="D523" s="122">
        <v>136.67128868285414</v>
      </c>
      <c r="E523" s="122">
        <v>152.95074268439308</v>
      </c>
      <c r="F523" s="122">
        <v>98.816921255129927</v>
      </c>
      <c r="G523" s="122">
        <v>220.76268618951377</v>
      </c>
      <c r="H523" s="122">
        <v>103.46576980743158</v>
      </c>
      <c r="I523" s="122">
        <v>195.29217129964738</v>
      </c>
      <c r="J523" s="122">
        <v>73.87031434621467</v>
      </c>
      <c r="K523" s="122">
        <v>133.15396563633539</v>
      </c>
      <c r="L523" s="122">
        <v>89.117242632793264</v>
      </c>
      <c r="M523" s="122">
        <v>99.257714090955858</v>
      </c>
      <c r="N523" s="122">
        <v>81.00144175753951</v>
      </c>
      <c r="O523" s="122">
        <v>94.333320599561333</v>
      </c>
      <c r="P523" s="122">
        <v>97.705882115490354</v>
      </c>
      <c r="Q523" s="122">
        <v>117.15554865484947</v>
      </c>
      <c r="R523" s="122">
        <v>112.01717189304017</v>
      </c>
      <c r="S523" s="122">
        <v>130.0289853804845</v>
      </c>
      <c r="T523" s="122">
        <v>122.05858485297708</v>
      </c>
      <c r="U523" s="122">
        <v>125.28364613529949</v>
      </c>
      <c r="V523" s="122">
        <v>108.53112188942266</v>
      </c>
      <c r="W523" s="122">
        <v>121.51085903294444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134.82930630579611</v>
      </c>
      <c r="D525" s="98">
        <v>150.45269180670485</v>
      </c>
      <c r="E525" s="98">
        <v>177.98945302022852</v>
      </c>
      <c r="F525" s="98">
        <v>118.42482040821169</v>
      </c>
      <c r="G525" s="98">
        <v>261.80560315048496</v>
      </c>
      <c r="H525" s="98">
        <v>142.48654031622974</v>
      </c>
      <c r="I525" s="98">
        <v>211.35241642618161</v>
      </c>
      <c r="J525" s="98">
        <v>103.38932811553011</v>
      </c>
      <c r="K525" s="98">
        <v>148.22126023064851</v>
      </c>
      <c r="L525" s="98">
        <v>117.47958215107748</v>
      </c>
      <c r="M525" s="98">
        <v>118.7780396405056</v>
      </c>
      <c r="N525" s="98">
        <v>104.93239273609879</v>
      </c>
      <c r="O525" s="98">
        <v>111.20134973006444</v>
      </c>
      <c r="P525" s="98">
        <v>113.08251489301448</v>
      </c>
      <c r="Q525" s="98">
        <v>128.94638406897982</v>
      </c>
      <c r="R525" s="98">
        <v>130.60247940706341</v>
      </c>
      <c r="S525" s="98">
        <v>147.07355320919018</v>
      </c>
      <c r="T525" s="98">
        <v>149.92633898194015</v>
      </c>
      <c r="U525" s="98">
        <v>157.73919163545338</v>
      </c>
      <c r="V525" s="98">
        <v>141.04773741683618</v>
      </c>
      <c r="W525" s="98">
        <v>148.31619450628929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262.57186699845477</v>
      </c>
      <c r="D528" s="118">
        <f t="shared" si="261"/>
        <v>240.93381251548621</v>
      </c>
      <c r="E528" s="118">
        <f t="shared" si="261"/>
        <v>262.89045730558632</v>
      </c>
      <c r="F528" s="118">
        <f t="shared" si="261"/>
        <v>260.0303609254758</v>
      </c>
      <c r="G528" s="118">
        <f t="shared" si="261"/>
        <v>250.98634459210456</v>
      </c>
      <c r="H528" s="118">
        <f t="shared" si="261"/>
        <v>202.98855159783702</v>
      </c>
      <c r="I528" s="118">
        <f t="shared" si="261"/>
        <v>194.4859328271589</v>
      </c>
      <c r="J528" s="118">
        <f t="shared" si="261"/>
        <v>208.93169714058106</v>
      </c>
      <c r="K528" s="118">
        <f t="shared" si="261"/>
        <v>195.2267277154522</v>
      </c>
      <c r="L528" s="118">
        <f t="shared" si="261"/>
        <v>190.56584102365628</v>
      </c>
      <c r="M528" s="118">
        <f t="shared" si="261"/>
        <v>167.95455870436305</v>
      </c>
      <c r="N528" s="118">
        <f t="shared" si="261"/>
        <v>170.55588809282941</v>
      </c>
      <c r="O528" s="118">
        <f t="shared" si="261"/>
        <v>154.43414706903792</v>
      </c>
      <c r="P528" s="118">
        <f t="shared" si="261"/>
        <v>144.35055684325829</v>
      </c>
      <c r="Q528" s="118">
        <f t="shared" si="261"/>
        <v>132.66317665577594</v>
      </c>
      <c r="R528" s="118">
        <f t="shared" ref="R528:V528" si="262">R529+R532+R534+R547</f>
        <v>126.19823393029483</v>
      </c>
      <c r="S528" s="118">
        <f t="shared" si="262"/>
        <v>125.16998453138106</v>
      </c>
      <c r="T528" s="118">
        <f t="shared" si="262"/>
        <v>117.35773354402239</v>
      </c>
      <c r="U528" s="118">
        <f t="shared" si="262"/>
        <v>112.90284618582332</v>
      </c>
      <c r="V528" s="118">
        <f t="shared" si="262"/>
        <v>106.54899707954738</v>
      </c>
      <c r="W528" s="118">
        <f t="shared" ref="W528" si="263">W529+W532+W534+W547</f>
        <v>106.09457640536021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217.1751034976123</v>
      </c>
      <c r="D529" s="123">
        <f t="shared" si="264"/>
        <v>197.43900883120352</v>
      </c>
      <c r="E529" s="123">
        <f t="shared" si="264"/>
        <v>213.84346090301531</v>
      </c>
      <c r="F529" s="123">
        <f t="shared" si="264"/>
        <v>225.85254954067148</v>
      </c>
      <c r="G529" s="123">
        <f t="shared" si="264"/>
        <v>195.4382408429033</v>
      </c>
      <c r="H529" s="123">
        <f t="shared" si="264"/>
        <v>167.18904444300205</v>
      </c>
      <c r="I529" s="123">
        <f t="shared" si="264"/>
        <v>151.72909211453197</v>
      </c>
      <c r="J529" s="123">
        <f t="shared" si="264"/>
        <v>180.3476443709678</v>
      </c>
      <c r="K529" s="123">
        <f t="shared" si="264"/>
        <v>164.28104358947428</v>
      </c>
      <c r="L529" s="123">
        <f t="shared" si="264"/>
        <v>163.27729027470278</v>
      </c>
      <c r="M529" s="123">
        <f t="shared" si="264"/>
        <v>142.01960964978866</v>
      </c>
      <c r="N529" s="123">
        <f t="shared" si="264"/>
        <v>144.69151542036482</v>
      </c>
      <c r="O529" s="123">
        <f t="shared" si="264"/>
        <v>130.13594298527806</v>
      </c>
      <c r="P529" s="123">
        <f t="shared" si="264"/>
        <v>119.982568741203</v>
      </c>
      <c r="Q529" s="123">
        <f t="shared" si="264"/>
        <v>107.84342848983964</v>
      </c>
      <c r="R529" s="123">
        <f t="shared" ref="R529:V529" si="265">SUM(R530:R531)</f>
        <v>102.99326447718771</v>
      </c>
      <c r="S529" s="123">
        <f t="shared" si="265"/>
        <v>100.35881725870338</v>
      </c>
      <c r="T529" s="123">
        <f t="shared" si="265"/>
        <v>93.69124631008043</v>
      </c>
      <c r="U529" s="123">
        <f t="shared" si="265"/>
        <v>89.354408016484257</v>
      </c>
      <c r="V529" s="123">
        <f t="shared" si="265"/>
        <v>84.291634048147131</v>
      </c>
      <c r="W529" s="123">
        <f t="shared" ref="W529" si="266">SUM(W530:W531)</f>
        <v>82.685566060146243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216.98567270669443</v>
      </c>
      <c r="D530" s="99">
        <v>197.2701121239752</v>
      </c>
      <c r="E530" s="99">
        <v>213.66097656476344</v>
      </c>
      <c r="F530" s="99">
        <v>225.64077912156336</v>
      </c>
      <c r="G530" s="99">
        <v>195.26259024689693</v>
      </c>
      <c r="H530" s="99">
        <v>167.04571553174853</v>
      </c>
      <c r="I530" s="99">
        <v>151.60992341687484</v>
      </c>
      <c r="J530" s="99">
        <v>180.18039648572335</v>
      </c>
      <c r="K530" s="99">
        <v>164.12601539761073</v>
      </c>
      <c r="L530" s="99">
        <v>163.1344660438792</v>
      </c>
      <c r="M530" s="99">
        <v>141.88617905479714</v>
      </c>
      <c r="N530" s="99">
        <v>144.57590245607861</v>
      </c>
      <c r="O530" s="99">
        <v>130.01237834033023</v>
      </c>
      <c r="P530" s="99">
        <v>119.86514499528707</v>
      </c>
      <c r="Q530" s="99">
        <v>107.74927380457942</v>
      </c>
      <c r="R530" s="99">
        <v>102.90263563839818</v>
      </c>
      <c r="S530" s="99">
        <v>100.26821857975293</v>
      </c>
      <c r="T530" s="99">
        <v>93.606352817420529</v>
      </c>
      <c r="U530" s="99">
        <v>89.272425948827134</v>
      </c>
      <c r="V530" s="99">
        <v>84.214405259282017</v>
      </c>
      <c r="W530" s="99">
        <v>82.609698691973733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0.18943079091785769</v>
      </c>
      <c r="D531" s="99">
        <v>0.16889670722832359</v>
      </c>
      <c r="E531" s="99">
        <v>0.18248433825187893</v>
      </c>
      <c r="F531" s="99">
        <v>0.21177041910811803</v>
      </c>
      <c r="G531" s="99">
        <v>0.17565059600635882</v>
      </c>
      <c r="H531" s="99">
        <v>0.14332891125351463</v>
      </c>
      <c r="I531" s="99">
        <v>0.11916869765712734</v>
      </c>
      <c r="J531" s="99">
        <v>0.16724788524444517</v>
      </c>
      <c r="K531" s="99">
        <v>0.15502819186355632</v>
      </c>
      <c r="L531" s="99">
        <v>0.14282423082356857</v>
      </c>
      <c r="M531" s="99">
        <v>0.13343059499151155</v>
      </c>
      <c r="N531" s="99">
        <v>0.11561296428621419</v>
      </c>
      <c r="O531" s="99">
        <v>0.12356464494782342</v>
      </c>
      <c r="P531" s="99">
        <v>0.11742374591593119</v>
      </c>
      <c r="Q531" s="99">
        <v>9.4154685260218876E-2</v>
      </c>
      <c r="R531" s="99">
        <v>9.0628838789521035E-2</v>
      </c>
      <c r="S531" s="99">
        <v>9.0598678950461309E-2</v>
      </c>
      <c r="T531" s="99">
        <v>8.4893492659903785E-2</v>
      </c>
      <c r="U531" s="99">
        <v>8.1982067657118532E-2</v>
      </c>
      <c r="V531" s="99">
        <v>7.7228788865114986E-2</v>
      </c>
      <c r="W531" s="99">
        <v>7.5867368172514882E-2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0.91927566047152887</v>
      </c>
      <c r="D532" s="123">
        <f t="shared" si="267"/>
        <v>1.127416241845741</v>
      </c>
      <c r="E532" s="123">
        <f t="shared" si="267"/>
        <v>1.4275329464708124</v>
      </c>
      <c r="F532" s="123">
        <f t="shared" si="267"/>
        <v>0.39368010140292986</v>
      </c>
      <c r="G532" s="123">
        <f t="shared" si="267"/>
        <v>0.57835700309468563</v>
      </c>
      <c r="H532" s="123">
        <f t="shared" si="267"/>
        <v>0.6892438549140989</v>
      </c>
      <c r="I532" s="123">
        <f t="shared" si="267"/>
        <v>1.5055831520900045</v>
      </c>
      <c r="J532" s="123">
        <f t="shared" si="267"/>
        <v>0.42129263188143418</v>
      </c>
      <c r="K532" s="123">
        <f t="shared" si="267"/>
        <v>0.37125838818396434</v>
      </c>
      <c r="L532" s="123">
        <f t="shared" si="267"/>
        <v>1.0031576956526858</v>
      </c>
      <c r="M532" s="123">
        <f t="shared" si="267"/>
        <v>0.30937418468060796</v>
      </c>
      <c r="N532" s="123">
        <f t="shared" si="267"/>
        <v>1.0698719639787582</v>
      </c>
      <c r="O532" s="123">
        <f t="shared" si="267"/>
        <v>0.12075067606999917</v>
      </c>
      <c r="P532" s="123">
        <f t="shared" si="267"/>
        <v>0.49102417020583999</v>
      </c>
      <c r="Q532" s="123">
        <f t="shared" si="267"/>
        <v>1.2480608992614213</v>
      </c>
      <c r="R532" s="123">
        <f t="shared" si="267"/>
        <v>0.6210478398999455</v>
      </c>
      <c r="S532" s="123">
        <f t="shared" si="267"/>
        <v>0.80039100135479579</v>
      </c>
      <c r="T532" s="123">
        <f t="shared" si="267"/>
        <v>0.64491354045096738</v>
      </c>
      <c r="U532" s="123">
        <f t="shared" si="267"/>
        <v>0.39128380494342146</v>
      </c>
      <c r="V532" s="123">
        <f t="shared" si="267"/>
        <v>9.6222424041178603E-2</v>
      </c>
      <c r="W532" s="123">
        <f t="shared" si="267"/>
        <v>2.8562692330338299E-2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0.91927566047152887</v>
      </c>
      <c r="D533" s="99">
        <f>RES_hhdet_in_fecs!D86</f>
        <v>1.127416241845741</v>
      </c>
      <c r="E533" s="99">
        <f>RES_hhdet_in_fecs!E86</f>
        <v>1.4275329464708124</v>
      </c>
      <c r="F533" s="99">
        <f>RES_hhdet_in_fecs!F86</f>
        <v>0.39368010140292986</v>
      </c>
      <c r="G533" s="99">
        <f>RES_hhdet_in_fecs!G86</f>
        <v>0.57835700309468563</v>
      </c>
      <c r="H533" s="99">
        <f>RES_hhdet_in_fecs!H86</f>
        <v>0.6892438549140989</v>
      </c>
      <c r="I533" s="99">
        <f>RES_hhdet_in_fecs!I86</f>
        <v>1.5055831520900045</v>
      </c>
      <c r="J533" s="99">
        <f>RES_hhdet_in_fecs!J86</f>
        <v>0.42129263188143418</v>
      </c>
      <c r="K533" s="99">
        <f>RES_hhdet_in_fecs!K86</f>
        <v>0.37125838818396434</v>
      </c>
      <c r="L533" s="99">
        <f>RES_hhdet_in_fecs!L86</f>
        <v>1.0031576956526858</v>
      </c>
      <c r="M533" s="99">
        <f>RES_hhdet_in_fecs!M86</f>
        <v>0.30937418468060796</v>
      </c>
      <c r="N533" s="99">
        <f>RES_hhdet_in_fecs!N86</f>
        <v>1.0698719639787582</v>
      </c>
      <c r="O533" s="99">
        <f>RES_hhdet_in_fecs!O86</f>
        <v>0.12075067606999917</v>
      </c>
      <c r="P533" s="99">
        <f>RES_hhdet_in_fecs!P86</f>
        <v>0.49102417020583999</v>
      </c>
      <c r="Q533" s="99">
        <f>RES_hhdet_in_fecs!Q86</f>
        <v>1.2480608992614213</v>
      </c>
      <c r="R533" s="99">
        <f>RES_hhdet_in_fecs!R86</f>
        <v>0.6210478398999455</v>
      </c>
      <c r="S533" s="99">
        <f>RES_hhdet_in_fecs!S86</f>
        <v>0.80039100135479579</v>
      </c>
      <c r="T533" s="99">
        <f>RES_hhdet_in_fecs!T86</f>
        <v>0.64491354045096738</v>
      </c>
      <c r="U533" s="99">
        <f>RES_hhdet_in_fecs!U86</f>
        <v>0.39128380494342146</v>
      </c>
      <c r="V533" s="99">
        <f>RES_hhdet_in_fecs!V86</f>
        <v>9.6222424041178603E-2</v>
      </c>
      <c r="W533" s="99">
        <f>RES_hhdet_in_fecs!W86</f>
        <v>2.8562692330338299E-2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30.447707442489587</v>
      </c>
      <c r="D534" s="123">
        <v>27.926347713895925</v>
      </c>
      <c r="E534" s="123">
        <v>30.76957865493295</v>
      </c>
      <c r="F534" s="123">
        <v>23.339274344842309</v>
      </c>
      <c r="G534" s="123">
        <v>33.506604543380504</v>
      </c>
      <c r="H534" s="123">
        <v>23.431377103594066</v>
      </c>
      <c r="I534" s="123">
        <v>25.72463962044181</v>
      </c>
      <c r="J534" s="123">
        <v>20.508851329775595</v>
      </c>
      <c r="K534" s="123">
        <v>20.746942841511913</v>
      </c>
      <c r="L534" s="123">
        <v>18.750496751475954</v>
      </c>
      <c r="M534" s="123">
        <v>18.370655716788285</v>
      </c>
      <c r="N534" s="123">
        <v>18.300554922847105</v>
      </c>
      <c r="O534" s="123">
        <v>17.581143184390044</v>
      </c>
      <c r="P534" s="123">
        <v>17.345864931312025</v>
      </c>
      <c r="Q534" s="123">
        <v>16.508664788540905</v>
      </c>
      <c r="R534" s="123">
        <v>15.529202423571661</v>
      </c>
      <c r="S534" s="123">
        <v>16.275892813973172</v>
      </c>
      <c r="T534" s="123">
        <v>15.251303902542869</v>
      </c>
      <c r="U534" s="123">
        <v>15.144005292491574</v>
      </c>
      <c r="V534" s="123">
        <v>14.92014586067922</v>
      </c>
      <c r="W534" s="123">
        <v>15.919325073802792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30.447707442489587</v>
      </c>
      <c r="D535" s="99">
        <v>26.85377261242752</v>
      </c>
      <c r="E535" s="99">
        <v>28.607041917452701</v>
      </c>
      <c r="F535" s="99">
        <v>23.428408023106638</v>
      </c>
      <c r="G535" s="99">
        <v>26.896273378554401</v>
      </c>
      <c r="H535" s="99">
        <v>23.108588852037862</v>
      </c>
      <c r="I535" s="99">
        <v>24.730149236760912</v>
      </c>
      <c r="J535" s="99">
        <v>21.371096477820366</v>
      </c>
      <c r="K535" s="99">
        <v>19.615022407650113</v>
      </c>
      <c r="L535" s="99">
        <v>18.757088974592875</v>
      </c>
      <c r="M535" s="99">
        <v>17.018375197582184</v>
      </c>
      <c r="N535" s="99">
        <v>17.367304290120046</v>
      </c>
      <c r="O535" s="99">
        <v>16.992372095645621</v>
      </c>
      <c r="P535" s="99">
        <v>17.256181362434848</v>
      </c>
      <c r="Q535" s="99">
        <v>16.025982818775933</v>
      </c>
      <c r="R535" s="99">
        <v>15.861775966008</v>
      </c>
      <c r="S535" s="99">
        <v>16.062233552949291</v>
      </c>
      <c r="T535" s="99">
        <v>15.458572089940391</v>
      </c>
      <c r="U535" s="99">
        <v>15.362942343761938</v>
      </c>
      <c r="V535" s="99">
        <v>15.129167012387061</v>
      </c>
      <c r="W535" s="99">
        <v>15.978887226199859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31.072904981408232</v>
      </c>
      <c r="E539" s="102">
        <v>36.291198628590095</v>
      </c>
      <c r="F539" s="102">
        <v>22.884734878030887</v>
      </c>
      <c r="G539" s="102">
        <v>40.550184315896885</v>
      </c>
      <c r="H539" s="102">
        <v>21.988214072045775</v>
      </c>
      <c r="I539" s="102">
        <v>33.084829817527464</v>
      </c>
      <c r="J539" s="102">
        <v>17.961851716790111</v>
      </c>
      <c r="K539" s="102">
        <v>25.24974729936995</v>
      </c>
      <c r="L539" s="102">
        <v>20.429304857256717</v>
      </c>
      <c r="M539" s="102">
        <v>20.131597996929166</v>
      </c>
      <c r="N539" s="102">
        <v>17.782447879859298</v>
      </c>
      <c r="O539" s="102">
        <v>17.874910456045708</v>
      </c>
      <c r="P539" s="102">
        <v>16.047378255653467</v>
      </c>
      <c r="Q539" s="102">
        <v>15.63785338584605</v>
      </c>
      <c r="R539" s="102">
        <v>14.385781512427499</v>
      </c>
      <c r="S539" s="102">
        <v>14.50603540395368</v>
      </c>
      <c r="T539" s="102">
        <v>13.870578234818156</v>
      </c>
      <c r="U539" s="102">
        <v>14.037796077554797</v>
      </c>
      <c r="V539" s="102">
        <v>12.771247559746067</v>
      </c>
      <c r="W539" s="102">
        <v>13.871638491767891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0</v>
      </c>
      <c r="D543" s="102">
        <v>0</v>
      </c>
      <c r="E543" s="102">
        <v>0</v>
      </c>
      <c r="F543" s="102">
        <v>0</v>
      </c>
      <c r="G543" s="102">
        <v>0</v>
      </c>
      <c r="H543" s="102">
        <v>31.468946324167607</v>
      </c>
      <c r="I543" s="102">
        <v>26.840287642646754</v>
      </c>
      <c r="J543" s="102">
        <v>18.575628465996534</v>
      </c>
      <c r="K543" s="102">
        <v>24.451845172525882</v>
      </c>
      <c r="L543" s="102">
        <v>18.181144600578527</v>
      </c>
      <c r="M543" s="102">
        <v>18.074399371613509</v>
      </c>
      <c r="N543" s="102">
        <v>21.459520366745291</v>
      </c>
      <c r="O543" s="102">
        <v>19.116878264762555</v>
      </c>
      <c r="P543" s="102">
        <v>18.999027981518761</v>
      </c>
      <c r="Q543" s="102">
        <v>18.48510377564028</v>
      </c>
      <c r="R543" s="102">
        <v>16.129006740145822</v>
      </c>
      <c r="S543" s="102">
        <v>20.012558248305037</v>
      </c>
      <c r="T543" s="102">
        <v>0</v>
      </c>
      <c r="U543" s="102">
        <v>15.81873938651961</v>
      </c>
      <c r="V543" s="102">
        <v>16.520271018659891</v>
      </c>
      <c r="W543" s="102">
        <v>17.532645020743413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14.029780397881359</v>
      </c>
      <c r="D547" s="123">
        <v>14.441039728541034</v>
      </c>
      <c r="E547" s="123">
        <v>16.849884801167253</v>
      </c>
      <c r="F547" s="123">
        <v>10.444856938559091</v>
      </c>
      <c r="G547" s="123">
        <v>21.463142202726097</v>
      </c>
      <c r="H547" s="123">
        <v>11.67888619632679</v>
      </c>
      <c r="I547" s="123">
        <v>15.526617940095109</v>
      </c>
      <c r="J547" s="123">
        <v>7.6539088079562534</v>
      </c>
      <c r="K547" s="123">
        <v>9.8274828962820315</v>
      </c>
      <c r="L547" s="123">
        <v>7.5348963018248618</v>
      </c>
      <c r="M547" s="123">
        <v>7.2549191531054884</v>
      </c>
      <c r="N547" s="123">
        <v>6.4939457856387177</v>
      </c>
      <c r="O547" s="123">
        <v>6.5963102232998239</v>
      </c>
      <c r="P547" s="123">
        <v>6.5310990005373997</v>
      </c>
      <c r="Q547" s="123">
        <v>7.0630224781339592</v>
      </c>
      <c r="R547" s="123">
        <v>7.0547191896355201</v>
      </c>
      <c r="S547" s="123">
        <v>7.7348834573497092</v>
      </c>
      <c r="T547" s="123">
        <v>7.7702697909481149</v>
      </c>
      <c r="U547" s="123">
        <v>8.0131490719040652</v>
      </c>
      <c r="V547" s="123">
        <v>7.2409947466798563</v>
      </c>
      <c r="W547" s="123">
        <v>7.4611225790808344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13.185671201059515</v>
      </c>
      <c r="D548" s="99">
        <v>14.201055093557592</v>
      </c>
      <c r="E548" s="99">
        <v>15.732414222871753</v>
      </c>
      <c r="F548" s="99">
        <v>11.292349689875255</v>
      </c>
      <c r="G548" s="99">
        <v>21.105678893721358</v>
      </c>
      <c r="H548" s="99">
        <v>12.725956489517616</v>
      </c>
      <c r="I548" s="99">
        <v>12.783988215428899</v>
      </c>
      <c r="J548" s="99">
        <v>8.9202461739285379</v>
      </c>
      <c r="K548" s="99">
        <v>8.9976084592974068</v>
      </c>
      <c r="L548" s="99">
        <v>8.0585881876245491</v>
      </c>
      <c r="M548" s="99">
        <v>7.1848885126198541</v>
      </c>
      <c r="N548" s="99">
        <v>6.8700976346809526</v>
      </c>
      <c r="O548" s="99">
        <v>6.7611415385596567</v>
      </c>
      <c r="P548" s="99">
        <v>7.0098636285252063</v>
      </c>
      <c r="Q548" s="99">
        <v>6.9558619654082605</v>
      </c>
      <c r="R548" s="99">
        <v>7.2871269587883925</v>
      </c>
      <c r="S548" s="99">
        <v>7.8272337549147206</v>
      </c>
      <c r="T548" s="99">
        <v>7.8510081066895285</v>
      </c>
      <c r="U548" s="99">
        <v>7.8814417325346922</v>
      </c>
      <c r="V548" s="99">
        <v>7.6516342762556153</v>
      </c>
      <c r="W548" s="99">
        <v>7.868757632881076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14.177148942656146</v>
      </c>
      <c r="D549" s="99">
        <v>14.710463477025419</v>
      </c>
      <c r="E549" s="99">
        <v>16.989475326097153</v>
      </c>
      <c r="F549" s="99">
        <v>10.362314865294655</v>
      </c>
      <c r="G549" s="99">
        <v>21.970934872693153</v>
      </c>
      <c r="H549" s="99">
        <v>11.103463199009292</v>
      </c>
      <c r="I549" s="99">
        <v>15.755085073843922</v>
      </c>
      <c r="J549" s="99">
        <v>7.1795181368192331</v>
      </c>
      <c r="K549" s="99">
        <v>9.9285124148231603</v>
      </c>
      <c r="L549" s="99">
        <v>7.5009693310851278</v>
      </c>
      <c r="M549" s="99">
        <v>7.3049287278626931</v>
      </c>
      <c r="N549" s="99">
        <v>6.3529332496684159</v>
      </c>
      <c r="O549" s="99">
        <v>6.5668362324580887</v>
      </c>
      <c r="P549" s="99">
        <v>6.4557525862577085</v>
      </c>
      <c r="Q549" s="99">
        <v>7.0777461033184208</v>
      </c>
      <c r="R549" s="99">
        <v>7.054239942018528</v>
      </c>
      <c r="S549" s="99">
        <v>7.7768145545406488</v>
      </c>
      <c r="T549" s="99">
        <v>7.7776756692602165</v>
      </c>
      <c r="U549" s="99">
        <v>8.0716396600553697</v>
      </c>
      <c r="V549" s="99">
        <v>7.1420057011917351</v>
      </c>
      <c r="W549" s="99">
        <v>7.3847605968822929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11.891290684444661</v>
      </c>
      <c r="D550" s="110">
        <v>9.2478311634847117</v>
      </c>
      <c r="E550" s="110">
        <v>16.347628560037418</v>
      </c>
      <c r="F550" s="110">
        <v>7.5090529158987396</v>
      </c>
      <c r="G550" s="110">
        <v>8.1344549979834682</v>
      </c>
      <c r="H550" s="110">
        <v>14.771433444392084</v>
      </c>
      <c r="I550" s="110">
        <v>9.4492117406758105</v>
      </c>
      <c r="J550" s="110">
        <v>5.409822346899988</v>
      </c>
      <c r="K550" s="110">
        <v>5.4473771408141358</v>
      </c>
      <c r="L550" s="110">
        <v>5.3276814578815506</v>
      </c>
      <c r="M550" s="110">
        <v>5.6897019889897766</v>
      </c>
      <c r="N550" s="110">
        <v>8.0646233748011813</v>
      </c>
      <c r="O550" s="110">
        <v>0</v>
      </c>
      <c r="P550" s="110">
        <v>0</v>
      </c>
      <c r="Q550" s="110">
        <v>6.684494911814741</v>
      </c>
      <c r="R550" s="110">
        <v>5.4652334515743233</v>
      </c>
      <c r="S550" s="110">
        <v>5.4392432039894807</v>
      </c>
      <c r="T550" s="110">
        <v>5.2450439277753169</v>
      </c>
      <c r="U550" s="110">
        <v>5.1691938801816768</v>
      </c>
      <c r="V550" s="110">
        <v>5.1193963701076708</v>
      </c>
      <c r="W550" s="110">
        <v>5.1140611604304382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134.24937975263268</v>
      </c>
      <c r="D552" s="118">
        <f t="shared" si="268"/>
        <v>126.10803718640896</v>
      </c>
      <c r="E552" s="118">
        <f t="shared" si="268"/>
        <v>140.79924600465932</v>
      </c>
      <c r="F552" s="118">
        <f t="shared" si="268"/>
        <v>139.84039840263262</v>
      </c>
      <c r="G552" s="118">
        <f t="shared" si="268"/>
        <v>138.01624671642693</v>
      </c>
      <c r="H552" s="118">
        <f t="shared" si="268"/>
        <v>114.66012202011169</v>
      </c>
      <c r="I552" s="118">
        <f t="shared" si="268"/>
        <v>113.63609655117207</v>
      </c>
      <c r="J552" s="118">
        <f t="shared" si="268"/>
        <v>121.70160600044964</v>
      </c>
      <c r="K552" s="118">
        <f t="shared" si="268"/>
        <v>115.91057631579672</v>
      </c>
      <c r="L552" s="118">
        <f t="shared" si="268"/>
        <v>116.534379624472</v>
      </c>
      <c r="M552" s="118">
        <f t="shared" si="268"/>
        <v>102.6716368111007</v>
      </c>
      <c r="N552" s="118">
        <f t="shared" si="268"/>
        <v>107.79070518170246</v>
      </c>
      <c r="O552" s="118">
        <f t="shared" si="268"/>
        <v>97.047765465863861</v>
      </c>
      <c r="P552" s="118">
        <f t="shared" si="268"/>
        <v>92.786461238601987</v>
      </c>
      <c r="Q552" s="118">
        <f t="shared" si="268"/>
        <v>88.619498643588017</v>
      </c>
      <c r="R552" s="118">
        <f t="shared" ref="R552:V552" si="269">R553+R556+R558+R571</f>
        <v>84.323124615894542</v>
      </c>
      <c r="S552" s="118">
        <f t="shared" si="269"/>
        <v>85.73863500121783</v>
      </c>
      <c r="T552" s="118">
        <f t="shared" si="269"/>
        <v>81.6205214457012</v>
      </c>
      <c r="U552" s="118">
        <f t="shared" si="269"/>
        <v>79.283453129201874</v>
      </c>
      <c r="V552" s="118">
        <f t="shared" si="269"/>
        <v>75.065675054779462</v>
      </c>
      <c r="W552" s="118">
        <f t="shared" ref="W552" si="270">W553+W556+W558+W571</f>
        <v>75.361015052166323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108.15733698372375</v>
      </c>
      <c r="D553" s="123">
        <f t="shared" si="271"/>
        <v>100.45013566918261</v>
      </c>
      <c r="E553" s="123">
        <f t="shared" si="271"/>
        <v>111.11764647205503</v>
      </c>
      <c r="F553" s="123">
        <f t="shared" si="271"/>
        <v>119.83960075228421</v>
      </c>
      <c r="G553" s="123">
        <f t="shared" si="271"/>
        <v>105.85353939610445</v>
      </c>
      <c r="H553" s="123">
        <f t="shared" si="271"/>
        <v>92.405673454299659</v>
      </c>
      <c r="I553" s="123">
        <f t="shared" si="271"/>
        <v>85.548273449905238</v>
      </c>
      <c r="J553" s="123">
        <f t="shared" si="271"/>
        <v>103.70955697623539</v>
      </c>
      <c r="K553" s="123">
        <f t="shared" si="271"/>
        <v>96.301689052684239</v>
      </c>
      <c r="L553" s="123">
        <f t="shared" si="271"/>
        <v>97.516331140809953</v>
      </c>
      <c r="M553" s="123">
        <f t="shared" si="271"/>
        <v>86.272006118691166</v>
      </c>
      <c r="N553" s="123">
        <f t="shared" si="271"/>
        <v>89.173355691318619</v>
      </c>
      <c r="O553" s="123">
        <f t="shared" si="271"/>
        <v>81.16639594097478</v>
      </c>
      <c r="P553" s="123">
        <f t="shared" si="271"/>
        <v>75.607115197550058</v>
      </c>
      <c r="Q553" s="123">
        <f t="shared" si="271"/>
        <v>68.779708047544901</v>
      </c>
      <c r="R553" s="123">
        <f t="shared" ref="R553:V553" si="272">SUM(R554:R555)</f>
        <v>66.850206309563788</v>
      </c>
      <c r="S553" s="123">
        <f t="shared" si="272"/>
        <v>66.411746022799406</v>
      </c>
      <c r="T553" s="123">
        <f t="shared" si="272"/>
        <v>63.191649050218203</v>
      </c>
      <c r="U553" s="123">
        <f t="shared" si="272"/>
        <v>61.314095829574967</v>
      </c>
      <c r="V553" s="123">
        <f t="shared" si="272"/>
        <v>58.668069615576542</v>
      </c>
      <c r="W553" s="123">
        <f t="shared" ref="W553" si="273">SUM(W554:W555)</f>
        <v>58.203604995018267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107.9679061928059</v>
      </c>
      <c r="D554" s="99">
        <v>100.28123896195429</v>
      </c>
      <c r="E554" s="99">
        <v>110.93516213380315</v>
      </c>
      <c r="F554" s="99">
        <v>119.62783033317609</v>
      </c>
      <c r="G554" s="99">
        <v>105.67788880009809</v>
      </c>
      <c r="H554" s="99">
        <v>92.26234454304614</v>
      </c>
      <c r="I554" s="99">
        <v>85.429104752248108</v>
      </c>
      <c r="J554" s="99">
        <v>103.54230909099094</v>
      </c>
      <c r="K554" s="99">
        <v>96.146660860820688</v>
      </c>
      <c r="L554" s="99">
        <v>97.373506909986389</v>
      </c>
      <c r="M554" s="99">
        <v>86.138575523699657</v>
      </c>
      <c r="N554" s="99">
        <v>89.057742727032405</v>
      </c>
      <c r="O554" s="99">
        <v>81.042831296026961</v>
      </c>
      <c r="P554" s="99">
        <v>75.48969145163413</v>
      </c>
      <c r="Q554" s="99">
        <v>68.685553362284679</v>
      </c>
      <c r="R554" s="99">
        <v>66.759577470774261</v>
      </c>
      <c r="S554" s="99">
        <v>66.321147343848949</v>
      </c>
      <c r="T554" s="99">
        <v>63.106755557558301</v>
      </c>
      <c r="U554" s="99">
        <v>61.232113761917851</v>
      </c>
      <c r="V554" s="99">
        <v>58.590840826711428</v>
      </c>
      <c r="W554" s="99">
        <v>58.12773762684575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0.18943079091785769</v>
      </c>
      <c r="D555" s="99">
        <v>0.16889670722832359</v>
      </c>
      <c r="E555" s="99">
        <v>0.18248433825187893</v>
      </c>
      <c r="F555" s="99">
        <v>0.21177041910811803</v>
      </c>
      <c r="G555" s="99">
        <v>0.17565059600635882</v>
      </c>
      <c r="H555" s="99">
        <v>0.14332891125351463</v>
      </c>
      <c r="I555" s="99">
        <v>0.11916869765712734</v>
      </c>
      <c r="J555" s="99">
        <v>0.16724788524444517</v>
      </c>
      <c r="K555" s="99">
        <v>0.15502819186355632</v>
      </c>
      <c r="L555" s="99">
        <v>0.14282423082356857</v>
      </c>
      <c r="M555" s="99">
        <v>0.13343059499151155</v>
      </c>
      <c r="N555" s="99">
        <v>0.11561296428621419</v>
      </c>
      <c r="O555" s="99">
        <v>0.12356464494782342</v>
      </c>
      <c r="P555" s="99">
        <v>0.11742374591593119</v>
      </c>
      <c r="Q555" s="99">
        <v>9.4154685260218876E-2</v>
      </c>
      <c r="R555" s="99">
        <v>9.0628838789521035E-2</v>
      </c>
      <c r="S555" s="99">
        <v>9.0598678950461309E-2</v>
      </c>
      <c r="T555" s="99">
        <v>8.4893492659903785E-2</v>
      </c>
      <c r="U555" s="99">
        <v>8.1982067657118532E-2</v>
      </c>
      <c r="V555" s="99">
        <v>7.7228788865114986E-2</v>
      </c>
      <c r="W555" s="99">
        <v>7.5867368172514882E-2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1.9098258761141431</v>
      </c>
      <c r="D556" s="123">
        <f t="shared" si="274"/>
        <v>2.4134719625696635</v>
      </c>
      <c r="E556" s="123">
        <f t="shared" si="274"/>
        <v>3.1470748808149795</v>
      </c>
      <c r="F556" s="123">
        <f t="shared" si="274"/>
        <v>0.89305066954092971</v>
      </c>
      <c r="G556" s="123">
        <f t="shared" si="274"/>
        <v>1.3493000193384428</v>
      </c>
      <c r="H556" s="123">
        <f t="shared" si="274"/>
        <v>1.6528386395828283</v>
      </c>
      <c r="I556" s="123">
        <f t="shared" si="274"/>
        <v>3.7094126718698548</v>
      </c>
      <c r="J556" s="123">
        <f t="shared" si="274"/>
        <v>1.0661654966727849</v>
      </c>
      <c r="K556" s="123">
        <f t="shared" si="274"/>
        <v>0.96500648789608912</v>
      </c>
      <c r="L556" s="123">
        <f t="shared" si="274"/>
        <v>2.6780672995885961</v>
      </c>
      <c r="M556" s="123">
        <f t="shared" si="274"/>
        <v>0.8519132644109374</v>
      </c>
      <c r="N556" s="123">
        <f t="shared" si="274"/>
        <v>3.0547728582585831</v>
      </c>
      <c r="O556" s="123">
        <f t="shared" si="274"/>
        <v>0.35942669865779819</v>
      </c>
      <c r="P556" s="123">
        <f t="shared" si="274"/>
        <v>1.5261936273962491</v>
      </c>
      <c r="Q556" s="123">
        <f t="shared" si="274"/>
        <v>4.020333702502068</v>
      </c>
      <c r="R556" s="123">
        <f t="shared" si="274"/>
        <v>2.0446171396305473</v>
      </c>
      <c r="S556" s="123">
        <f t="shared" si="274"/>
        <v>2.6802465248407379</v>
      </c>
      <c r="T556" s="123">
        <f t="shared" si="274"/>
        <v>2.1900302492597663</v>
      </c>
      <c r="U556" s="123">
        <f t="shared" si="274"/>
        <v>1.345547440736174</v>
      </c>
      <c r="V556" s="123">
        <f t="shared" si="274"/>
        <v>0.33510371779296211</v>
      </c>
      <c r="W556" s="123">
        <f t="shared" si="274"/>
        <v>0.10069688279203833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1.9098258761141431</v>
      </c>
      <c r="D557" s="99">
        <f>RES_hhdet_in_tess!D86</f>
        <v>2.4134719625696635</v>
      </c>
      <c r="E557" s="99">
        <f>RES_hhdet_in_tess!E86</f>
        <v>3.1470748808149795</v>
      </c>
      <c r="F557" s="99">
        <f>RES_hhdet_in_tess!F86</f>
        <v>0.89305066954092971</v>
      </c>
      <c r="G557" s="99">
        <f>RES_hhdet_in_tess!G86</f>
        <v>1.3493000193384428</v>
      </c>
      <c r="H557" s="99">
        <f>RES_hhdet_in_tess!H86</f>
        <v>1.6528386395828283</v>
      </c>
      <c r="I557" s="99">
        <f>RES_hhdet_in_tess!I86</f>
        <v>3.7094126718698548</v>
      </c>
      <c r="J557" s="99">
        <f>RES_hhdet_in_tess!J86</f>
        <v>1.0661654966727849</v>
      </c>
      <c r="K557" s="99">
        <f>RES_hhdet_in_tess!K86</f>
        <v>0.96500648789608912</v>
      </c>
      <c r="L557" s="99">
        <f>RES_hhdet_in_tess!L86</f>
        <v>2.6780672995885961</v>
      </c>
      <c r="M557" s="99">
        <f>RES_hhdet_in_tess!M86</f>
        <v>0.8519132644109374</v>
      </c>
      <c r="N557" s="99">
        <f>RES_hhdet_in_tess!N86</f>
        <v>3.0547728582585831</v>
      </c>
      <c r="O557" s="99">
        <f>RES_hhdet_in_tess!O86</f>
        <v>0.35942669865779819</v>
      </c>
      <c r="P557" s="99">
        <f>RES_hhdet_in_tess!P86</f>
        <v>1.5261936273962491</v>
      </c>
      <c r="Q557" s="99">
        <f>RES_hhdet_in_tess!Q86</f>
        <v>4.020333702502068</v>
      </c>
      <c r="R557" s="99">
        <f>RES_hhdet_in_tess!R86</f>
        <v>2.0446171396305473</v>
      </c>
      <c r="S557" s="99">
        <f>RES_hhdet_in_tess!S86</f>
        <v>2.6802465248407379</v>
      </c>
      <c r="T557" s="99">
        <f>RES_hhdet_in_tess!T86</f>
        <v>2.1900302492597663</v>
      </c>
      <c r="U557" s="99">
        <f>RES_hhdet_in_tess!U86</f>
        <v>1.345547440736174</v>
      </c>
      <c r="V557" s="99">
        <f>RES_hhdet_in_tess!V86</f>
        <v>0.33510371779296211</v>
      </c>
      <c r="W557" s="99">
        <f>RES_hhdet_in_tess!W86</f>
        <v>0.10069688279203833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15.986868307755504</v>
      </c>
      <c r="D558" s="123">
        <v>14.846387388243194</v>
      </c>
      <c r="E558" s="123">
        <v>16.644088195742007</v>
      </c>
      <c r="F558" s="123">
        <v>13.057551769111363</v>
      </c>
      <c r="G558" s="123">
        <v>18.371091521563237</v>
      </c>
      <c r="H558" s="123">
        <v>13.697314732361079</v>
      </c>
      <c r="I558" s="123">
        <v>15.375821679312821</v>
      </c>
      <c r="J558" s="123">
        <v>12.501109614787111</v>
      </c>
      <c r="K558" s="123">
        <v>12.936842703666649</v>
      </c>
      <c r="L558" s="123">
        <v>11.939109748471607</v>
      </c>
      <c r="M558" s="123">
        <v>11.314209318428068</v>
      </c>
      <c r="N558" s="123">
        <v>11.769668609774934</v>
      </c>
      <c r="O558" s="123">
        <v>11.692346868483549</v>
      </c>
      <c r="P558" s="123">
        <v>11.86063293534143</v>
      </c>
      <c r="Q558" s="123">
        <v>11.694410183107466</v>
      </c>
      <c r="R558" s="123">
        <v>11.29740946302055</v>
      </c>
      <c r="S558" s="123">
        <v>12.089770195040018</v>
      </c>
      <c r="T558" s="123">
        <v>11.660970884568988</v>
      </c>
      <c r="U558" s="123">
        <v>11.880222549327907</v>
      </c>
      <c r="V558" s="123">
        <v>11.760108607674631</v>
      </c>
      <c r="W558" s="123">
        <v>12.597175924110728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15.986868307755504</v>
      </c>
      <c r="D559" s="99">
        <v>14.470666067041217</v>
      </c>
      <c r="E559" s="99">
        <v>15.814243819524389</v>
      </c>
      <c r="F559" s="99">
        <v>13.280810296053085</v>
      </c>
      <c r="G559" s="99">
        <v>15.627560416970656</v>
      </c>
      <c r="H559" s="99">
        <v>13.756133124337094</v>
      </c>
      <c r="I559" s="99">
        <v>15.07553976246337</v>
      </c>
      <c r="J559" s="99">
        <v>13.334364180303945</v>
      </c>
      <c r="K559" s="99">
        <v>12.519275060830546</v>
      </c>
      <c r="L559" s="99">
        <v>12.238349411007167</v>
      </c>
      <c r="M559" s="99">
        <v>11.326709121246843</v>
      </c>
      <c r="N559" s="99">
        <v>11.757164697556398</v>
      </c>
      <c r="O559" s="99">
        <v>11.663661475627041</v>
      </c>
      <c r="P559" s="99">
        <v>11.987343036289483</v>
      </c>
      <c r="Q559" s="99">
        <v>11.290428719888334</v>
      </c>
      <c r="R559" s="99">
        <v>11.404836878899618</v>
      </c>
      <c r="S559" s="99">
        <v>11.810109493321402</v>
      </c>
      <c r="T559" s="99">
        <v>11.618799699667312</v>
      </c>
      <c r="U559" s="99">
        <v>11.778112838703514</v>
      </c>
      <c r="V559" s="99">
        <v>11.789727421523652</v>
      </c>
      <c r="W559" s="99">
        <v>12.614016067302007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15.948621303769375</v>
      </c>
      <c r="E563" s="102">
        <v>18.762935567597182</v>
      </c>
      <c r="F563" s="102">
        <v>11.919039213887784</v>
      </c>
      <c r="G563" s="102">
        <v>21.294436768833645</v>
      </c>
      <c r="H563" s="102">
        <v>11.651232879573595</v>
      </c>
      <c r="I563" s="102">
        <v>17.70616196191683</v>
      </c>
      <c r="J563" s="102">
        <v>9.725032407380434</v>
      </c>
      <c r="K563" s="102">
        <v>13.862133220162471</v>
      </c>
      <c r="L563" s="102">
        <v>11.399387670181017</v>
      </c>
      <c r="M563" s="102">
        <v>11.613965216318226</v>
      </c>
      <c r="N563" s="102">
        <v>10.819382808868179</v>
      </c>
      <c r="O563" s="102">
        <v>11.705010908656091</v>
      </c>
      <c r="P563" s="102">
        <v>11.415522020294095</v>
      </c>
      <c r="Q563" s="102">
        <v>11.926903056099164</v>
      </c>
      <c r="R563" s="102">
        <v>11.470306404808561</v>
      </c>
      <c r="S563" s="102">
        <v>12.050433216231314</v>
      </c>
      <c r="T563" s="102">
        <v>11.941895990168684</v>
      </c>
      <c r="U563" s="102">
        <v>12.439532742809037</v>
      </c>
      <c r="V563" s="102">
        <v>11.550462703615166</v>
      </c>
      <c r="W563" s="102">
        <v>12.664853922982529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0</v>
      </c>
      <c r="D567" s="102">
        <v>0</v>
      </c>
      <c r="E567" s="102">
        <v>0</v>
      </c>
      <c r="F567" s="102">
        <v>0</v>
      </c>
      <c r="G567" s="102">
        <v>0</v>
      </c>
      <c r="H567" s="102">
        <v>18.233895873565864</v>
      </c>
      <c r="I567" s="102">
        <v>15.606207595689066</v>
      </c>
      <c r="J567" s="102">
        <v>10.842461041843363</v>
      </c>
      <c r="K567" s="102">
        <v>14.334888285350958</v>
      </c>
      <c r="L567" s="102">
        <v>10.711394914096207</v>
      </c>
      <c r="M567" s="102">
        <v>10.74338320083101</v>
      </c>
      <c r="N567" s="102">
        <v>12.937517031611357</v>
      </c>
      <c r="O567" s="102">
        <v>11.770780275836563</v>
      </c>
      <c r="P567" s="102">
        <v>12.015735279626007</v>
      </c>
      <c r="Q567" s="102">
        <v>11.993843689531323</v>
      </c>
      <c r="R567" s="102">
        <v>10.654723888426686</v>
      </c>
      <c r="S567" s="102">
        <v>13.453114865596024</v>
      </c>
      <c r="T567" s="102">
        <v>0</v>
      </c>
      <c r="U567" s="102">
        <v>10.979933838256724</v>
      </c>
      <c r="V567" s="102">
        <v>11.622412776351023</v>
      </c>
      <c r="W567" s="102">
        <v>12.464585224251756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8.1953485850392855</v>
      </c>
      <c r="D571" s="123">
        <v>8.398042166413509</v>
      </c>
      <c r="E571" s="123">
        <v>9.8904364560473041</v>
      </c>
      <c r="F571" s="123">
        <v>6.0501952116961171</v>
      </c>
      <c r="G571" s="123">
        <v>12.442315779420786</v>
      </c>
      <c r="H571" s="123">
        <v>6.9042951938681263</v>
      </c>
      <c r="I571" s="123">
        <v>9.0025887500841542</v>
      </c>
      <c r="J571" s="123">
        <v>4.4247739127543557</v>
      </c>
      <c r="K571" s="123">
        <v>5.7070380715497446</v>
      </c>
      <c r="L571" s="123">
        <v>4.4008714356018501</v>
      </c>
      <c r="M571" s="123">
        <v>4.2335081095705211</v>
      </c>
      <c r="N571" s="123">
        <v>3.7929080223503191</v>
      </c>
      <c r="O571" s="123">
        <v>3.8295959577477294</v>
      </c>
      <c r="P571" s="123">
        <v>3.7925194783142544</v>
      </c>
      <c r="Q571" s="123">
        <v>4.1250467104335735</v>
      </c>
      <c r="R571" s="123">
        <v>4.1308917036796631</v>
      </c>
      <c r="S571" s="123">
        <v>4.5568722585376715</v>
      </c>
      <c r="T571" s="123">
        <v>4.577871261654245</v>
      </c>
      <c r="U571" s="123">
        <v>4.7435873095628223</v>
      </c>
      <c r="V571" s="123">
        <v>4.3023931137353184</v>
      </c>
      <c r="W571" s="123">
        <v>4.4595372502452975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7.4977310298438162</v>
      </c>
      <c r="D572" s="99">
        <v>8.0772010450731013</v>
      </c>
      <c r="E572" s="99">
        <v>8.9504877245674574</v>
      </c>
      <c r="F572" s="99">
        <v>6.4260847734762603</v>
      </c>
      <c r="G572" s="99">
        <v>12.013533713549291</v>
      </c>
      <c r="H572" s="99">
        <v>7.2455249352098434</v>
      </c>
      <c r="I572" s="99">
        <v>7.2803476265973535</v>
      </c>
      <c r="J572" s="99">
        <v>5.0811969782870294</v>
      </c>
      <c r="K572" s="99">
        <v>5.1264385314787013</v>
      </c>
      <c r="L572" s="99">
        <v>4.5924332526432101</v>
      </c>
      <c r="M572" s="99">
        <v>4.0950118159321764</v>
      </c>
      <c r="N572" s="99">
        <v>3.9155974294120122</v>
      </c>
      <c r="O572" s="99">
        <v>3.8534981358389993</v>
      </c>
      <c r="P572" s="99">
        <v>3.9952567581896874</v>
      </c>
      <c r="Q572" s="99">
        <v>3.9644786259813074</v>
      </c>
      <c r="R572" s="99">
        <v>4.1563777681063572</v>
      </c>
      <c r="S572" s="99">
        <v>4.4698766886841961</v>
      </c>
      <c r="T572" s="99">
        <v>4.4898156257409285</v>
      </c>
      <c r="U572" s="99">
        <v>4.513834882340543</v>
      </c>
      <c r="V572" s="99">
        <v>4.3881994358215968</v>
      </c>
      <c r="W572" s="99">
        <v>4.5184126808349454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8.1721582859560655</v>
      </c>
      <c r="D573" s="99">
        <v>8.4895847980850103</v>
      </c>
      <c r="E573" s="99">
        <v>9.816224303739892</v>
      </c>
      <c r="F573" s="99">
        <v>5.9941020915997347</v>
      </c>
      <c r="G573" s="99">
        <v>12.723644460207254</v>
      </c>
      <c r="H573" s="99">
        <v>6.4374013916671515</v>
      </c>
      <c r="I573" s="99">
        <v>9.1443779675975367</v>
      </c>
      <c r="J573" s="99">
        <v>4.1715406827600683</v>
      </c>
      <c r="K573" s="99">
        <v>5.7747720508945424</v>
      </c>
      <c r="L573" s="99">
        <v>4.3671489187126902</v>
      </c>
      <c r="M573" s="99">
        <v>4.255276531431897</v>
      </c>
      <c r="N573" s="99">
        <v>3.7007188940742703</v>
      </c>
      <c r="O573" s="99">
        <v>3.8253219362910129</v>
      </c>
      <c r="P573" s="99">
        <v>3.7606133470203993</v>
      </c>
      <c r="Q573" s="99">
        <v>4.1229378151231346</v>
      </c>
      <c r="R573" s="99">
        <v>4.1230614294073344</v>
      </c>
      <c r="S573" s="99">
        <v>4.5702990288694876</v>
      </c>
      <c r="T573" s="99">
        <v>4.5998667843774435</v>
      </c>
      <c r="U573" s="99">
        <v>4.8049599868099016</v>
      </c>
      <c r="V573" s="99">
        <v>4.2772923135668366</v>
      </c>
      <c r="W573" s="99">
        <v>4.4473134487564243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8.8325767864523765</v>
      </c>
      <c r="D574" s="110">
        <v>6.8816335503063391</v>
      </c>
      <c r="E574" s="110">
        <v>12.187859528153211</v>
      </c>
      <c r="F574" s="110">
        <v>5.6089465791937902</v>
      </c>
      <c r="G574" s="110">
        <v>6.0879816662849082</v>
      </c>
      <c r="H574" s="110">
        <v>11.077419071493857</v>
      </c>
      <c r="I574" s="110">
        <v>7.1008509829268194</v>
      </c>
      <c r="J574" s="110">
        <v>4.0742460814949633</v>
      </c>
      <c r="K574" s="110">
        <v>4.1121676363600539</v>
      </c>
      <c r="L574" s="110">
        <v>4.0319497083370699</v>
      </c>
      <c r="M574" s="110">
        <v>4.3206560544950543</v>
      </c>
      <c r="N574" s="110">
        <v>6.1518056999554727</v>
      </c>
      <c r="O574" s="110">
        <v>0</v>
      </c>
      <c r="P574" s="110">
        <v>0</v>
      </c>
      <c r="Q574" s="110">
        <v>5.2231558878338289</v>
      </c>
      <c r="R574" s="110">
        <v>4.3286968391479972</v>
      </c>
      <c r="S574" s="110">
        <v>4.3804697526050091</v>
      </c>
      <c r="T574" s="110">
        <v>4.2990915383977608</v>
      </c>
      <c r="U574" s="110">
        <v>4.3075236329698923</v>
      </c>
      <c r="V574" s="110">
        <v>4.3242308381571908</v>
      </c>
      <c r="W574" s="110">
        <v>4.3632070433945884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2.9760645782691948</v>
      </c>
      <c r="D576" s="118">
        <f t="shared" si="275"/>
        <v>4.8299330238156735</v>
      </c>
      <c r="E576" s="118">
        <f t="shared" si="275"/>
        <v>5.6364837291509975</v>
      </c>
      <c r="F576" s="118">
        <f t="shared" si="275"/>
        <v>2.8164404699428944</v>
      </c>
      <c r="G576" s="118">
        <f t="shared" si="275"/>
        <v>8.6680460576131608</v>
      </c>
      <c r="H576" s="118">
        <f t="shared" si="275"/>
        <v>2.600591695107318</v>
      </c>
      <c r="I576" s="118">
        <f t="shared" si="275"/>
        <v>4.0191832817830173</v>
      </c>
      <c r="J576" s="118">
        <f t="shared" si="275"/>
        <v>1.6277363499955335</v>
      </c>
      <c r="K576" s="118">
        <f t="shared" si="275"/>
        <v>2.0804970329206003</v>
      </c>
      <c r="L576" s="118">
        <f t="shared" si="275"/>
        <v>1.5405597190507894</v>
      </c>
      <c r="M576" s="118">
        <f t="shared" si="275"/>
        <v>3.0602796845811513</v>
      </c>
      <c r="N576" s="118">
        <f t="shared" si="275"/>
        <v>2.0944643282206727</v>
      </c>
      <c r="O576" s="118">
        <f t="shared" si="275"/>
        <v>2.556036908049788</v>
      </c>
      <c r="P576" s="118">
        <f t="shared" si="275"/>
        <v>2.1133046740661463</v>
      </c>
      <c r="Q576" s="118">
        <f t="shared" si="275"/>
        <v>2.7244554378409553</v>
      </c>
      <c r="R576" s="118">
        <f t="shared" ref="R576:V576" si="276">R577+R580+R582+R595</f>
        <v>2.2086458752316824</v>
      </c>
      <c r="S576" s="118">
        <f t="shared" si="276"/>
        <v>2.2701976987923516</v>
      </c>
      <c r="T576" s="118">
        <f t="shared" si="276"/>
        <v>1.8496289747326076</v>
      </c>
      <c r="U576" s="118">
        <f t="shared" si="276"/>
        <v>1.9969181418239075</v>
      </c>
      <c r="V576" s="118">
        <f t="shared" si="276"/>
        <v>1.5521914233234857</v>
      </c>
      <c r="W576" s="118">
        <f t="shared" ref="W576" si="277">W577+W580+W582+W595</f>
        <v>1.8427455487469719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1.7943959369385838</v>
      </c>
      <c r="E582" s="123">
        <v>2.3200666061521487</v>
      </c>
      <c r="F582" s="123">
        <v>0.85227881409051542</v>
      </c>
      <c r="G582" s="123">
        <v>4.4595480152055424</v>
      </c>
      <c r="H582" s="123">
        <v>0.76906535330283998</v>
      </c>
      <c r="I582" s="123">
        <v>0.71221348000958007</v>
      </c>
      <c r="J582" s="123">
        <v>0.46248023405244015</v>
      </c>
      <c r="K582" s="123">
        <v>5.4402769075613838E-2</v>
      </c>
      <c r="L582" s="123">
        <v>0.24800601305072925</v>
      </c>
      <c r="M582" s="123">
        <v>1.6736006196612419</v>
      </c>
      <c r="N582" s="123">
        <v>0.98045372314988055</v>
      </c>
      <c r="O582" s="123">
        <v>1.2905923884375472</v>
      </c>
      <c r="P582" s="123">
        <v>0.84622480942934231</v>
      </c>
      <c r="Q582" s="123">
        <v>1.2636898361796571</v>
      </c>
      <c r="R582" s="123">
        <v>0.83423915624345812</v>
      </c>
      <c r="S582" s="123">
        <v>0.7083481666159146</v>
      </c>
      <c r="T582" s="123">
        <v>0.41125411653708233</v>
      </c>
      <c r="U582" s="123">
        <v>0.54062635931528114</v>
      </c>
      <c r="V582" s="123">
        <v>0.30383034125026059</v>
      </c>
      <c r="W582" s="123">
        <v>0.46840361436910921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7.0585210955766939</v>
      </c>
      <c r="E587" s="102">
        <v>8.2439086804705273</v>
      </c>
      <c r="F587" s="102">
        <v>5.1984963748934963</v>
      </c>
      <c r="G587" s="102">
        <v>9.2113798691991384</v>
      </c>
      <c r="H587" s="102">
        <v>4.9948427086059191</v>
      </c>
      <c r="I587" s="102">
        <v>7.5155499413495406</v>
      </c>
      <c r="J587" s="102">
        <v>4.080214235986042</v>
      </c>
      <c r="K587" s="102">
        <v>5.7357325965248798</v>
      </c>
      <c r="L587" s="102">
        <v>4.6407208913744373</v>
      </c>
      <c r="M587" s="102">
        <v>4.5730938009824298</v>
      </c>
      <c r="N587" s="102">
        <v>4.0394608603888384</v>
      </c>
      <c r="O587" s="102">
        <v>4.0604646591953442</v>
      </c>
      <c r="P587" s="102">
        <v>3.645322444554242</v>
      </c>
      <c r="Q587" s="102">
        <v>3.5522947751287894</v>
      </c>
      <c r="R587" s="102">
        <v>3.2678741283630321</v>
      </c>
      <c r="S587" s="102">
        <v>3.2951910023621194</v>
      </c>
      <c r="T587" s="102">
        <v>3.1508405518212932</v>
      </c>
      <c r="U587" s="102">
        <v>3.1888257569773484</v>
      </c>
      <c r="V587" s="102">
        <v>2.9011165956719176</v>
      </c>
      <c r="W587" s="102">
        <v>3.151081399789994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2.9760645782691948</v>
      </c>
      <c r="D595" s="123">
        <v>3.0355370868770892</v>
      </c>
      <c r="E595" s="123">
        <v>3.3164171229988493</v>
      </c>
      <c r="F595" s="123">
        <v>1.9641616558523791</v>
      </c>
      <c r="G595" s="123">
        <v>4.2084980424076175</v>
      </c>
      <c r="H595" s="123">
        <v>1.8315263418044778</v>
      </c>
      <c r="I595" s="123">
        <v>3.306969801773437</v>
      </c>
      <c r="J595" s="123">
        <v>1.1652561159430934</v>
      </c>
      <c r="K595" s="123">
        <v>2.0260942638449864</v>
      </c>
      <c r="L595" s="123">
        <v>1.29255370600006</v>
      </c>
      <c r="M595" s="123">
        <v>1.3866790649199092</v>
      </c>
      <c r="N595" s="123">
        <v>1.1140106050707923</v>
      </c>
      <c r="O595" s="123">
        <v>1.2654445196122408</v>
      </c>
      <c r="P595" s="123">
        <v>1.2670798646368038</v>
      </c>
      <c r="Q595" s="123">
        <v>1.4607656016612982</v>
      </c>
      <c r="R595" s="123">
        <v>1.3744067189882243</v>
      </c>
      <c r="S595" s="123">
        <v>1.561849532176437</v>
      </c>
      <c r="T595" s="123">
        <v>1.4383748581955251</v>
      </c>
      <c r="U595" s="123">
        <v>1.4562917825086263</v>
      </c>
      <c r="V595" s="123">
        <v>1.2483610820732252</v>
      </c>
      <c r="W595" s="123">
        <v>1.3743419343778627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3.2204811538137705</v>
      </c>
      <c r="D597" s="99">
        <v>3.3416288834410945</v>
      </c>
      <c r="E597" s="99">
        <v>3.8593292150762295</v>
      </c>
      <c r="F597" s="99">
        <v>2.3539034448003342</v>
      </c>
      <c r="G597" s="99">
        <v>4.9909175656809772</v>
      </c>
      <c r="H597" s="99">
        <v>2.5222627002869511</v>
      </c>
      <c r="I597" s="99">
        <v>3.5789251253743863</v>
      </c>
      <c r="J597" s="99">
        <v>1.630899339959857</v>
      </c>
      <c r="K597" s="99">
        <v>2.2553608801512297</v>
      </c>
      <c r="L597" s="99">
        <v>1.7039201932492982</v>
      </c>
      <c r="M597" s="99">
        <v>1.6593876098212901</v>
      </c>
      <c r="N597" s="99">
        <v>1.4431323169946777</v>
      </c>
      <c r="O597" s="99">
        <v>1.4917225185651797</v>
      </c>
      <c r="P597" s="99">
        <v>1.4664887574943013</v>
      </c>
      <c r="Q597" s="99">
        <v>1.6077808048298128</v>
      </c>
      <c r="R597" s="99">
        <v>1.6024411452289296</v>
      </c>
      <c r="S597" s="99">
        <v>1.7665811942094545</v>
      </c>
      <c r="T597" s="99">
        <v>1.7667768050291512</v>
      </c>
      <c r="U597" s="99">
        <v>1.8335536651781776</v>
      </c>
      <c r="V597" s="99">
        <v>1.622378015082715</v>
      </c>
      <c r="W597" s="99">
        <v>1.6775222171877817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2655</v>
      </c>
      <c r="C5" s="120">
        <v>4743</v>
      </c>
      <c r="D5" s="120">
        <v>7764</v>
      </c>
      <c r="E5" s="120">
        <v>8751</v>
      </c>
      <c r="F5" s="120">
        <v>8966</v>
      </c>
      <c r="G5" s="120">
        <v>8983</v>
      </c>
      <c r="H5" s="120">
        <v>9606</v>
      </c>
      <c r="I5" s="120">
        <v>10969</v>
      </c>
      <c r="J5" s="120">
        <v>13012</v>
      </c>
      <c r="K5" s="120">
        <v>15625</v>
      </c>
      <c r="L5" s="120">
        <v>17817</v>
      </c>
      <c r="M5" s="120">
        <v>17402</v>
      </c>
      <c r="N5" s="120">
        <v>15570</v>
      </c>
      <c r="O5" s="120">
        <v>12651</v>
      </c>
      <c r="P5" s="120">
        <v>8736</v>
      </c>
      <c r="Q5" s="120">
        <v>6657</v>
      </c>
      <c r="R5" s="120">
        <v>5404</v>
      </c>
      <c r="S5" s="120">
        <v>5102</v>
      </c>
      <c r="T5" s="120">
        <v>4479</v>
      </c>
      <c r="U5" s="120">
        <v>3839</v>
      </c>
      <c r="V5" s="120">
        <v>2220</v>
      </c>
      <c r="W5" s="120">
        <v>2560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2655</v>
      </c>
      <c r="C7" s="52">
        <v>4743</v>
      </c>
      <c r="D7" s="52">
        <v>7764</v>
      </c>
      <c r="E7" s="52">
        <v>8751</v>
      </c>
      <c r="F7" s="52">
        <v>8966</v>
      </c>
      <c r="G7" s="52">
        <v>8983</v>
      </c>
      <c r="H7" s="52">
        <v>9606</v>
      </c>
      <c r="I7" s="52">
        <v>10969</v>
      </c>
      <c r="J7" s="52">
        <v>13012</v>
      </c>
      <c r="K7" s="52">
        <v>15625</v>
      </c>
      <c r="L7" s="52">
        <v>17817</v>
      </c>
      <c r="M7" s="52">
        <v>17402</v>
      </c>
      <c r="N7" s="52">
        <v>15570</v>
      </c>
      <c r="O7" s="52">
        <v>12651</v>
      </c>
      <c r="P7" s="52">
        <v>8736</v>
      </c>
      <c r="Q7" s="52">
        <v>6657</v>
      </c>
      <c r="R7" s="52">
        <v>5404</v>
      </c>
      <c r="S7" s="52">
        <v>5102</v>
      </c>
      <c r="T7" s="52">
        <v>4479</v>
      </c>
      <c r="U7" s="52">
        <v>3839</v>
      </c>
      <c r="V7" s="52">
        <v>2220</v>
      </c>
      <c r="W7" s="52">
        <v>2560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51</v>
      </c>
      <c r="C9" s="52">
        <v>177</v>
      </c>
      <c r="D9" s="52">
        <v>416</v>
      </c>
      <c r="E9" s="52">
        <v>709</v>
      </c>
      <c r="F9" s="52">
        <v>824</v>
      </c>
      <c r="G9" s="52">
        <v>862</v>
      </c>
      <c r="H9" s="52">
        <v>901</v>
      </c>
      <c r="I9" s="52">
        <v>1010</v>
      </c>
      <c r="J9" s="52">
        <v>1122</v>
      </c>
      <c r="K9" s="52">
        <v>1369</v>
      </c>
      <c r="L9" s="52">
        <v>1780</v>
      </c>
      <c r="M9" s="52">
        <v>1993</v>
      </c>
      <c r="N9" s="52">
        <v>1982</v>
      </c>
      <c r="O9" s="52">
        <v>1822</v>
      </c>
      <c r="P9" s="52">
        <v>1517</v>
      </c>
      <c r="Q9" s="52">
        <v>1096</v>
      </c>
      <c r="R9" s="52">
        <v>786</v>
      </c>
      <c r="S9" s="52">
        <v>531</v>
      </c>
      <c r="T9" s="52">
        <v>294</v>
      </c>
      <c r="U9" s="52">
        <v>140</v>
      </c>
      <c r="V9" s="52">
        <v>59</v>
      </c>
      <c r="W9" s="52">
        <v>60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2611</v>
      </c>
      <c r="C11" s="52">
        <v>4563</v>
      </c>
      <c r="D11" s="52">
        <v>7621</v>
      </c>
      <c r="E11" s="52">
        <v>8588</v>
      </c>
      <c r="F11" s="52">
        <v>8799</v>
      </c>
      <c r="G11" s="52">
        <v>8815</v>
      </c>
      <c r="H11" s="52">
        <v>9426</v>
      </c>
      <c r="I11" s="52">
        <v>10763</v>
      </c>
      <c r="J11" s="52">
        <v>12769</v>
      </c>
      <c r="K11" s="52">
        <v>15333</v>
      </c>
      <c r="L11" s="52">
        <v>17483</v>
      </c>
      <c r="M11" s="52">
        <v>17078</v>
      </c>
      <c r="N11" s="52">
        <v>15279</v>
      </c>
      <c r="O11" s="52">
        <v>12415</v>
      </c>
      <c r="P11" s="52">
        <v>8573</v>
      </c>
      <c r="Q11" s="52">
        <v>6533</v>
      </c>
      <c r="R11" s="52">
        <v>5304</v>
      </c>
      <c r="S11" s="52">
        <v>5008</v>
      </c>
      <c r="T11" s="52">
        <v>4396</v>
      </c>
      <c r="U11" s="52">
        <v>3766</v>
      </c>
      <c r="V11" s="52">
        <v>137</v>
      </c>
      <c r="W11" s="52">
        <v>2514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44</v>
      </c>
      <c r="C13" s="52">
        <v>180</v>
      </c>
      <c r="D13" s="52">
        <v>143</v>
      </c>
      <c r="E13" s="52">
        <v>163</v>
      </c>
      <c r="F13" s="52">
        <v>167</v>
      </c>
      <c r="G13" s="52">
        <v>168</v>
      </c>
      <c r="H13" s="52">
        <v>180</v>
      </c>
      <c r="I13" s="52">
        <v>206</v>
      </c>
      <c r="J13" s="52">
        <v>243</v>
      </c>
      <c r="K13" s="52">
        <v>292</v>
      </c>
      <c r="L13" s="52">
        <v>334</v>
      </c>
      <c r="M13" s="52">
        <v>324</v>
      </c>
      <c r="N13" s="52">
        <v>291</v>
      </c>
      <c r="O13" s="52">
        <v>236</v>
      </c>
      <c r="P13" s="52">
        <v>163</v>
      </c>
      <c r="Q13" s="52">
        <v>124</v>
      </c>
      <c r="R13" s="52">
        <v>100</v>
      </c>
      <c r="S13" s="52">
        <v>94</v>
      </c>
      <c r="T13" s="52">
        <v>83</v>
      </c>
      <c r="U13" s="52">
        <v>73</v>
      </c>
      <c r="V13" s="52">
        <v>2083</v>
      </c>
      <c r="W13" s="52">
        <v>46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2613</v>
      </c>
      <c r="C16" s="52">
        <v>4566</v>
      </c>
      <c r="D16" s="52">
        <v>7431</v>
      </c>
      <c r="E16" s="52">
        <v>8332</v>
      </c>
      <c r="F16" s="52">
        <v>8546</v>
      </c>
      <c r="G16" s="52">
        <v>8561</v>
      </c>
      <c r="H16" s="52">
        <v>9090</v>
      </c>
      <c r="I16" s="52">
        <v>10577</v>
      </c>
      <c r="J16" s="52">
        <v>12677</v>
      </c>
      <c r="K16" s="52">
        <v>15407</v>
      </c>
      <c r="L16" s="52">
        <v>17462</v>
      </c>
      <c r="M16" s="52">
        <v>17062</v>
      </c>
      <c r="N16" s="52">
        <v>15251</v>
      </c>
      <c r="O16" s="52">
        <v>12462</v>
      </c>
      <c r="P16" s="52">
        <v>8610</v>
      </c>
      <c r="Q16" s="52">
        <v>6546</v>
      </c>
      <c r="R16" s="52">
        <v>5295</v>
      </c>
      <c r="S16" s="52">
        <v>4978</v>
      </c>
      <c r="T16" s="52">
        <v>4410</v>
      </c>
      <c r="U16" s="52">
        <v>3786</v>
      </c>
      <c r="V16" s="52">
        <v>2190</v>
      </c>
      <c r="W16" s="52">
        <v>2529</v>
      </c>
      <c r="DA16" s="63" t="s">
        <v>1109</v>
      </c>
    </row>
    <row r="17" spans="1:105" ht="12" customHeight="1" x14ac:dyDescent="0.25">
      <c r="A17" s="109" t="s">
        <v>120</v>
      </c>
      <c r="B17" s="36">
        <v>42</v>
      </c>
      <c r="C17" s="36">
        <v>177</v>
      </c>
      <c r="D17" s="36">
        <v>333</v>
      </c>
      <c r="E17" s="36">
        <v>419</v>
      </c>
      <c r="F17" s="36">
        <v>420</v>
      </c>
      <c r="G17" s="36">
        <v>422</v>
      </c>
      <c r="H17" s="36">
        <v>516</v>
      </c>
      <c r="I17" s="36">
        <v>392</v>
      </c>
      <c r="J17" s="36">
        <v>335</v>
      </c>
      <c r="K17" s="36">
        <v>218</v>
      </c>
      <c r="L17" s="36">
        <v>355</v>
      </c>
      <c r="M17" s="36">
        <v>340</v>
      </c>
      <c r="N17" s="36">
        <v>319</v>
      </c>
      <c r="O17" s="36">
        <v>189</v>
      </c>
      <c r="P17" s="36">
        <v>126</v>
      </c>
      <c r="Q17" s="36">
        <v>111</v>
      </c>
      <c r="R17" s="36">
        <v>109</v>
      </c>
      <c r="S17" s="36">
        <v>124</v>
      </c>
      <c r="T17" s="36">
        <v>69</v>
      </c>
      <c r="U17" s="36">
        <v>53</v>
      </c>
      <c r="V17" s="36">
        <v>30</v>
      </c>
      <c r="W17" s="36">
        <v>31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207</v>
      </c>
      <c r="D21" s="52">
        <v>208</v>
      </c>
      <c r="E21" s="52">
        <v>212</v>
      </c>
      <c r="F21" s="52">
        <v>224</v>
      </c>
      <c r="G21" s="52">
        <v>245</v>
      </c>
      <c r="H21" s="52">
        <v>278</v>
      </c>
      <c r="I21" s="52">
        <v>319</v>
      </c>
      <c r="J21" s="52">
        <v>373</v>
      </c>
      <c r="K21" s="52">
        <v>447</v>
      </c>
      <c r="L21" s="52">
        <v>532</v>
      </c>
      <c r="M21" s="52">
        <v>648</v>
      </c>
      <c r="N21" s="52">
        <v>1832</v>
      </c>
      <c r="O21" s="52">
        <v>2919</v>
      </c>
      <c r="P21" s="52">
        <v>3916</v>
      </c>
      <c r="Q21" s="52">
        <v>2079</v>
      </c>
      <c r="R21" s="52">
        <v>1253</v>
      </c>
      <c r="S21" s="52">
        <v>565</v>
      </c>
      <c r="T21" s="52">
        <v>692</v>
      </c>
      <c r="U21" s="52">
        <v>640</v>
      </c>
      <c r="V21" s="52">
        <v>1619</v>
      </c>
      <c r="W21" s="52">
        <v>28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10</v>
      </c>
      <c r="F23" s="52">
        <v>16</v>
      </c>
      <c r="G23" s="52">
        <v>32</v>
      </c>
      <c r="H23" s="52">
        <v>55</v>
      </c>
      <c r="I23" s="52">
        <v>83</v>
      </c>
      <c r="J23" s="52">
        <v>128</v>
      </c>
      <c r="K23" s="52">
        <v>187</v>
      </c>
      <c r="L23" s="52">
        <v>206</v>
      </c>
      <c r="M23" s="52">
        <v>187</v>
      </c>
      <c r="N23" s="52">
        <v>140</v>
      </c>
      <c r="O23" s="52">
        <v>170</v>
      </c>
      <c r="P23" s="52">
        <v>305</v>
      </c>
      <c r="Q23" s="52">
        <v>421</v>
      </c>
      <c r="R23" s="52">
        <v>310</v>
      </c>
      <c r="S23" s="52">
        <v>278</v>
      </c>
      <c r="T23" s="52">
        <v>297</v>
      </c>
      <c r="U23" s="52">
        <v>167</v>
      </c>
      <c r="V23" s="52">
        <v>81</v>
      </c>
      <c r="W23" s="52">
        <v>3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204</v>
      </c>
      <c r="D25" s="52">
        <v>204</v>
      </c>
      <c r="E25" s="52">
        <v>209</v>
      </c>
      <c r="F25" s="52">
        <v>221</v>
      </c>
      <c r="G25" s="52">
        <v>239</v>
      </c>
      <c r="H25" s="52">
        <v>275</v>
      </c>
      <c r="I25" s="52">
        <v>317</v>
      </c>
      <c r="J25" s="52">
        <v>364</v>
      </c>
      <c r="K25" s="52">
        <v>437</v>
      </c>
      <c r="L25" s="52">
        <v>532</v>
      </c>
      <c r="M25" s="52">
        <v>641</v>
      </c>
      <c r="N25" s="52">
        <v>2770</v>
      </c>
      <c r="O25" s="52">
        <v>5062</v>
      </c>
      <c r="P25" s="52">
        <v>6467</v>
      </c>
      <c r="Q25" s="52">
        <v>3531</v>
      </c>
      <c r="R25" s="52">
        <v>2224</v>
      </c>
      <c r="S25" s="52">
        <v>788</v>
      </c>
      <c r="T25" s="52">
        <v>1346</v>
      </c>
      <c r="U25" s="52">
        <v>1231</v>
      </c>
      <c r="V25" s="52">
        <v>3766</v>
      </c>
      <c r="W25" s="52">
        <v>2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14</v>
      </c>
      <c r="D27" s="52">
        <v>55</v>
      </c>
      <c r="E27" s="52">
        <v>22</v>
      </c>
      <c r="F27" s="52">
        <v>24</v>
      </c>
      <c r="G27" s="52">
        <v>17</v>
      </c>
      <c r="H27" s="52">
        <v>8</v>
      </c>
      <c r="I27" s="52">
        <v>4</v>
      </c>
      <c r="J27" s="52">
        <v>22</v>
      </c>
      <c r="K27" s="52">
        <v>67</v>
      </c>
      <c r="L27" s="52">
        <v>28</v>
      </c>
      <c r="M27" s="52">
        <v>32</v>
      </c>
      <c r="N27" s="52">
        <v>33</v>
      </c>
      <c r="O27" s="52">
        <v>55</v>
      </c>
      <c r="P27" s="52">
        <v>73</v>
      </c>
      <c r="Q27" s="52">
        <v>39</v>
      </c>
      <c r="R27" s="52">
        <v>28</v>
      </c>
      <c r="S27" s="52">
        <v>62</v>
      </c>
      <c r="T27" s="52">
        <v>28</v>
      </c>
      <c r="U27" s="52">
        <v>10</v>
      </c>
      <c r="V27" s="52">
        <v>2</v>
      </c>
      <c r="W27" s="52">
        <v>2040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408</v>
      </c>
      <c r="D30" s="52">
        <v>413</v>
      </c>
      <c r="E30" s="52">
        <v>447</v>
      </c>
      <c r="F30" s="52">
        <v>542</v>
      </c>
      <c r="G30" s="52">
        <v>720</v>
      </c>
      <c r="H30" s="52">
        <v>986</v>
      </c>
      <c r="I30" s="52">
        <v>1113</v>
      </c>
      <c r="J30" s="52">
        <v>1495</v>
      </c>
      <c r="K30" s="52">
        <v>2066</v>
      </c>
      <c r="L30" s="52">
        <v>1954</v>
      </c>
      <c r="M30" s="52">
        <v>1425</v>
      </c>
      <c r="N30" s="52">
        <v>2117</v>
      </c>
      <c r="O30" s="52">
        <v>3009</v>
      </c>
      <c r="P30" s="52">
        <v>3994</v>
      </c>
      <c r="Q30" s="52">
        <v>2513</v>
      </c>
      <c r="R30" s="52">
        <v>2076</v>
      </c>
      <c r="S30" s="52">
        <v>1947</v>
      </c>
      <c r="T30" s="52">
        <v>1740</v>
      </c>
      <c r="U30" s="52">
        <v>761</v>
      </c>
      <c r="V30" s="52">
        <v>1601</v>
      </c>
      <c r="W30" s="52">
        <v>87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7</v>
      </c>
      <c r="D31" s="36">
        <v>6</v>
      </c>
      <c r="E31" s="36">
        <v>9</v>
      </c>
      <c r="F31" s="36">
        <v>15</v>
      </c>
      <c r="G31" s="36">
        <v>23</v>
      </c>
      <c r="H31" s="36">
        <v>38</v>
      </c>
      <c r="I31" s="36">
        <v>126</v>
      </c>
      <c r="J31" s="36">
        <v>86</v>
      </c>
      <c r="K31" s="36">
        <v>125</v>
      </c>
      <c r="L31" s="36">
        <v>57</v>
      </c>
      <c r="M31" s="36">
        <v>40</v>
      </c>
      <c r="N31" s="36">
        <v>29</v>
      </c>
      <c r="O31" s="36">
        <v>130</v>
      </c>
      <c r="P31" s="36">
        <v>63</v>
      </c>
      <c r="Q31" s="36">
        <v>21</v>
      </c>
      <c r="R31" s="36">
        <v>18</v>
      </c>
      <c r="S31" s="36">
        <v>17</v>
      </c>
      <c r="T31" s="36">
        <v>63</v>
      </c>
      <c r="U31" s="36">
        <v>16</v>
      </c>
      <c r="V31" s="36">
        <v>23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2295</v>
      </c>
      <c r="D35" s="52">
        <v>3229</v>
      </c>
      <c r="E35" s="52">
        <v>1199</v>
      </c>
      <c r="F35" s="52">
        <v>439</v>
      </c>
      <c r="G35" s="52">
        <v>262</v>
      </c>
      <c r="H35" s="52">
        <v>901</v>
      </c>
      <c r="I35" s="52">
        <v>1682</v>
      </c>
      <c r="J35" s="52">
        <v>2416</v>
      </c>
      <c r="K35" s="52">
        <v>3060</v>
      </c>
      <c r="L35" s="52">
        <v>2724</v>
      </c>
      <c r="M35" s="52">
        <v>233</v>
      </c>
      <c r="N35" s="52">
        <v>0</v>
      </c>
      <c r="O35" s="52">
        <v>0</v>
      </c>
      <c r="P35" s="52">
        <v>1</v>
      </c>
      <c r="Q35" s="52">
        <v>0</v>
      </c>
      <c r="R35" s="52">
        <v>0</v>
      </c>
      <c r="S35" s="52">
        <v>263</v>
      </c>
      <c r="T35" s="52">
        <v>69</v>
      </c>
      <c r="U35" s="52">
        <v>0</v>
      </c>
      <c r="V35" s="52">
        <v>0</v>
      </c>
      <c r="W35" s="52">
        <v>368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134</v>
      </c>
      <c r="D37" s="52">
        <v>247</v>
      </c>
      <c r="E37" s="52">
        <v>303</v>
      </c>
      <c r="F37" s="52">
        <v>131</v>
      </c>
      <c r="G37" s="52">
        <v>70</v>
      </c>
      <c r="H37" s="52">
        <v>94</v>
      </c>
      <c r="I37" s="52">
        <v>192</v>
      </c>
      <c r="J37" s="52">
        <v>240</v>
      </c>
      <c r="K37" s="52">
        <v>434</v>
      </c>
      <c r="L37" s="52">
        <v>617</v>
      </c>
      <c r="M37" s="52">
        <v>400</v>
      </c>
      <c r="N37" s="52">
        <v>129</v>
      </c>
      <c r="O37" s="52">
        <v>10</v>
      </c>
      <c r="P37" s="52">
        <v>0</v>
      </c>
      <c r="Q37" s="52">
        <v>0</v>
      </c>
      <c r="R37" s="52">
        <v>0</v>
      </c>
      <c r="S37" s="52">
        <v>23</v>
      </c>
      <c r="T37" s="52">
        <v>60</v>
      </c>
      <c r="U37" s="52">
        <v>13</v>
      </c>
      <c r="V37" s="52">
        <v>0</v>
      </c>
      <c r="W37" s="52">
        <v>4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2156</v>
      </c>
      <c r="D39" s="52">
        <v>3262</v>
      </c>
      <c r="E39" s="52">
        <v>1176</v>
      </c>
      <c r="F39" s="52">
        <v>432</v>
      </c>
      <c r="G39" s="52">
        <v>255</v>
      </c>
      <c r="H39" s="52">
        <v>886</v>
      </c>
      <c r="I39" s="52">
        <v>1654</v>
      </c>
      <c r="J39" s="52">
        <v>2370</v>
      </c>
      <c r="K39" s="52">
        <v>3001</v>
      </c>
      <c r="L39" s="52">
        <v>2682</v>
      </c>
      <c r="M39" s="52">
        <v>236</v>
      </c>
      <c r="N39" s="52">
        <v>971</v>
      </c>
      <c r="O39" s="52">
        <v>2198</v>
      </c>
      <c r="P39" s="52">
        <v>2625</v>
      </c>
      <c r="Q39" s="52">
        <v>1491</v>
      </c>
      <c r="R39" s="52">
        <v>995</v>
      </c>
      <c r="S39" s="52">
        <v>492</v>
      </c>
      <c r="T39" s="52">
        <v>734</v>
      </c>
      <c r="U39" s="52">
        <v>601</v>
      </c>
      <c r="V39" s="52">
        <v>137</v>
      </c>
      <c r="W39" s="52">
        <v>2379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150</v>
      </c>
      <c r="D41" s="52">
        <v>18</v>
      </c>
      <c r="E41" s="52">
        <v>42</v>
      </c>
      <c r="F41" s="52">
        <v>28</v>
      </c>
      <c r="G41" s="52">
        <v>18</v>
      </c>
      <c r="H41" s="52">
        <v>20</v>
      </c>
      <c r="I41" s="52">
        <v>30</v>
      </c>
      <c r="J41" s="52">
        <v>59</v>
      </c>
      <c r="K41" s="52">
        <v>116</v>
      </c>
      <c r="L41" s="52">
        <v>70</v>
      </c>
      <c r="M41" s="52">
        <v>22</v>
      </c>
      <c r="N41" s="52">
        <v>0</v>
      </c>
      <c r="O41" s="52">
        <v>0</v>
      </c>
      <c r="P41" s="52">
        <v>0</v>
      </c>
      <c r="Q41" s="52">
        <v>0</v>
      </c>
      <c r="R41" s="52">
        <v>4</v>
      </c>
      <c r="S41" s="52">
        <v>56</v>
      </c>
      <c r="T41" s="52">
        <v>17</v>
      </c>
      <c r="U41" s="52">
        <v>0</v>
      </c>
      <c r="V41" s="52">
        <v>2012</v>
      </c>
      <c r="W41" s="52">
        <v>3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2361</v>
      </c>
      <c r="D44" s="52">
        <v>3278</v>
      </c>
      <c r="E44" s="52">
        <v>1348</v>
      </c>
      <c r="F44" s="52">
        <v>756</v>
      </c>
      <c r="G44" s="52">
        <v>735</v>
      </c>
      <c r="H44" s="52">
        <v>1515</v>
      </c>
      <c r="I44" s="52">
        <v>2600</v>
      </c>
      <c r="J44" s="52">
        <v>3595</v>
      </c>
      <c r="K44" s="52">
        <v>4796</v>
      </c>
      <c r="L44" s="52">
        <v>4009</v>
      </c>
      <c r="M44" s="52">
        <v>1025</v>
      </c>
      <c r="N44" s="52">
        <v>306</v>
      </c>
      <c r="O44" s="52">
        <v>220</v>
      </c>
      <c r="P44" s="52">
        <v>142</v>
      </c>
      <c r="Q44" s="52">
        <v>449</v>
      </c>
      <c r="R44" s="52">
        <v>825</v>
      </c>
      <c r="S44" s="52">
        <v>1630</v>
      </c>
      <c r="T44" s="52">
        <v>1172</v>
      </c>
      <c r="U44" s="52">
        <v>137</v>
      </c>
      <c r="V44" s="52">
        <v>5</v>
      </c>
      <c r="W44" s="52">
        <v>426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142</v>
      </c>
      <c r="D45" s="36">
        <v>162</v>
      </c>
      <c r="E45" s="36">
        <v>95</v>
      </c>
      <c r="F45" s="36">
        <v>16</v>
      </c>
      <c r="G45" s="36">
        <v>25</v>
      </c>
      <c r="H45" s="36">
        <v>132</v>
      </c>
      <c r="I45" s="36">
        <v>2</v>
      </c>
      <c r="J45" s="36">
        <v>29</v>
      </c>
      <c r="K45" s="36">
        <v>8</v>
      </c>
      <c r="L45" s="36">
        <v>194</v>
      </c>
      <c r="M45" s="36">
        <v>25</v>
      </c>
      <c r="N45" s="36">
        <v>8</v>
      </c>
      <c r="O45" s="36">
        <v>0</v>
      </c>
      <c r="P45" s="36">
        <v>0</v>
      </c>
      <c r="Q45" s="36">
        <v>6</v>
      </c>
      <c r="R45" s="36">
        <v>16</v>
      </c>
      <c r="S45" s="36">
        <v>32</v>
      </c>
      <c r="T45" s="36">
        <v>8</v>
      </c>
      <c r="U45" s="36">
        <v>0</v>
      </c>
      <c r="V45" s="36">
        <v>0</v>
      </c>
      <c r="W45" s="36">
        <v>1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728</v>
      </c>
      <c r="D49" s="52">
        <v>918</v>
      </c>
      <c r="E49" s="52">
        <v>394</v>
      </c>
      <c r="F49" s="52">
        <v>156</v>
      </c>
      <c r="G49" s="52">
        <v>114</v>
      </c>
      <c r="H49" s="52">
        <v>367</v>
      </c>
      <c r="I49" s="52">
        <v>595</v>
      </c>
      <c r="J49" s="52">
        <v>704</v>
      </c>
      <c r="K49" s="52">
        <v>894</v>
      </c>
      <c r="L49" s="52">
        <v>758</v>
      </c>
      <c r="M49" s="52">
        <v>67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81</v>
      </c>
      <c r="T49" s="52">
        <v>22</v>
      </c>
      <c r="U49" s="52">
        <v>0</v>
      </c>
      <c r="V49" s="52">
        <v>0</v>
      </c>
      <c r="W49" s="52">
        <v>147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104</v>
      </c>
      <c r="D51" s="52">
        <v>186</v>
      </c>
      <c r="E51" s="52">
        <v>102</v>
      </c>
      <c r="F51" s="52">
        <v>17</v>
      </c>
      <c r="G51" s="52">
        <v>19</v>
      </c>
      <c r="H51" s="52">
        <v>64</v>
      </c>
      <c r="I51" s="52">
        <v>123</v>
      </c>
      <c r="J51" s="52">
        <v>74</v>
      </c>
      <c r="K51" s="52">
        <v>103</v>
      </c>
      <c r="L51" s="52">
        <v>168</v>
      </c>
      <c r="M51" s="52">
        <v>7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23</v>
      </c>
      <c r="T51" s="52">
        <v>5</v>
      </c>
      <c r="U51" s="52">
        <v>0</v>
      </c>
      <c r="V51" s="52">
        <v>0</v>
      </c>
      <c r="W51" s="52">
        <v>1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680</v>
      </c>
      <c r="D53" s="52">
        <v>913</v>
      </c>
      <c r="E53" s="52">
        <v>380</v>
      </c>
      <c r="F53" s="52">
        <v>146</v>
      </c>
      <c r="G53" s="52">
        <v>106</v>
      </c>
      <c r="H53" s="52">
        <v>359</v>
      </c>
      <c r="I53" s="52">
        <v>584</v>
      </c>
      <c r="J53" s="52">
        <v>687</v>
      </c>
      <c r="K53" s="52">
        <v>860</v>
      </c>
      <c r="L53" s="52">
        <v>739</v>
      </c>
      <c r="M53" s="52">
        <v>60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64</v>
      </c>
      <c r="T53" s="52">
        <v>19</v>
      </c>
      <c r="U53" s="52">
        <v>0</v>
      </c>
      <c r="V53" s="52">
        <v>0</v>
      </c>
      <c r="W53" s="52">
        <v>145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48</v>
      </c>
      <c r="D55" s="52">
        <v>5</v>
      </c>
      <c r="E55" s="52">
        <v>14</v>
      </c>
      <c r="F55" s="52">
        <v>10</v>
      </c>
      <c r="G55" s="52">
        <v>8</v>
      </c>
      <c r="H55" s="52">
        <v>8</v>
      </c>
      <c r="I55" s="52">
        <v>11</v>
      </c>
      <c r="J55" s="52">
        <v>17</v>
      </c>
      <c r="K55" s="52">
        <v>34</v>
      </c>
      <c r="L55" s="52">
        <v>19</v>
      </c>
      <c r="M55" s="52">
        <v>7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17</v>
      </c>
      <c r="T55" s="52">
        <v>3</v>
      </c>
      <c r="U55" s="52">
        <v>0</v>
      </c>
      <c r="V55" s="52">
        <v>0</v>
      </c>
      <c r="W55" s="52">
        <v>2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687</v>
      </c>
      <c r="D58" s="52">
        <v>875</v>
      </c>
      <c r="E58" s="52">
        <v>368</v>
      </c>
      <c r="F58" s="52">
        <v>153</v>
      </c>
      <c r="G58" s="52">
        <v>110</v>
      </c>
      <c r="H58" s="52">
        <v>337</v>
      </c>
      <c r="I58" s="52">
        <v>594</v>
      </c>
      <c r="J58" s="52">
        <v>698</v>
      </c>
      <c r="K58" s="52">
        <v>892</v>
      </c>
      <c r="L58" s="52">
        <v>723</v>
      </c>
      <c r="M58" s="52">
        <v>65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79</v>
      </c>
      <c r="T58" s="52">
        <v>22</v>
      </c>
      <c r="U58" s="52">
        <v>0</v>
      </c>
      <c r="V58" s="52">
        <v>0</v>
      </c>
      <c r="W58" s="52">
        <v>146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41</v>
      </c>
      <c r="D59" s="36">
        <v>43</v>
      </c>
      <c r="E59" s="36">
        <v>26</v>
      </c>
      <c r="F59" s="36">
        <v>3</v>
      </c>
      <c r="G59" s="36">
        <v>4</v>
      </c>
      <c r="H59" s="36">
        <v>30</v>
      </c>
      <c r="I59" s="36">
        <v>1</v>
      </c>
      <c r="J59" s="36">
        <v>6</v>
      </c>
      <c r="K59" s="36">
        <v>2</v>
      </c>
      <c r="L59" s="36">
        <v>35</v>
      </c>
      <c r="M59" s="36">
        <v>2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2</v>
      </c>
      <c r="T59" s="36">
        <v>0</v>
      </c>
      <c r="U59" s="36">
        <v>0</v>
      </c>
      <c r="V59" s="36">
        <v>0</v>
      </c>
      <c r="W59" s="36">
        <v>1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1567</v>
      </c>
      <c r="D63" s="52">
        <v>2311</v>
      </c>
      <c r="E63" s="52">
        <v>805</v>
      </c>
      <c r="F63" s="52">
        <v>283</v>
      </c>
      <c r="G63" s="52">
        <v>148</v>
      </c>
      <c r="H63" s="52">
        <v>534</v>
      </c>
      <c r="I63" s="52">
        <v>1087</v>
      </c>
      <c r="J63" s="52">
        <v>1712</v>
      </c>
      <c r="K63" s="52">
        <v>2166</v>
      </c>
      <c r="L63" s="52">
        <v>1966</v>
      </c>
      <c r="M63" s="52">
        <v>166</v>
      </c>
      <c r="N63" s="52">
        <v>0</v>
      </c>
      <c r="O63" s="52">
        <v>0</v>
      </c>
      <c r="P63" s="52">
        <v>1</v>
      </c>
      <c r="Q63" s="52">
        <v>0</v>
      </c>
      <c r="R63" s="52">
        <v>0</v>
      </c>
      <c r="S63" s="52">
        <v>182</v>
      </c>
      <c r="T63" s="52">
        <v>47</v>
      </c>
      <c r="U63" s="52">
        <v>0</v>
      </c>
      <c r="V63" s="52">
        <v>0</v>
      </c>
      <c r="W63" s="52">
        <v>221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</v>
      </c>
      <c r="D65" s="52">
        <v>61</v>
      </c>
      <c r="E65" s="52">
        <v>201</v>
      </c>
      <c r="F65" s="52">
        <v>114</v>
      </c>
      <c r="G65" s="52">
        <v>51</v>
      </c>
      <c r="H65" s="52">
        <v>30</v>
      </c>
      <c r="I65" s="52">
        <v>69</v>
      </c>
      <c r="J65" s="52">
        <v>166</v>
      </c>
      <c r="K65" s="52">
        <v>331</v>
      </c>
      <c r="L65" s="52">
        <v>449</v>
      </c>
      <c r="M65" s="52">
        <v>393</v>
      </c>
      <c r="N65" s="52">
        <v>129</v>
      </c>
      <c r="O65" s="52">
        <v>10</v>
      </c>
      <c r="P65" s="52">
        <v>0</v>
      </c>
      <c r="Q65" s="52">
        <v>0</v>
      </c>
      <c r="R65" s="52">
        <v>0</v>
      </c>
      <c r="S65" s="52">
        <v>0</v>
      </c>
      <c r="T65" s="52">
        <v>55</v>
      </c>
      <c r="U65" s="52">
        <v>13</v>
      </c>
      <c r="V65" s="52">
        <v>0</v>
      </c>
      <c r="W65" s="52">
        <v>3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1476</v>
      </c>
      <c r="D67" s="52">
        <f t="shared" si="0"/>
        <v>2349</v>
      </c>
      <c r="E67" s="52">
        <f t="shared" si="0"/>
        <v>796</v>
      </c>
      <c r="F67" s="52">
        <f t="shared" si="0"/>
        <v>286</v>
      </c>
      <c r="G67" s="52">
        <f t="shared" si="0"/>
        <v>149</v>
      </c>
      <c r="H67" s="52">
        <f t="shared" si="0"/>
        <v>527</v>
      </c>
      <c r="I67" s="52">
        <f t="shared" si="0"/>
        <v>1070</v>
      </c>
      <c r="J67" s="52">
        <f t="shared" si="0"/>
        <v>1683</v>
      </c>
      <c r="K67" s="52">
        <f t="shared" si="0"/>
        <v>2141</v>
      </c>
      <c r="L67" s="52">
        <f t="shared" si="0"/>
        <v>1943</v>
      </c>
      <c r="M67" s="52">
        <f t="shared" si="0"/>
        <v>176</v>
      </c>
      <c r="N67" s="52">
        <f t="shared" si="0"/>
        <v>971</v>
      </c>
      <c r="O67" s="52">
        <f t="shared" si="0"/>
        <v>2198</v>
      </c>
      <c r="P67" s="52">
        <f t="shared" si="0"/>
        <v>2625</v>
      </c>
      <c r="Q67" s="52">
        <f t="shared" si="0"/>
        <v>1491</v>
      </c>
      <c r="R67" s="52">
        <f t="shared" ref="R67:V67" si="1">R39-R53</f>
        <v>995</v>
      </c>
      <c r="S67" s="52">
        <f t="shared" si="1"/>
        <v>428</v>
      </c>
      <c r="T67" s="52">
        <f t="shared" si="1"/>
        <v>715</v>
      </c>
      <c r="U67" s="52">
        <f t="shared" si="1"/>
        <v>601</v>
      </c>
      <c r="V67" s="52">
        <f t="shared" si="1"/>
        <v>137</v>
      </c>
      <c r="W67" s="52">
        <f t="shared" ref="W67" si="2">W39-W53</f>
        <v>2234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102</v>
      </c>
      <c r="D69" s="52">
        <f t="shared" si="6"/>
        <v>13</v>
      </c>
      <c r="E69" s="52">
        <f t="shared" si="6"/>
        <v>28</v>
      </c>
      <c r="F69" s="52">
        <f t="shared" si="6"/>
        <v>18</v>
      </c>
      <c r="G69" s="52">
        <f t="shared" si="6"/>
        <v>10</v>
      </c>
      <c r="H69" s="52">
        <f t="shared" si="6"/>
        <v>12</v>
      </c>
      <c r="I69" s="52">
        <f t="shared" si="6"/>
        <v>19</v>
      </c>
      <c r="J69" s="52">
        <f t="shared" si="6"/>
        <v>42</v>
      </c>
      <c r="K69" s="52">
        <f t="shared" si="6"/>
        <v>82</v>
      </c>
      <c r="L69" s="52">
        <f t="shared" si="6"/>
        <v>51</v>
      </c>
      <c r="M69" s="52">
        <f t="shared" si="6"/>
        <v>15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4</v>
      </c>
      <c r="S69" s="52">
        <f t="shared" si="7"/>
        <v>39</v>
      </c>
      <c r="T69" s="52">
        <f t="shared" si="7"/>
        <v>14</v>
      </c>
      <c r="U69" s="52">
        <f t="shared" si="7"/>
        <v>0</v>
      </c>
      <c r="V69" s="52">
        <f t="shared" si="7"/>
        <v>2012</v>
      </c>
      <c r="W69" s="52">
        <f t="shared" ref="W69" si="8">W41-W55</f>
        <v>1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1674</v>
      </c>
      <c r="D72" s="52">
        <v>2403</v>
      </c>
      <c r="E72" s="52">
        <v>980</v>
      </c>
      <c r="F72" s="52">
        <v>603</v>
      </c>
      <c r="G72" s="52">
        <v>625</v>
      </c>
      <c r="H72" s="52">
        <v>1178</v>
      </c>
      <c r="I72" s="52">
        <v>2006</v>
      </c>
      <c r="J72" s="52">
        <v>2897</v>
      </c>
      <c r="K72" s="52">
        <v>3904</v>
      </c>
      <c r="L72" s="52">
        <v>3286</v>
      </c>
      <c r="M72" s="52">
        <v>960</v>
      </c>
      <c r="N72" s="52">
        <v>306</v>
      </c>
      <c r="O72" s="52">
        <v>220</v>
      </c>
      <c r="P72" s="52">
        <v>142</v>
      </c>
      <c r="Q72" s="52">
        <v>449</v>
      </c>
      <c r="R72" s="52">
        <v>825</v>
      </c>
      <c r="S72" s="52">
        <v>1551</v>
      </c>
      <c r="T72" s="52">
        <v>1150</v>
      </c>
      <c r="U72" s="52">
        <v>137</v>
      </c>
      <c r="V72" s="52">
        <v>5</v>
      </c>
      <c r="W72" s="52">
        <v>280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101</v>
      </c>
      <c r="D73" s="36">
        <v>119</v>
      </c>
      <c r="E73" s="36">
        <v>69</v>
      </c>
      <c r="F73" s="36">
        <v>13</v>
      </c>
      <c r="G73" s="36">
        <v>21</v>
      </c>
      <c r="H73" s="36">
        <v>102</v>
      </c>
      <c r="I73" s="36">
        <v>1</v>
      </c>
      <c r="J73" s="36">
        <v>23</v>
      </c>
      <c r="K73" s="36">
        <v>6</v>
      </c>
      <c r="L73" s="36">
        <v>159</v>
      </c>
      <c r="M73" s="36">
        <v>23</v>
      </c>
      <c r="N73" s="36">
        <v>8</v>
      </c>
      <c r="O73" s="36">
        <v>0</v>
      </c>
      <c r="P73" s="36">
        <v>0</v>
      </c>
      <c r="Q73" s="36">
        <v>6</v>
      </c>
      <c r="R73" s="36">
        <v>16</v>
      </c>
      <c r="S73" s="36">
        <v>30</v>
      </c>
      <c r="T73" s="36">
        <v>8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158</v>
      </c>
      <c r="I79" s="52">
        <f>RES_hhdet_numvin!I107</f>
        <v>303</v>
      </c>
      <c r="J79" s="52">
        <f>RES_hhdet_numvin!J107</f>
        <v>443</v>
      </c>
      <c r="K79" s="52">
        <f>RES_hhdet_numvin!K107</f>
        <v>553</v>
      </c>
      <c r="L79" s="52">
        <f>RES_hhdet_numvin!L107</f>
        <v>505</v>
      </c>
      <c r="M79" s="52">
        <f>RES_hhdet_numvin!M107</f>
        <v>46</v>
      </c>
      <c r="N79" s="52">
        <f>RES_hhdet_numvin!N107</f>
        <v>0</v>
      </c>
      <c r="O79" s="52">
        <f>RES_hhdet_numvin!O107</f>
        <v>0</v>
      </c>
      <c r="P79" s="52">
        <f>RES_hhdet_numvin!P107</f>
        <v>1</v>
      </c>
      <c r="Q79" s="52">
        <f>RES_hhdet_numvin!Q107</f>
        <v>0</v>
      </c>
      <c r="R79" s="52">
        <f>RES_hhdet_numvin!R107</f>
        <v>0</v>
      </c>
      <c r="S79" s="52">
        <f>RES_hhdet_numvin!S107</f>
        <v>144</v>
      </c>
      <c r="T79" s="52">
        <f>RES_hhdet_numvin!T107</f>
        <v>39</v>
      </c>
      <c r="U79" s="52">
        <f>RES_hhdet_numvin!U107</f>
        <v>0</v>
      </c>
      <c r="V79" s="52">
        <f>RES_hhdet_numvin!V107</f>
        <v>0</v>
      </c>
      <c r="W79" s="52">
        <f>RES_hhdet_numvin!W107</f>
        <v>368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13</v>
      </c>
      <c r="T82" s="138">
        <f>RES_hhdet_numvin!T110</f>
        <v>34</v>
      </c>
      <c r="U82" s="138">
        <f>RES_hhdet_numvin!U110</f>
        <v>9</v>
      </c>
      <c r="V82" s="138">
        <f>RES_hhdet_numvin!V110</f>
        <v>0</v>
      </c>
      <c r="W82" s="138">
        <f>RES_hhdet_numvin!W110</f>
        <v>4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135</v>
      </c>
      <c r="W84" s="138">
        <f>RES_hhdet_numvin!W112</f>
        <v>2379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43</v>
      </c>
      <c r="W88" s="138">
        <f>RES_hhdet_numvin!W116</f>
        <v>3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45</v>
      </c>
      <c r="Q93" s="138">
        <f>RES_hhdet_numvin!Q121</f>
        <v>237</v>
      </c>
      <c r="R93" s="138">
        <f>RES_hhdet_numvin!R121</f>
        <v>350</v>
      </c>
      <c r="S93" s="138">
        <f>RES_hhdet_numvin!S121</f>
        <v>746</v>
      </c>
      <c r="T93" s="138">
        <f>RES_hhdet_numvin!T121</f>
        <v>637</v>
      </c>
      <c r="U93" s="138">
        <f>RES_hhdet_numvin!U121</f>
        <v>84</v>
      </c>
      <c r="V93" s="138">
        <f>RES_hhdet_numvin!V121</f>
        <v>4</v>
      </c>
      <c r="W93" s="138">
        <f>RES_hhdet_numvin!W121</f>
        <v>426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3</v>
      </c>
      <c r="R94" s="39">
        <f>RES_hhdet_numvin!R122</f>
        <v>8</v>
      </c>
      <c r="S94" s="39">
        <f>RES_hhdet_numvin!S122</f>
        <v>15</v>
      </c>
      <c r="T94" s="39">
        <f>RES_hhdet_numvin!T122</f>
        <v>4</v>
      </c>
      <c r="U94" s="39">
        <f>RES_hhdet_numvin!U122</f>
        <v>0</v>
      </c>
      <c r="V94" s="39">
        <f>RES_hhdet_numvin!V122</f>
        <v>0</v>
      </c>
      <c r="W94" s="39">
        <f>RES_hhdet_numvin!W122</f>
        <v>1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2.0664170609946884</v>
      </c>
      <c r="C98" s="117">
        <f t="shared" si="12"/>
        <v>2.3378339941034936</v>
      </c>
      <c r="D98" s="117">
        <f t="shared" si="12"/>
        <v>7.1235149037340211</v>
      </c>
      <c r="E98" s="117">
        <f t="shared" si="12"/>
        <v>7.1492699521669536</v>
      </c>
      <c r="F98" s="117">
        <f t="shared" si="12"/>
        <v>6.4655273863964373</v>
      </c>
      <c r="G98" s="117">
        <f t="shared" si="12"/>
        <v>6.4634145007480956</v>
      </c>
      <c r="H98" s="117">
        <f t="shared" si="12"/>
        <v>6.7868583253020924</v>
      </c>
      <c r="I98" s="117">
        <f t="shared" si="12"/>
        <v>7.7425763911025394</v>
      </c>
      <c r="J98" s="117">
        <f t="shared" si="12"/>
        <v>8.8004073613326828</v>
      </c>
      <c r="K98" s="117">
        <f t="shared" si="12"/>
        <v>11.692090964703526</v>
      </c>
      <c r="L98" s="117">
        <f t="shared" si="12"/>
        <v>15.903858167599086</v>
      </c>
      <c r="M98" s="117">
        <f t="shared" si="12"/>
        <v>12.920932933291912</v>
      </c>
      <c r="N98" s="117">
        <f t="shared" si="12"/>
        <v>12.497023754313265</v>
      </c>
      <c r="O98" s="117">
        <f t="shared" si="12"/>
        <v>10.915420545729402</v>
      </c>
      <c r="P98" s="117">
        <f t="shared" si="12"/>
        <v>4.5293007954099851</v>
      </c>
      <c r="Q98" s="117">
        <f t="shared" si="12"/>
        <v>4.4111451874328154</v>
      </c>
      <c r="R98" s="117">
        <f t="shared" ref="R98:V98" si="13">R99+R102+R104+R113</f>
        <v>3.8611647482288793</v>
      </c>
      <c r="S98" s="117">
        <f t="shared" si="13"/>
        <v>3.8128485459728347</v>
      </c>
      <c r="T98" s="117">
        <f t="shared" si="13"/>
        <v>3.8490428162592161</v>
      </c>
      <c r="U98" s="117">
        <f t="shared" si="13"/>
        <v>3.8071197853989336</v>
      </c>
      <c r="V98" s="117">
        <f t="shared" si="13"/>
        <v>0.47540628874491891</v>
      </c>
      <c r="W98" s="117">
        <f t="shared" ref="W98" si="14">W99+W102+W104+W113</f>
        <v>3.3460973093595379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1.8301297924379907</v>
      </c>
      <c r="C99" s="122">
        <f t="shared" si="15"/>
        <v>1.8597721101916134</v>
      </c>
      <c r="D99" s="122">
        <f t="shared" si="15"/>
        <v>5.8947825179065854</v>
      </c>
      <c r="E99" s="122">
        <f t="shared" si="15"/>
        <v>5.7353436295739479</v>
      </c>
      <c r="F99" s="122">
        <f t="shared" si="15"/>
        <v>5.5280882055974159</v>
      </c>
      <c r="G99" s="122">
        <f t="shared" si="15"/>
        <v>4.854104040087746</v>
      </c>
      <c r="H99" s="122">
        <f t="shared" si="15"/>
        <v>5.4120903314298703</v>
      </c>
      <c r="I99" s="122">
        <f t="shared" si="15"/>
        <v>5.7809530296656213</v>
      </c>
      <c r="J99" s="122">
        <f t="shared" si="15"/>
        <v>7.3155215480018825</v>
      </c>
      <c r="K99" s="122">
        <f t="shared" si="15"/>
        <v>9.4195623446592087</v>
      </c>
      <c r="L99" s="122">
        <f t="shared" si="15"/>
        <v>13.282445932932818</v>
      </c>
      <c r="M99" s="122">
        <f t="shared" si="15"/>
        <v>10.594639081586061</v>
      </c>
      <c r="N99" s="122">
        <f t="shared" si="15"/>
        <v>10.325579012241372</v>
      </c>
      <c r="O99" s="122">
        <f t="shared" si="15"/>
        <v>8.9946413313294471</v>
      </c>
      <c r="P99" s="122">
        <f t="shared" si="15"/>
        <v>3.5491191341702986</v>
      </c>
      <c r="Q99" s="122">
        <f t="shared" si="15"/>
        <v>3.4716395657556669</v>
      </c>
      <c r="R99" s="122">
        <f t="shared" ref="R99:V99" si="16">SUM(R100:R101)</f>
        <v>3.0658616640456668</v>
      </c>
      <c r="S99" s="122">
        <f t="shared" si="16"/>
        <v>2.9973268909743922</v>
      </c>
      <c r="T99" s="122">
        <f t="shared" si="16"/>
        <v>3.0738055475209545</v>
      </c>
      <c r="U99" s="122">
        <f t="shared" si="16"/>
        <v>3.0685087681740364</v>
      </c>
      <c r="V99" s="122">
        <f t="shared" si="16"/>
        <v>6.2434677546816822E-2</v>
      </c>
      <c r="W99" s="122">
        <f t="shared" ref="W99" si="17">SUM(W100:W101)</f>
        <v>2.7638227114943033</v>
      </c>
      <c r="DA99" s="130" t="s">
        <v>1669</v>
      </c>
    </row>
    <row r="100" spans="1:105" ht="12" customHeight="1" x14ac:dyDescent="0.25">
      <c r="A100" s="97" t="s">
        <v>202</v>
      </c>
      <c r="B100" s="98">
        <v>1.8291131115501562</v>
      </c>
      <c r="C100" s="98">
        <v>1.8587025431021702</v>
      </c>
      <c r="D100" s="98">
        <v>5.8914622603299485</v>
      </c>
      <c r="E100" s="98">
        <v>5.7321691128188341</v>
      </c>
      <c r="F100" s="98">
        <v>5.5247846556810911</v>
      </c>
      <c r="G100" s="98">
        <v>4.8513728160778982</v>
      </c>
      <c r="H100" s="98">
        <v>5.4092261214156556</v>
      </c>
      <c r="I100" s="98">
        <v>5.7781789751101602</v>
      </c>
      <c r="J100" s="98">
        <v>7.3114110381925626</v>
      </c>
      <c r="K100" s="98">
        <v>9.4142186424325445</v>
      </c>
      <c r="L100" s="98">
        <v>13.275529825088075</v>
      </c>
      <c r="M100" s="98">
        <v>10.588797538752111</v>
      </c>
      <c r="N100" s="98">
        <v>10.320795721218154</v>
      </c>
      <c r="O100" s="98">
        <v>8.9897388406827474</v>
      </c>
      <c r="P100" s="98">
        <v>3.5471452761447755</v>
      </c>
      <c r="Q100" s="98">
        <v>3.4699379394338825</v>
      </c>
      <c r="R100" s="98">
        <v>3.0643717268820292</v>
      </c>
      <c r="S100" s="98">
        <v>2.9958471582327255</v>
      </c>
      <c r="T100" s="98">
        <v>3.0722981539481822</v>
      </c>
      <c r="U100" s="98">
        <v>3.0670064868365436</v>
      </c>
      <c r="V100" s="98">
        <v>6.24045492925017E-2</v>
      </c>
      <c r="W100" s="98">
        <v>2.762486350070477</v>
      </c>
      <c r="DA100" s="63" t="s">
        <v>1670</v>
      </c>
    </row>
    <row r="101" spans="1:105" ht="12" customHeight="1" x14ac:dyDescent="0.25">
      <c r="A101" s="97" t="s">
        <v>53</v>
      </c>
      <c r="B101" s="98">
        <v>1.0166808878344902E-3</v>
      </c>
      <c r="C101" s="98">
        <v>1.0695670894430623E-3</v>
      </c>
      <c r="D101" s="98">
        <v>3.3202575766365875E-3</v>
      </c>
      <c r="E101" s="98">
        <v>3.1745167551140044E-3</v>
      </c>
      <c r="F101" s="98">
        <v>3.3035499163245833E-3</v>
      </c>
      <c r="G101" s="98">
        <v>2.7312240098474922E-3</v>
      </c>
      <c r="H101" s="98">
        <v>2.8642100142142507E-3</v>
      </c>
      <c r="I101" s="98">
        <v>2.7740545554614925E-3</v>
      </c>
      <c r="J101" s="98">
        <v>4.1105098093198447E-3</v>
      </c>
      <c r="K101" s="98">
        <v>5.3437022266633778E-3</v>
      </c>
      <c r="L101" s="98">
        <v>6.9161078447434838E-3</v>
      </c>
      <c r="M101" s="98">
        <v>5.8415428339499255E-3</v>
      </c>
      <c r="N101" s="98">
        <v>4.7832910232171906E-3</v>
      </c>
      <c r="O101" s="98">
        <v>4.9024906466998454E-3</v>
      </c>
      <c r="P101" s="98">
        <v>1.9738580255228696E-3</v>
      </c>
      <c r="Q101" s="98">
        <v>1.701626321784397E-3</v>
      </c>
      <c r="R101" s="98">
        <v>1.4899371636375837E-3</v>
      </c>
      <c r="S101" s="98">
        <v>1.4797327416665369E-3</v>
      </c>
      <c r="T101" s="98">
        <v>1.507393572772226E-3</v>
      </c>
      <c r="U101" s="98">
        <v>1.5022813374926693E-3</v>
      </c>
      <c r="V101" s="98">
        <v>3.0128254315120825E-5</v>
      </c>
      <c r="W101" s="98">
        <v>1.3363614238260373E-3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1.4623199025235909E-3</v>
      </c>
      <c r="C102" s="122">
        <f t="shared" si="18"/>
        <v>4.2428974103755571E-3</v>
      </c>
      <c r="D102" s="122">
        <f t="shared" si="18"/>
        <v>8.8622714751518152E-3</v>
      </c>
      <c r="E102" s="122">
        <f t="shared" si="18"/>
        <v>1.5456592656271998E-2</v>
      </c>
      <c r="F102" s="122">
        <f t="shared" si="18"/>
        <v>1.2204123614692874E-2</v>
      </c>
      <c r="G102" s="122">
        <f t="shared" si="18"/>
        <v>1.2998418692006547E-2</v>
      </c>
      <c r="H102" s="122">
        <f t="shared" si="18"/>
        <v>1.6572332661035947E-2</v>
      </c>
      <c r="I102" s="122">
        <f t="shared" si="18"/>
        <v>3.5929579695804903E-2</v>
      </c>
      <c r="J102" s="122">
        <f t="shared" si="18"/>
        <v>2.3320698353820616E-2</v>
      </c>
      <c r="K102" s="122">
        <f t="shared" si="18"/>
        <v>2.4178555539958627E-2</v>
      </c>
      <c r="L102" s="122">
        <f t="shared" si="18"/>
        <v>4.7084827347202589E-2</v>
      </c>
      <c r="M102" s="122">
        <f t="shared" si="18"/>
        <v>3.5046004933277843E-2</v>
      </c>
      <c r="N102" s="122">
        <f t="shared" si="18"/>
        <v>7.6370565616454278E-2</v>
      </c>
      <c r="O102" s="122">
        <f t="shared" si="18"/>
        <v>3.4802543327923458E-2</v>
      </c>
      <c r="P102" s="122">
        <f t="shared" si="18"/>
        <v>2.3980029008516611E-2</v>
      </c>
      <c r="Q102" s="122">
        <f t="shared" si="18"/>
        <v>2.9543247257443808E-2</v>
      </c>
      <c r="R102" s="122">
        <f t="shared" si="18"/>
        <v>2.0496710653687671E-2</v>
      </c>
      <c r="S102" s="122">
        <f t="shared" si="18"/>
        <v>1.3661741224099851E-2</v>
      </c>
      <c r="T102" s="122">
        <f t="shared" si="18"/>
        <v>6.9207036988483198E-3</v>
      </c>
      <c r="U102" s="122">
        <f t="shared" si="18"/>
        <v>3.0064901092018009E-3</v>
      </c>
      <c r="V102" s="122">
        <f t="shared" si="18"/>
        <v>1.2597437333048149E-3</v>
      </c>
      <c r="W102" s="122">
        <f t="shared" si="18"/>
        <v>1.3441088585996899E-3</v>
      </c>
      <c r="DA102" s="130" t="s">
        <v>1672</v>
      </c>
    </row>
    <row r="103" spans="1:105" ht="12" customHeight="1" x14ac:dyDescent="0.25">
      <c r="A103" s="97" t="s">
        <v>53</v>
      </c>
      <c r="B103" s="98">
        <v>1.4623199025235909E-3</v>
      </c>
      <c r="C103" s="98">
        <v>4.2428974103755571E-3</v>
      </c>
      <c r="D103" s="98">
        <v>8.8622714751518152E-3</v>
      </c>
      <c r="E103" s="98">
        <v>1.5456592656271998E-2</v>
      </c>
      <c r="F103" s="98">
        <v>1.2204123614692874E-2</v>
      </c>
      <c r="G103" s="98">
        <v>1.2998418692006547E-2</v>
      </c>
      <c r="H103" s="98">
        <v>1.6572332661035947E-2</v>
      </c>
      <c r="I103" s="98">
        <v>3.5929579695804903E-2</v>
      </c>
      <c r="J103" s="98">
        <v>2.3320698353820616E-2</v>
      </c>
      <c r="K103" s="98">
        <v>2.4178555539958627E-2</v>
      </c>
      <c r="L103" s="98">
        <v>4.7084827347202589E-2</v>
      </c>
      <c r="M103" s="98">
        <v>3.5046004933277843E-2</v>
      </c>
      <c r="N103" s="98">
        <v>7.6370565616454278E-2</v>
      </c>
      <c r="O103" s="98">
        <v>3.4802543327923458E-2</v>
      </c>
      <c r="P103" s="98">
        <v>2.3980029008516611E-2</v>
      </c>
      <c r="Q103" s="98">
        <v>2.9543247257443808E-2</v>
      </c>
      <c r="R103" s="98">
        <v>2.0496710653687671E-2</v>
      </c>
      <c r="S103" s="98">
        <v>1.3661741224099851E-2</v>
      </c>
      <c r="T103" s="98">
        <v>6.9207036988483198E-3</v>
      </c>
      <c r="U103" s="98">
        <v>3.0064901092018009E-3</v>
      </c>
      <c r="V103" s="98">
        <v>1.2597437333048149E-3</v>
      </c>
      <c r="W103" s="98">
        <v>1.3441088585996899E-3</v>
      </c>
      <c r="DA103" s="63" t="s">
        <v>1673</v>
      </c>
    </row>
    <row r="104" spans="1:105" ht="12" customHeight="1" x14ac:dyDescent="0.25">
      <c r="A104" s="121" t="s">
        <v>55</v>
      </c>
      <c r="B104" s="122">
        <v>0.10875960020305703</v>
      </c>
      <c r="C104" s="122">
        <v>0.23191412802087016</v>
      </c>
      <c r="D104" s="122">
        <v>0.7832910979080816</v>
      </c>
      <c r="E104" s="122">
        <v>0.80797199154040567</v>
      </c>
      <c r="F104" s="122">
        <v>0.52703604005842242</v>
      </c>
      <c r="G104" s="122">
        <v>0.72904142810136441</v>
      </c>
      <c r="H104" s="122">
        <v>0.82891562853103906</v>
      </c>
      <c r="I104" s="122">
        <v>1.0578080195818629</v>
      </c>
      <c r="J104" s="122">
        <v>0.95408669606990448</v>
      </c>
      <c r="K104" s="122">
        <v>1.37531455302247</v>
      </c>
      <c r="L104" s="122">
        <v>1.7850480426089792</v>
      </c>
      <c r="M104" s="122">
        <v>1.5105720609623701</v>
      </c>
      <c r="N104" s="122">
        <v>1.4719509299802327</v>
      </c>
      <c r="O104" s="122">
        <v>1.3599069773309385</v>
      </c>
      <c r="P104" s="122">
        <v>0.58408195930627183</v>
      </c>
      <c r="Q104" s="122">
        <v>0.58484242230342209</v>
      </c>
      <c r="R104" s="122">
        <v>0.50781249017899499</v>
      </c>
      <c r="S104" s="122">
        <v>0.51815912467195124</v>
      </c>
      <c r="T104" s="122">
        <v>0.51338322960519089</v>
      </c>
      <c r="U104" s="122">
        <v>0.50446290549538575</v>
      </c>
      <c r="V104" s="122">
        <v>0.29136603322213522</v>
      </c>
      <c r="W104" s="122">
        <v>0.43479126573380589</v>
      </c>
      <c r="DA104" s="130" t="s">
        <v>1674</v>
      </c>
    </row>
    <row r="105" spans="1:105" ht="12" customHeight="1" x14ac:dyDescent="0.25">
      <c r="A105" s="97" t="s">
        <v>130</v>
      </c>
      <c r="B105" s="98">
        <v>0.10553865113256096</v>
      </c>
      <c r="C105" s="98">
        <v>0.21928541906463989</v>
      </c>
      <c r="D105" s="98">
        <v>0.7723382555771876</v>
      </c>
      <c r="E105" s="98">
        <v>0.78829520360421124</v>
      </c>
      <c r="F105" s="98">
        <v>0.51803563666628494</v>
      </c>
      <c r="G105" s="98">
        <v>0.71371746767102706</v>
      </c>
      <c r="H105" s="98">
        <v>0.80074808322750624</v>
      </c>
      <c r="I105" s="98">
        <v>1.0289577402810706</v>
      </c>
      <c r="J105" s="98">
        <v>0.92874373394844967</v>
      </c>
      <c r="K105" s="98">
        <v>1.3338467058047758</v>
      </c>
      <c r="L105" s="98">
        <v>1.7478579651096784</v>
      </c>
      <c r="M105" s="98">
        <v>1.4729393486081563</v>
      </c>
      <c r="N105" s="98">
        <v>1.4304510543622297</v>
      </c>
      <c r="O105" s="98">
        <v>1.3284038936250731</v>
      </c>
      <c r="P105" s="98">
        <v>0.56102325351988425</v>
      </c>
      <c r="Q105" s="98">
        <v>0.56651949822733882</v>
      </c>
      <c r="R105" s="98">
        <v>0.49444168670352667</v>
      </c>
      <c r="S105" s="98">
        <v>0.50320701201663365</v>
      </c>
      <c r="T105" s="98">
        <v>0.50233641182997779</v>
      </c>
      <c r="U105" s="98">
        <v>0.49507433861487482</v>
      </c>
      <c r="V105" s="98">
        <v>9.6504808020812204E-3</v>
      </c>
      <c r="W105" s="98">
        <v>0.42796936790028806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3.2209490704960667E-3</v>
      </c>
      <c r="C109" s="101">
        <v>1.2628708956230278E-2</v>
      </c>
      <c r="D109" s="101">
        <v>1.0952842330894014E-2</v>
      </c>
      <c r="E109" s="101">
        <v>1.9676787936194387E-2</v>
      </c>
      <c r="F109" s="101">
        <v>9.0004033921374672E-3</v>
      </c>
      <c r="G109" s="101">
        <v>1.5323960430337303E-2</v>
      </c>
      <c r="H109" s="101">
        <v>2.8167545303532816E-2</v>
      </c>
      <c r="I109" s="101">
        <v>2.8850279300792377E-2</v>
      </c>
      <c r="J109" s="101">
        <v>2.5342962121454829E-2</v>
      </c>
      <c r="K109" s="101">
        <v>4.1467847217694247E-2</v>
      </c>
      <c r="L109" s="101">
        <v>3.7190077499300839E-2</v>
      </c>
      <c r="M109" s="101">
        <v>3.7632712354213636E-2</v>
      </c>
      <c r="N109" s="101">
        <v>4.1499875618002967E-2</v>
      </c>
      <c r="O109" s="101">
        <v>3.1503083705865388E-2</v>
      </c>
      <c r="P109" s="101">
        <v>2.3058705786387582E-2</v>
      </c>
      <c r="Q109" s="101">
        <v>1.8322924076083269E-2</v>
      </c>
      <c r="R109" s="101">
        <v>1.3370803475468273E-2</v>
      </c>
      <c r="S109" s="101">
        <v>1.4952112655317575E-2</v>
      </c>
      <c r="T109" s="101">
        <v>1.1046817775213092E-2</v>
      </c>
      <c r="U109" s="101">
        <v>9.388566880510903E-3</v>
      </c>
      <c r="V109" s="101">
        <v>0.28171555242005403</v>
      </c>
      <c r="W109" s="101">
        <v>6.8218978335178055E-3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0.12606534845111678</v>
      </c>
      <c r="C113" s="122">
        <v>0.24190485848063448</v>
      </c>
      <c r="D113" s="122">
        <v>0.43657901644420211</v>
      </c>
      <c r="E113" s="122">
        <v>0.59049773839632813</v>
      </c>
      <c r="F113" s="122">
        <v>0.39819901712590605</v>
      </c>
      <c r="G113" s="122">
        <v>0.8672706138669779</v>
      </c>
      <c r="H113" s="122">
        <v>0.52928003268014767</v>
      </c>
      <c r="I113" s="122">
        <v>0.86788576215925095</v>
      </c>
      <c r="J113" s="122">
        <v>0.50747841890707435</v>
      </c>
      <c r="K113" s="122">
        <v>0.8730355114818894</v>
      </c>
      <c r="L113" s="122">
        <v>0.78927936471008753</v>
      </c>
      <c r="M113" s="122">
        <v>0.78067578581020391</v>
      </c>
      <c r="N113" s="122">
        <v>0.62312324647520601</v>
      </c>
      <c r="O113" s="122">
        <v>0.52606969374109325</v>
      </c>
      <c r="P113" s="122">
        <v>0.37211967292489778</v>
      </c>
      <c r="Q113" s="122">
        <v>0.32511995211628308</v>
      </c>
      <c r="R113" s="122">
        <v>0.26699388335052965</v>
      </c>
      <c r="S113" s="122">
        <v>0.28370078910239166</v>
      </c>
      <c r="T113" s="122">
        <v>0.25493333543422259</v>
      </c>
      <c r="U113" s="122">
        <v>0.23114162162031013</v>
      </c>
      <c r="V113" s="122">
        <v>0.12034583424266203</v>
      </c>
      <c r="W113" s="122">
        <v>0.1461392232728293</v>
      </c>
      <c r="DA113" s="130" t="s">
        <v>1683</v>
      </c>
    </row>
    <row r="114" spans="1:105" ht="12" customHeight="1" x14ac:dyDescent="0.25">
      <c r="A114" s="97" t="s">
        <v>50</v>
      </c>
      <c r="B114" s="98">
        <v>0.12466009013958478</v>
      </c>
      <c r="C114" s="98">
        <v>0.23429928748600892</v>
      </c>
      <c r="D114" s="98">
        <v>0.42462593481487809</v>
      </c>
      <c r="E114" s="98">
        <v>0.56324866151529152</v>
      </c>
      <c r="F114" s="98">
        <v>0.38449313774339872</v>
      </c>
      <c r="G114" s="98">
        <v>0.8516969424971147</v>
      </c>
      <c r="H114" s="98">
        <v>0.49205067891313631</v>
      </c>
      <c r="I114" s="98">
        <v>0.84894302926746756</v>
      </c>
      <c r="J114" s="98">
        <v>0.49751874868475821</v>
      </c>
      <c r="K114" s="98">
        <v>0.86626487366381166</v>
      </c>
      <c r="L114" s="98">
        <v>0.77801729529041874</v>
      </c>
      <c r="M114" s="98">
        <v>0.76869631158299223</v>
      </c>
      <c r="N114" s="98">
        <v>0.60687639632973212</v>
      </c>
      <c r="O114" s="98">
        <v>0.52541742024169291</v>
      </c>
      <c r="P114" s="98">
        <v>0.36907122529736797</v>
      </c>
      <c r="Q114" s="98">
        <v>0.31984830108472467</v>
      </c>
      <c r="R114" s="98">
        <v>0.26266491330247682</v>
      </c>
      <c r="S114" s="98">
        <v>0.2786808621318585</v>
      </c>
      <c r="T114" s="98">
        <v>0.2522061821127049</v>
      </c>
      <c r="U114" s="98">
        <v>0.22903138219166314</v>
      </c>
      <c r="V114" s="98">
        <v>0.1191353953526911</v>
      </c>
      <c r="W114" s="98">
        <v>0.14485827512726654</v>
      </c>
      <c r="DA114" s="63" t="s">
        <v>1684</v>
      </c>
    </row>
    <row r="115" spans="1:105" ht="12" customHeight="1" x14ac:dyDescent="0.25">
      <c r="A115" s="109" t="s">
        <v>120</v>
      </c>
      <c r="B115" s="33">
        <v>1.4052583115320119E-3</v>
      </c>
      <c r="C115" s="33">
        <v>7.6055709946255597E-3</v>
      </c>
      <c r="D115" s="33">
        <v>1.1953081629324014E-2</v>
      </c>
      <c r="E115" s="33">
        <v>2.7249076881036668E-2</v>
      </c>
      <c r="F115" s="33">
        <v>1.3705879382507356E-2</v>
      </c>
      <c r="G115" s="33">
        <v>1.5573671369863214E-2</v>
      </c>
      <c r="H115" s="33">
        <v>3.722935376701135E-2</v>
      </c>
      <c r="I115" s="33">
        <v>1.8942732891783352E-2</v>
      </c>
      <c r="J115" s="33">
        <v>9.9596702223161797E-3</v>
      </c>
      <c r="K115" s="33">
        <v>6.7706378180777734E-3</v>
      </c>
      <c r="L115" s="33">
        <v>1.1262069419668777E-2</v>
      </c>
      <c r="M115" s="33">
        <v>1.1979474227211687E-2</v>
      </c>
      <c r="N115" s="33">
        <v>1.6246850145473942E-2</v>
      </c>
      <c r="O115" s="33">
        <v>6.5227349940029595E-4</v>
      </c>
      <c r="P115" s="33">
        <v>3.0484476275297935E-3</v>
      </c>
      <c r="Q115" s="33">
        <v>5.2716510315584273E-3</v>
      </c>
      <c r="R115" s="33">
        <v>4.3289700480528461E-3</v>
      </c>
      <c r="S115" s="33">
        <v>5.0199269705331843E-3</v>
      </c>
      <c r="T115" s="33">
        <v>2.7271533215176775E-3</v>
      </c>
      <c r="U115" s="33">
        <v>2.1102394286469811E-3</v>
      </c>
      <c r="V115" s="33">
        <v>1.210438889970928E-3</v>
      </c>
      <c r="W115" s="33">
        <v>1.2809481455627715E-3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1.3184653900392449</v>
      </c>
      <c r="C117" s="117">
        <f t="shared" si="19"/>
        <v>1.5499827040792</v>
      </c>
      <c r="D117" s="117">
        <f t="shared" si="19"/>
        <v>4.8490911981474145</v>
      </c>
      <c r="E117" s="117">
        <f t="shared" si="19"/>
        <v>4.8931605617925866</v>
      </c>
      <c r="F117" s="117">
        <f t="shared" si="19"/>
        <v>4.4216509921470815</v>
      </c>
      <c r="G117" s="117">
        <f t="shared" si="19"/>
        <v>4.4128959972791044</v>
      </c>
      <c r="H117" s="117">
        <f t="shared" si="19"/>
        <v>4.7130719858923458</v>
      </c>
      <c r="I117" s="117">
        <f t="shared" si="19"/>
        <v>5.434681490992384</v>
      </c>
      <c r="J117" s="117">
        <f t="shared" si="19"/>
        <v>6.2329122832480932</v>
      </c>
      <c r="K117" s="117">
        <f t="shared" si="19"/>
        <v>8.345417140384253</v>
      </c>
      <c r="L117" s="117">
        <f t="shared" si="19"/>
        <v>11.517335789200471</v>
      </c>
      <c r="M117" s="117">
        <f t="shared" si="19"/>
        <v>9.3654410391043523</v>
      </c>
      <c r="N117" s="117">
        <f t="shared" si="19"/>
        <v>9.1818199750135321</v>
      </c>
      <c r="O117" s="117">
        <f t="shared" si="19"/>
        <v>7.9908390970208405</v>
      </c>
      <c r="P117" s="117">
        <f t="shared" si="19"/>
        <v>3.320243554824871</v>
      </c>
      <c r="Q117" s="117">
        <f t="shared" si="19"/>
        <v>3.258389309220536</v>
      </c>
      <c r="R117" s="117">
        <f t="shared" ref="R117:V117" si="20">R118+R121+R123+R132</f>
        <v>2.8494570874192955</v>
      </c>
      <c r="S117" s="117">
        <f t="shared" si="20"/>
        <v>2.8247686450002738</v>
      </c>
      <c r="T117" s="117">
        <f t="shared" si="20"/>
        <v>2.8651210729963963</v>
      </c>
      <c r="U117" s="117">
        <f t="shared" si="20"/>
        <v>2.8379630870308907</v>
      </c>
      <c r="V117" s="117">
        <f t="shared" si="20"/>
        <v>0.32766899062310983</v>
      </c>
      <c r="W117" s="117">
        <f t="shared" ref="W117" si="21">W118+W121+W123+W132</f>
        <v>2.5355025663195967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1.1609122266893541</v>
      </c>
      <c r="C118" s="122">
        <f t="shared" si="22"/>
        <v>1.2202897225917848</v>
      </c>
      <c r="D118" s="122">
        <f t="shared" si="22"/>
        <v>3.9460796982070616</v>
      </c>
      <c r="E118" s="122">
        <f t="shared" si="22"/>
        <v>3.862854030061738</v>
      </c>
      <c r="F118" s="122">
        <f t="shared" si="22"/>
        <v>3.7356143282738081</v>
      </c>
      <c r="G118" s="122">
        <f t="shared" si="22"/>
        <v>3.2891417886557255</v>
      </c>
      <c r="H118" s="122">
        <f t="shared" si="22"/>
        <v>3.6903091067059606</v>
      </c>
      <c r="I118" s="122">
        <f t="shared" si="22"/>
        <v>3.9800768507784294</v>
      </c>
      <c r="J118" s="122">
        <f t="shared" si="22"/>
        <v>5.0937016466548792</v>
      </c>
      <c r="K118" s="122">
        <f t="shared" si="22"/>
        <v>6.6335462188425378</v>
      </c>
      <c r="L118" s="122">
        <f t="shared" si="22"/>
        <v>9.4373281762598218</v>
      </c>
      <c r="M118" s="122">
        <f t="shared" si="22"/>
        <v>7.5480724473597549</v>
      </c>
      <c r="N118" s="122">
        <f t="shared" si="22"/>
        <v>7.3740105046704878</v>
      </c>
      <c r="O118" s="122">
        <f t="shared" si="22"/>
        <v>6.4357342642274826</v>
      </c>
      <c r="P118" s="122">
        <f t="shared" si="22"/>
        <v>2.5398920985615239</v>
      </c>
      <c r="Q118" s="122">
        <f t="shared" si="22"/>
        <v>2.4843639644640154</v>
      </c>
      <c r="R118" s="122">
        <f t="shared" ref="R118:V118" si="23">SUM(R119:R120)</f>
        <v>2.1965434506143677</v>
      </c>
      <c r="S118" s="122">
        <f t="shared" si="23"/>
        <v>2.1679036657715249</v>
      </c>
      <c r="T118" s="122">
        <f t="shared" si="23"/>
        <v>2.2425912445356104</v>
      </c>
      <c r="U118" s="122">
        <f t="shared" si="23"/>
        <v>2.2455994208360197</v>
      </c>
      <c r="V118" s="122">
        <f t="shared" si="23"/>
        <v>4.5744680532145823E-2</v>
      </c>
      <c r="W118" s="122">
        <f t="shared" ref="W118" si="24">SUM(W119:W120)</f>
        <v>2.0491117908327414</v>
      </c>
      <c r="DA118" s="130" t="s">
        <v>1837</v>
      </c>
    </row>
    <row r="119" spans="1:105" ht="12" customHeight="1" x14ac:dyDescent="0.25">
      <c r="A119" s="97" t="s">
        <v>202</v>
      </c>
      <c r="B119" s="98">
        <v>1.1598955458015197</v>
      </c>
      <c r="C119" s="98">
        <v>1.2192201555023416</v>
      </c>
      <c r="D119" s="98">
        <v>3.9427594406304252</v>
      </c>
      <c r="E119" s="98">
        <v>3.8596795133066242</v>
      </c>
      <c r="F119" s="98">
        <v>3.7323107783574834</v>
      </c>
      <c r="G119" s="98">
        <v>3.2864105646458781</v>
      </c>
      <c r="H119" s="98">
        <v>3.6874448966917464</v>
      </c>
      <c r="I119" s="98">
        <v>3.9773027962229679</v>
      </c>
      <c r="J119" s="98">
        <v>5.0895911368455593</v>
      </c>
      <c r="K119" s="98">
        <v>6.6282025166158745</v>
      </c>
      <c r="L119" s="98">
        <v>9.4304120684150785</v>
      </c>
      <c r="M119" s="98">
        <v>7.5422309045258054</v>
      </c>
      <c r="N119" s="98">
        <v>7.369227213647271</v>
      </c>
      <c r="O119" s="98">
        <v>6.430831773580783</v>
      </c>
      <c r="P119" s="98">
        <v>2.5379182405360008</v>
      </c>
      <c r="Q119" s="98">
        <v>2.482662338142231</v>
      </c>
      <c r="R119" s="98">
        <v>2.1950535134507301</v>
      </c>
      <c r="S119" s="98">
        <v>2.1664239330298583</v>
      </c>
      <c r="T119" s="98">
        <v>2.2410838509628381</v>
      </c>
      <c r="U119" s="98">
        <v>2.244097139498527</v>
      </c>
      <c r="V119" s="98">
        <v>4.5714552277830701E-2</v>
      </c>
      <c r="W119" s="98">
        <v>2.0477754294089152</v>
      </c>
      <c r="DA119" s="63" t="s">
        <v>1838</v>
      </c>
    </row>
    <row r="120" spans="1:105" ht="12" customHeight="1" x14ac:dyDescent="0.25">
      <c r="A120" s="97" t="s">
        <v>53</v>
      </c>
      <c r="B120" s="98">
        <v>1.0166808878344902E-3</v>
      </c>
      <c r="C120" s="98">
        <v>1.0695670894430623E-3</v>
      </c>
      <c r="D120" s="98">
        <v>3.3202575766365875E-3</v>
      </c>
      <c r="E120" s="98">
        <v>3.1745167551140044E-3</v>
      </c>
      <c r="F120" s="98">
        <v>3.3035499163245833E-3</v>
      </c>
      <c r="G120" s="98">
        <v>2.7312240098474922E-3</v>
      </c>
      <c r="H120" s="98">
        <v>2.8642100142142507E-3</v>
      </c>
      <c r="I120" s="98">
        <v>2.7740545554614925E-3</v>
      </c>
      <c r="J120" s="98">
        <v>4.1105098093198447E-3</v>
      </c>
      <c r="K120" s="98">
        <v>5.3437022266633778E-3</v>
      </c>
      <c r="L120" s="98">
        <v>6.9161078447434838E-3</v>
      </c>
      <c r="M120" s="98">
        <v>5.8415428339499255E-3</v>
      </c>
      <c r="N120" s="98">
        <v>4.7832910232171906E-3</v>
      </c>
      <c r="O120" s="98">
        <v>4.9024906466998454E-3</v>
      </c>
      <c r="P120" s="98">
        <v>1.9738580255228696E-3</v>
      </c>
      <c r="Q120" s="98">
        <v>1.701626321784397E-3</v>
      </c>
      <c r="R120" s="98">
        <v>1.4899371636375837E-3</v>
      </c>
      <c r="S120" s="98">
        <v>1.4797327416665369E-3</v>
      </c>
      <c r="T120" s="98">
        <v>1.507393572772226E-3</v>
      </c>
      <c r="U120" s="98">
        <v>1.5022813374926693E-3</v>
      </c>
      <c r="V120" s="98">
        <v>3.0128254315120825E-5</v>
      </c>
      <c r="W120" s="98">
        <v>1.3363614238260373E-3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2.3774337334211948E-3</v>
      </c>
      <c r="C121" s="122">
        <f t="shared" si="25"/>
        <v>8.2771183057435554E-3</v>
      </c>
      <c r="D121" s="122">
        <f t="shared" si="25"/>
        <v>1.8338609742512287E-2</v>
      </c>
      <c r="E121" s="122">
        <f t="shared" si="25"/>
        <v>3.2956615738537601E-2</v>
      </c>
      <c r="F121" s="122">
        <f t="shared" si="25"/>
        <v>2.6358235812879494E-2</v>
      </c>
      <c r="G121" s="122">
        <f t="shared" si="25"/>
        <v>2.8344343919649458E-2</v>
      </c>
      <c r="H121" s="122">
        <f t="shared" si="25"/>
        <v>3.6660410953377215E-2</v>
      </c>
      <c r="I121" s="122">
        <f t="shared" si="25"/>
        <v>8.1503390288021019E-2</v>
      </c>
      <c r="J121" s="122">
        <f t="shared" si="25"/>
        <v>5.4516846728465206E-2</v>
      </c>
      <c r="K121" s="122">
        <f t="shared" si="25"/>
        <v>5.9083202500452799E-2</v>
      </c>
      <c r="L121" s="122">
        <f t="shared" si="25"/>
        <v>0.11997204774877906</v>
      </c>
      <c r="M121" s="122">
        <f t="shared" si="25"/>
        <v>9.1549866093567314E-2</v>
      </c>
      <c r="N121" s="122">
        <f t="shared" si="25"/>
        <v>0.20171096138786021</v>
      </c>
      <c r="O121" s="122">
        <f t="shared" si="25"/>
        <v>9.2408014896582027E-2</v>
      </c>
      <c r="P121" s="122">
        <f t="shared" si="25"/>
        <v>6.3960469458534647E-2</v>
      </c>
      <c r="Q121" s="122">
        <f t="shared" si="25"/>
        <v>7.9214356146392106E-2</v>
      </c>
      <c r="R121" s="122">
        <f t="shared" si="25"/>
        <v>5.5374647778293679E-2</v>
      </c>
      <c r="S121" s="122">
        <f t="shared" si="25"/>
        <v>3.767540922028758E-2</v>
      </c>
      <c r="T121" s="122">
        <f t="shared" si="25"/>
        <v>2.0308675450288204E-2</v>
      </c>
      <c r="U121" s="122">
        <f t="shared" si="25"/>
        <v>9.5755545990916738E-3</v>
      </c>
      <c r="V121" s="122">
        <f t="shared" si="25"/>
        <v>4.2403638829202461E-3</v>
      </c>
      <c r="W121" s="122">
        <f t="shared" si="25"/>
        <v>4.5675612133536502E-3</v>
      </c>
      <c r="DA121" s="130" t="s">
        <v>1840</v>
      </c>
    </row>
    <row r="122" spans="1:105" ht="12" customHeight="1" x14ac:dyDescent="0.25">
      <c r="A122" s="97" t="s">
        <v>53</v>
      </c>
      <c r="B122" s="98">
        <v>2.3774337334211948E-3</v>
      </c>
      <c r="C122" s="98">
        <v>8.2771183057435554E-3</v>
      </c>
      <c r="D122" s="98">
        <v>1.8338609742512287E-2</v>
      </c>
      <c r="E122" s="98">
        <v>3.2956615738537601E-2</v>
      </c>
      <c r="F122" s="98">
        <v>2.6358235812879494E-2</v>
      </c>
      <c r="G122" s="98">
        <v>2.8344343919649458E-2</v>
      </c>
      <c r="H122" s="98">
        <v>3.6660410953377215E-2</v>
      </c>
      <c r="I122" s="98">
        <v>8.1503390288021019E-2</v>
      </c>
      <c r="J122" s="98">
        <v>5.4516846728465206E-2</v>
      </c>
      <c r="K122" s="98">
        <v>5.9083202500452799E-2</v>
      </c>
      <c r="L122" s="98">
        <v>0.11997204774877906</v>
      </c>
      <c r="M122" s="98">
        <v>9.1549866093567314E-2</v>
      </c>
      <c r="N122" s="98">
        <v>0.20171096138786021</v>
      </c>
      <c r="O122" s="98">
        <v>9.2408014896582027E-2</v>
      </c>
      <c r="P122" s="98">
        <v>6.3960469458534647E-2</v>
      </c>
      <c r="Q122" s="98">
        <v>7.9214356146392106E-2</v>
      </c>
      <c r="R122" s="98">
        <v>5.5374647778293679E-2</v>
      </c>
      <c r="S122" s="98">
        <v>3.767540922028758E-2</v>
      </c>
      <c r="T122" s="98">
        <v>2.0308675450288204E-2</v>
      </c>
      <c r="U122" s="98">
        <v>9.5755545990916738E-3</v>
      </c>
      <c r="V122" s="98">
        <v>4.2403638829202461E-3</v>
      </c>
      <c r="W122" s="98">
        <v>4.5675612133536502E-3</v>
      </c>
      <c r="DA122" s="63" t="s">
        <v>1841</v>
      </c>
    </row>
    <row r="123" spans="1:105" ht="12" customHeight="1" x14ac:dyDescent="0.25">
      <c r="A123" s="121" t="s">
        <v>55</v>
      </c>
      <c r="B123" s="122">
        <v>8.3096104873032497E-2</v>
      </c>
      <c r="C123" s="122">
        <v>0.18146309520035575</v>
      </c>
      <c r="D123" s="122">
        <v>0.63157321157541213</v>
      </c>
      <c r="E123" s="122">
        <v>0.65276204776147617</v>
      </c>
      <c r="F123" s="122">
        <v>0.42789196953526992</v>
      </c>
      <c r="G123" s="122">
        <v>0.59251282342326972</v>
      </c>
      <c r="H123" s="122">
        <v>0.67410234902590482</v>
      </c>
      <c r="I123" s="122">
        <v>0.86784258720452345</v>
      </c>
      <c r="J123" s="122">
        <v>0.78899569994935681</v>
      </c>
      <c r="K123" s="122">
        <v>1.1449539380898808</v>
      </c>
      <c r="L123" s="122">
        <v>1.4994595416348877</v>
      </c>
      <c r="M123" s="122">
        <v>1.2699226030370412</v>
      </c>
      <c r="N123" s="122">
        <v>1.2409646581633234</v>
      </c>
      <c r="O123" s="122">
        <v>1.1566427122104526</v>
      </c>
      <c r="P123" s="122">
        <v>0.49939998050251555</v>
      </c>
      <c r="Q123" s="122">
        <v>0.5046961192447077</v>
      </c>
      <c r="R123" s="122">
        <v>0.44123810402380148</v>
      </c>
      <c r="S123" s="122">
        <v>0.45243885582169968</v>
      </c>
      <c r="T123" s="122">
        <v>0.45204355360031578</v>
      </c>
      <c r="U123" s="122">
        <v>0.4465329376217454</v>
      </c>
      <c r="V123" s="122">
        <v>0.20669010715539002</v>
      </c>
      <c r="W123" s="122">
        <v>0.39529080122107257</v>
      </c>
      <c r="DA123" s="130" t="s">
        <v>1842</v>
      </c>
    </row>
    <row r="124" spans="1:105" ht="12" customHeight="1" x14ac:dyDescent="0.25">
      <c r="A124" s="97" t="s">
        <v>130</v>
      </c>
      <c r="B124" s="98">
        <v>8.1322634774615793E-2</v>
      </c>
      <c r="C124" s="98">
        <v>0.17429820315290454</v>
      </c>
      <c r="D124" s="98">
        <v>0.62535251579373274</v>
      </c>
      <c r="E124" s="98">
        <v>0.64155387583700374</v>
      </c>
      <c r="F124" s="98">
        <v>0.42275659076232364</v>
      </c>
      <c r="G124" s="98">
        <v>0.58375099300701261</v>
      </c>
      <c r="H124" s="98">
        <v>0.65794917088657023</v>
      </c>
      <c r="I124" s="98">
        <v>0.85125511208161353</v>
      </c>
      <c r="J124" s="98">
        <v>0.77436345067288115</v>
      </c>
      <c r="K124" s="98">
        <v>1.1208115663798566</v>
      </c>
      <c r="L124" s="98">
        <v>1.4777322253398981</v>
      </c>
      <c r="M124" s="98">
        <v>1.2478830796944229</v>
      </c>
      <c r="N124" s="98">
        <v>1.2166330534110752</v>
      </c>
      <c r="O124" s="98">
        <v>1.1381397579550125</v>
      </c>
      <c r="P124" s="98">
        <v>0.48583253733905213</v>
      </c>
      <c r="Q124" s="98">
        <v>0.49390944520627172</v>
      </c>
      <c r="R124" s="98">
        <v>0.43332953436134558</v>
      </c>
      <c r="S124" s="98">
        <v>0.44287357640224578</v>
      </c>
      <c r="T124" s="98">
        <v>0.44467958957911174</v>
      </c>
      <c r="U124" s="98">
        <v>0.44019715923969133</v>
      </c>
      <c r="V124" s="98">
        <v>8.778461940805244E-3</v>
      </c>
      <c r="W124" s="98">
        <v>0.39048835158055584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1.7734700984167106E-3</v>
      </c>
      <c r="C128" s="101">
        <v>7.1648920474512087E-3</v>
      </c>
      <c r="D128" s="101">
        <v>6.2206957816793723E-3</v>
      </c>
      <c r="E128" s="101">
        <v>1.1208171924472422E-2</v>
      </c>
      <c r="F128" s="101">
        <v>5.1353787729463106E-3</v>
      </c>
      <c r="G128" s="101">
        <v>8.7618304162571537E-3</v>
      </c>
      <c r="H128" s="101">
        <v>1.6153178139334631E-2</v>
      </c>
      <c r="I128" s="101">
        <v>1.6587475122909891E-2</v>
      </c>
      <c r="J128" s="101">
        <v>1.4632249276475709E-2</v>
      </c>
      <c r="K128" s="101">
        <v>2.4142371710024247E-2</v>
      </c>
      <c r="L128" s="101">
        <v>2.1727316294989522E-2</v>
      </c>
      <c r="M128" s="101">
        <v>2.2039523342618335E-2</v>
      </c>
      <c r="N128" s="101">
        <v>2.4331604752248132E-2</v>
      </c>
      <c r="O128" s="101">
        <v>1.8502954255440112E-2</v>
      </c>
      <c r="P128" s="101">
        <v>1.3567443163463394E-2</v>
      </c>
      <c r="Q128" s="101">
        <v>1.0786674038436007E-2</v>
      </c>
      <c r="R128" s="101">
        <v>7.9085696624558739E-3</v>
      </c>
      <c r="S128" s="101">
        <v>9.5652794194538947E-3</v>
      </c>
      <c r="T128" s="101">
        <v>7.3639640212040192E-3</v>
      </c>
      <c r="U128" s="101">
        <v>6.3357783820540458E-3</v>
      </c>
      <c r="V128" s="101">
        <v>0.19791164521458476</v>
      </c>
      <c r="W128" s="101">
        <v>4.8024496405167129E-3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7.207962474343689E-2</v>
      </c>
      <c r="C132" s="122">
        <v>0.13995276798131587</v>
      </c>
      <c r="D132" s="122">
        <v>0.25309967862242838</v>
      </c>
      <c r="E132" s="122">
        <v>0.34458786823083454</v>
      </c>
      <c r="F132" s="122">
        <v>0.23178645852512372</v>
      </c>
      <c r="G132" s="122">
        <v>0.50289704128046009</v>
      </c>
      <c r="H132" s="122">
        <v>0.31200011920710335</v>
      </c>
      <c r="I132" s="122">
        <v>0.50525866272140985</v>
      </c>
      <c r="J132" s="122">
        <v>0.2956980899153912</v>
      </c>
      <c r="K132" s="122">
        <v>0.50783378095138099</v>
      </c>
      <c r="L132" s="122">
        <v>0.46057602355698224</v>
      </c>
      <c r="M132" s="122">
        <v>0.45589612261398904</v>
      </c>
      <c r="N132" s="122">
        <v>0.36513385079186034</v>
      </c>
      <c r="O132" s="122">
        <v>0.30605410568632335</v>
      </c>
      <c r="P132" s="122">
        <v>0.21699100630229703</v>
      </c>
      <c r="Q132" s="122">
        <v>0.19011486936542024</v>
      </c>
      <c r="R132" s="122">
        <v>0.15630088500283271</v>
      </c>
      <c r="S132" s="122">
        <v>0.16675071418676177</v>
      </c>
      <c r="T132" s="122">
        <v>0.15017759941018191</v>
      </c>
      <c r="U132" s="122">
        <v>0.13625517397403375</v>
      </c>
      <c r="V132" s="122">
        <v>7.0993839052653773E-2</v>
      </c>
      <c r="W132" s="122">
        <v>8.6532413052428897E-2</v>
      </c>
      <c r="DA132" s="130" t="s">
        <v>1851</v>
      </c>
    </row>
    <row r="133" spans="1:105" ht="12" customHeight="1" x14ac:dyDescent="0.25">
      <c r="A133" s="97" t="s">
        <v>50</v>
      </c>
      <c r="B133" s="98">
        <v>7.105549471278963E-2</v>
      </c>
      <c r="C133" s="98">
        <v>0.13432489209263718</v>
      </c>
      <c r="D133" s="98">
        <v>0.24422816328940128</v>
      </c>
      <c r="E133" s="98">
        <v>0.32433697473181383</v>
      </c>
      <c r="F133" s="98">
        <v>0.2215957361640549</v>
      </c>
      <c r="G133" s="98">
        <v>0.4913091446493919</v>
      </c>
      <c r="H133" s="98">
        <v>0.28423547600152294</v>
      </c>
      <c r="I133" s="98">
        <v>0.49112445869788068</v>
      </c>
      <c r="J133" s="98">
        <v>0.28825829601222158</v>
      </c>
      <c r="K133" s="98">
        <v>0.50276805084120679</v>
      </c>
      <c r="L133" s="98">
        <v>0.4520905342975054</v>
      </c>
      <c r="M133" s="98">
        <v>0.44685469086603458</v>
      </c>
      <c r="N133" s="98">
        <v>0.35286462942454982</v>
      </c>
      <c r="O133" s="98">
        <v>0.30556107974016061</v>
      </c>
      <c r="P133" s="98">
        <v>0.21468358566679477</v>
      </c>
      <c r="Q133" s="98">
        <v>0.18611672399678261</v>
      </c>
      <c r="R133" s="98">
        <v>0.15299434875190432</v>
      </c>
      <c r="S133" s="98">
        <v>0.1628623795123379</v>
      </c>
      <c r="T133" s="98">
        <v>0.1480131755363995</v>
      </c>
      <c r="U133" s="98">
        <v>0.13456640668188979</v>
      </c>
      <c r="V133" s="98">
        <v>7.0024078574110804E-2</v>
      </c>
      <c r="W133" s="98">
        <v>8.5504140853925478E-2</v>
      </c>
      <c r="DA133" s="63" t="s">
        <v>1852</v>
      </c>
    </row>
    <row r="134" spans="1:105" ht="12" customHeight="1" x14ac:dyDescent="0.25">
      <c r="A134" s="109" t="s">
        <v>120</v>
      </c>
      <c r="B134" s="33">
        <v>1.0241300306472671E-3</v>
      </c>
      <c r="C134" s="33">
        <v>5.6278758886786819E-3</v>
      </c>
      <c r="D134" s="33">
        <v>8.8715153330271267E-3</v>
      </c>
      <c r="E134" s="33">
        <v>2.0250893499020702E-2</v>
      </c>
      <c r="F134" s="33">
        <v>1.019072236106883E-2</v>
      </c>
      <c r="G134" s="33">
        <v>1.1587896631068165E-2</v>
      </c>
      <c r="H134" s="33">
        <v>2.7764643205580409E-2</v>
      </c>
      <c r="I134" s="33">
        <v>1.4134204023529159E-2</v>
      </c>
      <c r="J134" s="33">
        <v>7.4397939031696078E-3</v>
      </c>
      <c r="K134" s="33">
        <v>5.0657301101741719E-3</v>
      </c>
      <c r="L134" s="33">
        <v>8.4854892594768451E-3</v>
      </c>
      <c r="M134" s="33">
        <v>9.0414317479544509E-3</v>
      </c>
      <c r="N134" s="33">
        <v>1.2269221367310507E-2</v>
      </c>
      <c r="O134" s="33">
        <v>4.9302594616276567E-4</v>
      </c>
      <c r="P134" s="33">
        <v>2.3074206355022677E-3</v>
      </c>
      <c r="Q134" s="33">
        <v>3.9981453686376185E-3</v>
      </c>
      <c r="R134" s="33">
        <v>3.3065362509283919E-3</v>
      </c>
      <c r="S134" s="33">
        <v>3.8883346744238781E-3</v>
      </c>
      <c r="T134" s="33">
        <v>2.1644238737824101E-3</v>
      </c>
      <c r="U134" s="33">
        <v>1.6887672921439634E-3</v>
      </c>
      <c r="V134" s="33">
        <v>9.6976047854297484E-4</v>
      </c>
      <c r="W134" s="33">
        <v>1.0282721985034251E-3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0.63804418523557382</v>
      </c>
      <c r="C136" s="119">
        <f t="shared" si="26"/>
        <v>0.66299947215609867</v>
      </c>
      <c r="D136" s="119">
        <f t="shared" si="26"/>
        <v>0.6807160880095311</v>
      </c>
      <c r="E136" s="119">
        <f t="shared" si="26"/>
        <v>0.68442800377253388</v>
      </c>
      <c r="F136" s="119">
        <f t="shared" si="26"/>
        <v>0.68388094704390223</v>
      </c>
      <c r="G136" s="119">
        <f t="shared" si="26"/>
        <v>0.6827499608401012</v>
      </c>
      <c r="H136" s="119">
        <f t="shared" si="26"/>
        <v>0.69444089739158665</v>
      </c>
      <c r="I136" s="119">
        <f t="shared" si="26"/>
        <v>0.70192158481480449</v>
      </c>
      <c r="J136" s="119">
        <f t="shared" si="26"/>
        <v>0.70825270096408555</v>
      </c>
      <c r="K136" s="119">
        <f t="shared" si="26"/>
        <v>0.7137660120484588</v>
      </c>
      <c r="L136" s="119">
        <f t="shared" si="26"/>
        <v>0.72418501648013489</v>
      </c>
      <c r="M136" s="119">
        <f t="shared" si="26"/>
        <v>0.72482699875126477</v>
      </c>
      <c r="N136" s="119">
        <f t="shared" si="26"/>
        <v>0.73472053470687271</v>
      </c>
      <c r="O136" s="119">
        <f t="shared" si="26"/>
        <v>0.73206882534152218</v>
      </c>
      <c r="P136" s="119">
        <f t="shared" si="26"/>
        <v>0.7330587445615494</v>
      </c>
      <c r="Q136" s="119">
        <f t="shared" si="26"/>
        <v>0.73867197083051428</v>
      </c>
      <c r="R136" s="119">
        <f t="shared" ref="R136:V136" si="27">IF(R117=0,"",R117/R98)</f>
        <v>0.73797863422594046</v>
      </c>
      <c r="S136" s="119">
        <f t="shared" si="27"/>
        <v>0.74085519289346546</v>
      </c>
      <c r="T136" s="119">
        <f t="shared" si="27"/>
        <v>0.74437235691260317</v>
      </c>
      <c r="U136" s="119">
        <f t="shared" si="27"/>
        <v>0.74543572227883326</v>
      </c>
      <c r="V136" s="119">
        <f t="shared" si="27"/>
        <v>0.68923991621600511</v>
      </c>
      <c r="W136" s="119">
        <f t="shared" ref="W136" si="28">IF(W117=0,"",W117/W98)</f>
        <v>0.75774920210103103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0.63433327597102029</v>
      </c>
      <c r="C137" s="124">
        <f t="shared" si="29"/>
        <v>0.65615013576370795</v>
      </c>
      <c r="D137" s="124">
        <f t="shared" si="29"/>
        <v>0.66941904747461889</v>
      </c>
      <c r="E137" s="124">
        <f t="shared" si="29"/>
        <v>0.67351745240567062</v>
      </c>
      <c r="F137" s="124">
        <f t="shared" si="29"/>
        <v>0.67575157800328611</v>
      </c>
      <c r="G137" s="124">
        <f t="shared" si="29"/>
        <v>0.67760018357502461</v>
      </c>
      <c r="H137" s="124">
        <f t="shared" si="29"/>
        <v>0.68186391592081641</v>
      </c>
      <c r="I137" s="124">
        <f t="shared" si="29"/>
        <v>0.68848109132771185</v>
      </c>
      <c r="J137" s="124">
        <f t="shared" si="29"/>
        <v>0.69628687623046404</v>
      </c>
      <c r="K137" s="124">
        <f t="shared" si="29"/>
        <v>0.70423083112812435</v>
      </c>
      <c r="L137" s="124">
        <f t="shared" si="29"/>
        <v>0.71051131876702633</v>
      </c>
      <c r="M137" s="124">
        <f t="shared" si="29"/>
        <v>0.71244262208786613</v>
      </c>
      <c r="N137" s="124">
        <f t="shared" si="29"/>
        <v>0.71414983081610384</v>
      </c>
      <c r="O137" s="124">
        <f t="shared" si="29"/>
        <v>0.71550760360071552</v>
      </c>
      <c r="P137" s="124">
        <f t="shared" si="29"/>
        <v>0.71564013563475137</v>
      </c>
      <c r="Q137" s="124">
        <f t="shared" si="29"/>
        <v>0.71561690590516336</v>
      </c>
      <c r="R137" s="124">
        <f t="shared" ref="R137:V137" si="30">IF(R118=0,"",R118/R99)</f>
        <v>0.71645223800340707</v>
      </c>
      <c r="S137" s="124">
        <f t="shared" si="30"/>
        <v>0.72327902315211523</v>
      </c>
      <c r="T137" s="124">
        <f t="shared" si="30"/>
        <v>0.72958136416413066</v>
      </c>
      <c r="U137" s="124">
        <f t="shared" si="30"/>
        <v>0.73182108655739586</v>
      </c>
      <c r="V137" s="124">
        <f t="shared" si="30"/>
        <v>0.73268065648043179</v>
      </c>
      <c r="W137" s="124">
        <f t="shared" ref="W137" si="31">IF(W118=0,"",W118/W99)</f>
        <v>0.74140493249107775</v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0.6341300264468166</v>
      </c>
      <c r="C138" s="111">
        <f t="shared" si="32"/>
        <v>0.65595227166766878</v>
      </c>
      <c r="D138" s="111">
        <f t="shared" si="32"/>
        <v>0.66923274161983903</v>
      </c>
      <c r="E138" s="111">
        <f t="shared" si="32"/>
        <v>0.67333664400710602</v>
      </c>
      <c r="F138" s="111">
        <f t="shared" si="32"/>
        <v>0.67555769336992688</v>
      </c>
      <c r="G138" s="111">
        <f t="shared" si="32"/>
        <v>0.67741867904985775</v>
      </c>
      <c r="H138" s="111">
        <f t="shared" si="32"/>
        <v>0.68169546140672344</v>
      </c>
      <c r="I138" s="111">
        <f t="shared" si="32"/>
        <v>0.68833153375058642</v>
      </c>
      <c r="J138" s="111">
        <f t="shared" si="32"/>
        <v>0.69611612727818206</v>
      </c>
      <c r="K138" s="111">
        <f t="shared" si="32"/>
        <v>0.70406294652438728</v>
      </c>
      <c r="L138" s="111">
        <f t="shared" si="32"/>
        <v>0.71036050482847779</v>
      </c>
      <c r="M138" s="111">
        <f t="shared" si="32"/>
        <v>0.71228398474173271</v>
      </c>
      <c r="N138" s="111">
        <f t="shared" si="32"/>
        <v>0.71401735028018631</v>
      </c>
      <c r="O138" s="111">
        <f t="shared" si="32"/>
        <v>0.71535245767966915</v>
      </c>
      <c r="P138" s="111">
        <f t="shared" si="32"/>
        <v>0.71548189965716436</v>
      </c>
      <c r="Q138" s="111">
        <f t="shared" si="32"/>
        <v>0.71547744699643689</v>
      </c>
      <c r="R138" s="111">
        <f t="shared" ref="R138:V138" si="33">IF(R119=0,"",R119/R100)</f>
        <v>0.71631437341453918</v>
      </c>
      <c r="S138" s="111">
        <f t="shared" si="33"/>
        <v>0.72314234291840485</v>
      </c>
      <c r="T138" s="111">
        <f t="shared" si="33"/>
        <v>0.72944868585844824</v>
      </c>
      <c r="U138" s="111">
        <f t="shared" si="33"/>
        <v>0.73168972714276703</v>
      </c>
      <c r="V138" s="111">
        <f t="shared" si="33"/>
        <v>0.73255159753751464</v>
      </c>
      <c r="W138" s="111">
        <f t="shared" ref="W138" si="34">IF(W119=0,"",W119/W100)</f>
        <v>0.74127983631726257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1.9508174497697581</v>
      </c>
      <c r="D140" s="124">
        <f t="shared" si="38"/>
        <v>2.0692900001913039</v>
      </c>
      <c r="E140" s="124">
        <f t="shared" si="38"/>
        <v>2.1322044561460585</v>
      </c>
      <c r="F140" s="124">
        <f t="shared" si="38"/>
        <v>2.1597811235823685</v>
      </c>
      <c r="G140" s="124">
        <f t="shared" si="38"/>
        <v>2.180599393761641</v>
      </c>
      <c r="H140" s="124">
        <f t="shared" si="38"/>
        <v>2.2121454899086941</v>
      </c>
      <c r="I140" s="124">
        <f t="shared" si="38"/>
        <v>2.2684203650046388</v>
      </c>
      <c r="J140" s="124">
        <f t="shared" si="38"/>
        <v>2.3377021520255523</v>
      </c>
      <c r="K140" s="124">
        <f t="shared" si="38"/>
        <v>2.4436200253075127</v>
      </c>
      <c r="L140" s="124">
        <f t="shared" si="38"/>
        <v>2.5479980390308654</v>
      </c>
      <c r="M140" s="124">
        <f t="shared" si="38"/>
        <v>2.6122768135159502</v>
      </c>
      <c r="N140" s="124">
        <f t="shared" si="38"/>
        <v>2.6412134015202442</v>
      </c>
      <c r="O140" s="124">
        <f t="shared" si="38"/>
        <v>2.6552086732822029</v>
      </c>
      <c r="P140" s="124">
        <f t="shared" si="38"/>
        <v>2.6672390361087057</v>
      </c>
      <c r="Q140" s="124">
        <f t="shared" si="38"/>
        <v>2.6813016001967425</v>
      </c>
      <c r="R140" s="124">
        <f t="shared" ref="R140:V140" si="39">IF(R121=0,"",R121/R102)</f>
        <v>2.7016358241038514</v>
      </c>
      <c r="S140" s="124">
        <f t="shared" si="39"/>
        <v>2.7577311414614316</v>
      </c>
      <c r="T140" s="124">
        <f t="shared" si="39"/>
        <v>2.9344812802298974</v>
      </c>
      <c r="U140" s="124">
        <f t="shared" si="39"/>
        <v>3.1849612841846024</v>
      </c>
      <c r="V140" s="124">
        <f t="shared" si="39"/>
        <v>3.3660527699519207</v>
      </c>
      <c r="W140" s="124">
        <f t="shared" ref="W140" si="40">IF(W121=0,"",W121/W102)</f>
        <v>3.3982078044721726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1.9508174497697581</v>
      </c>
      <c r="D141" s="111">
        <f t="shared" si="41"/>
        <v>2.0692900001913039</v>
      </c>
      <c r="E141" s="111">
        <f t="shared" si="41"/>
        <v>2.1322044561460585</v>
      </c>
      <c r="F141" s="111">
        <f t="shared" si="41"/>
        <v>2.1597811235823685</v>
      </c>
      <c r="G141" s="111">
        <f t="shared" si="41"/>
        <v>2.180599393761641</v>
      </c>
      <c r="H141" s="111">
        <f t="shared" si="41"/>
        <v>2.2121454899086941</v>
      </c>
      <c r="I141" s="111">
        <f t="shared" si="41"/>
        <v>2.2684203650046388</v>
      </c>
      <c r="J141" s="111">
        <f t="shared" si="41"/>
        <v>2.3377021520255523</v>
      </c>
      <c r="K141" s="111">
        <f t="shared" si="41"/>
        <v>2.4436200253075127</v>
      </c>
      <c r="L141" s="111">
        <f t="shared" si="41"/>
        <v>2.5479980390308654</v>
      </c>
      <c r="M141" s="111">
        <f t="shared" si="41"/>
        <v>2.6122768135159502</v>
      </c>
      <c r="N141" s="111">
        <f t="shared" si="41"/>
        <v>2.6412134015202442</v>
      </c>
      <c r="O141" s="111">
        <f t="shared" si="41"/>
        <v>2.6552086732822029</v>
      </c>
      <c r="P141" s="111">
        <f t="shared" si="41"/>
        <v>2.6672390361087057</v>
      </c>
      <c r="Q141" s="111">
        <f t="shared" si="41"/>
        <v>2.6813016001967425</v>
      </c>
      <c r="R141" s="111">
        <f t="shared" ref="R141:V141" si="42">IF(R122=0,"",R122/R103)</f>
        <v>2.7016358241038514</v>
      </c>
      <c r="S141" s="111">
        <f t="shared" si="42"/>
        <v>2.7577311414614316</v>
      </c>
      <c r="T141" s="111">
        <f t="shared" si="42"/>
        <v>2.9344812802298974</v>
      </c>
      <c r="U141" s="111">
        <f t="shared" si="42"/>
        <v>3.1849612841846024</v>
      </c>
      <c r="V141" s="111">
        <f t="shared" si="42"/>
        <v>3.3660527699519207</v>
      </c>
      <c r="W141" s="111">
        <f t="shared" ref="W141" si="43">IF(W122=0,"",W122/W103)</f>
        <v>3.3982078044721726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0.7640346665295743</v>
      </c>
      <c r="C142" s="124">
        <f t="shared" si="44"/>
        <v>0.78245813115803675</v>
      </c>
      <c r="D142" s="124">
        <f t="shared" si="44"/>
        <v>0.8063071484689931</v>
      </c>
      <c r="E142" s="124">
        <f t="shared" si="44"/>
        <v>0.80790182654349152</v>
      </c>
      <c r="F142" s="124">
        <f t="shared" si="44"/>
        <v>0.81188369867046983</v>
      </c>
      <c r="G142" s="124">
        <f t="shared" si="44"/>
        <v>0.81272860578903616</v>
      </c>
      <c r="H142" s="124">
        <f t="shared" si="44"/>
        <v>0.81323397197916725</v>
      </c>
      <c r="I142" s="124">
        <f t="shared" si="44"/>
        <v>0.82041596503264347</v>
      </c>
      <c r="J142" s="124">
        <f t="shared" si="44"/>
        <v>0.82696436623569514</v>
      </c>
      <c r="K142" s="124">
        <f t="shared" si="44"/>
        <v>0.83250332483842659</v>
      </c>
      <c r="L142" s="124">
        <f t="shared" si="44"/>
        <v>0.84001074808234133</v>
      </c>
      <c r="M142" s="124">
        <f t="shared" si="44"/>
        <v>0.840689852444369</v>
      </c>
      <c r="N142" s="124">
        <f t="shared" si="44"/>
        <v>0.84307474718602793</v>
      </c>
      <c r="O142" s="124">
        <f t="shared" si="44"/>
        <v>0.85053075797917554</v>
      </c>
      <c r="P142" s="124">
        <f t="shared" si="44"/>
        <v>0.85501695874268213</v>
      </c>
      <c r="Q142" s="124">
        <f t="shared" si="44"/>
        <v>0.86296085919510523</v>
      </c>
      <c r="R142" s="124">
        <f t="shared" ref="R142:V142" si="45">IF(R123=0,"",R123/R104)</f>
        <v>0.86889966780508454</v>
      </c>
      <c r="S142" s="124">
        <f t="shared" si="45"/>
        <v>0.87316585635376132</v>
      </c>
      <c r="T142" s="124">
        <f t="shared" si="45"/>
        <v>0.88051873830774063</v>
      </c>
      <c r="U142" s="124">
        <f t="shared" si="45"/>
        <v>0.8851650592291761</v>
      </c>
      <c r="V142" s="124">
        <f t="shared" si="45"/>
        <v>0.70938298767931907</v>
      </c>
      <c r="W142" s="124">
        <f t="shared" ref="W142" si="46">IF(W123=0,"",W123/W104)</f>
        <v>0.90915074053737577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0.77054836215853439</v>
      </c>
      <c r="C143" s="111">
        <f t="shared" si="47"/>
        <v>0.79484629619412028</v>
      </c>
      <c r="D143" s="111">
        <f t="shared" si="47"/>
        <v>0.80968735042962647</v>
      </c>
      <c r="E143" s="111">
        <f t="shared" si="47"/>
        <v>0.81384977722015461</v>
      </c>
      <c r="F143" s="111">
        <f t="shared" si="47"/>
        <v>0.81607627128297466</v>
      </c>
      <c r="G143" s="111">
        <f t="shared" si="47"/>
        <v>0.81790206832387669</v>
      </c>
      <c r="H143" s="111">
        <f t="shared" si="47"/>
        <v>0.82166811843573984</v>
      </c>
      <c r="I143" s="111">
        <f t="shared" si="47"/>
        <v>0.82729841932000459</v>
      </c>
      <c r="J143" s="111">
        <f t="shared" si="47"/>
        <v>0.83377515494049359</v>
      </c>
      <c r="K143" s="111">
        <f t="shared" si="47"/>
        <v>0.84028514034048274</v>
      </c>
      <c r="L143" s="111">
        <f t="shared" si="47"/>
        <v>0.84545326613376748</v>
      </c>
      <c r="M143" s="111">
        <f t="shared" si="47"/>
        <v>0.84720601759576941</v>
      </c>
      <c r="N143" s="111">
        <f t="shared" si="47"/>
        <v>0.85052407050272272</v>
      </c>
      <c r="O143" s="111">
        <f t="shared" si="47"/>
        <v>0.85677237428832742</v>
      </c>
      <c r="P143" s="111">
        <f t="shared" si="47"/>
        <v>0.86597575820773509</v>
      </c>
      <c r="Q143" s="111">
        <f t="shared" si="47"/>
        <v>0.87183132575618894</v>
      </c>
      <c r="R143" s="111">
        <f t="shared" ref="R143:V143" si="48">IF(R124=0,"",R124/R105)</f>
        <v>0.87640169915765076</v>
      </c>
      <c r="S143" s="111">
        <f t="shared" si="48"/>
        <v>0.88010215642147382</v>
      </c>
      <c r="T143" s="111">
        <f t="shared" si="48"/>
        <v>0.88522268962979189</v>
      </c>
      <c r="U143" s="111">
        <f t="shared" si="48"/>
        <v>0.88915365815824843</v>
      </c>
      <c r="V143" s="111">
        <f t="shared" si="48"/>
        <v>0.90963985327156793</v>
      </c>
      <c r="W143" s="111">
        <f t="shared" ref="W143" si="49">IF(W124=0,"",W124/W105)</f>
        <v>0.91242126392451328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0.56734952656553728</v>
      </c>
      <c r="D147" s="112">
        <f t="shared" si="59"/>
        <v>0.56795264587467265</v>
      </c>
      <c r="E147" s="112">
        <f t="shared" si="59"/>
        <v>0.56961390044030491</v>
      </c>
      <c r="F147" s="112">
        <f t="shared" si="59"/>
        <v>0.57057206762893009</v>
      </c>
      <c r="G147" s="112">
        <f t="shared" si="59"/>
        <v>0.57177323421633841</v>
      </c>
      <c r="H147" s="112">
        <f t="shared" si="59"/>
        <v>0.57346772554258307</v>
      </c>
      <c r="I147" s="112">
        <f t="shared" si="59"/>
        <v>0.57495024398097649</v>
      </c>
      <c r="J147" s="112">
        <f t="shared" si="59"/>
        <v>0.57736933853080841</v>
      </c>
      <c r="K147" s="112">
        <f t="shared" si="59"/>
        <v>0.582194961394638</v>
      </c>
      <c r="L147" s="112">
        <f t="shared" si="59"/>
        <v>0.58422347453828216</v>
      </c>
      <c r="M147" s="112">
        <f t="shared" si="59"/>
        <v>0.58564801641651076</v>
      </c>
      <c r="N147" s="112">
        <f t="shared" si="59"/>
        <v>0.58630548621916578</v>
      </c>
      <c r="O147" s="112">
        <f t="shared" si="59"/>
        <v>0.58733787549804684</v>
      </c>
      <c r="P147" s="112">
        <f t="shared" si="59"/>
        <v>0.58838701916534986</v>
      </c>
      <c r="Q147" s="112">
        <f t="shared" si="59"/>
        <v>0.58869828820148562</v>
      </c>
      <c r="R147" s="112">
        <f t="shared" ref="R147:V147" si="60">IF(R128=0,"",R128/R109)</f>
        <v>0.59148051027493687</v>
      </c>
      <c r="S147" s="112">
        <f t="shared" si="60"/>
        <v>0.63972761842802828</v>
      </c>
      <c r="T147" s="112">
        <f t="shared" si="60"/>
        <v>0.66661405764539006</v>
      </c>
      <c r="U147" s="112">
        <f t="shared" si="60"/>
        <v>0.6748397772194672</v>
      </c>
      <c r="V147" s="112">
        <f t="shared" si="60"/>
        <v>0.70252296514850254</v>
      </c>
      <c r="W147" s="112">
        <f t="shared" ref="W147" si="61">IF(W128=0,"",W128/W109)</f>
        <v>0.70397560293573958</v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0.57176397502590937</v>
      </c>
      <c r="C151" s="124">
        <f t="shared" si="71"/>
        <v>0.57854467603642479</v>
      </c>
      <c r="D151" s="124">
        <f t="shared" si="71"/>
        <v>0.57973395213504564</v>
      </c>
      <c r="E151" s="124">
        <f t="shared" si="71"/>
        <v>0.58355493310891449</v>
      </c>
      <c r="F151" s="124">
        <f t="shared" si="71"/>
        <v>0.58208696796415105</v>
      </c>
      <c r="G151" s="124">
        <f t="shared" si="71"/>
        <v>0.57986173316555434</v>
      </c>
      <c r="H151" s="124">
        <f t="shared" si="71"/>
        <v>0.5894802371954394</v>
      </c>
      <c r="I151" s="124">
        <f t="shared" si="71"/>
        <v>0.58217185342959732</v>
      </c>
      <c r="J151" s="124">
        <f t="shared" si="71"/>
        <v>0.58268111292736025</v>
      </c>
      <c r="K151" s="124">
        <f t="shared" si="71"/>
        <v>0.58168742768479664</v>
      </c>
      <c r="L151" s="124">
        <f t="shared" si="71"/>
        <v>0.58353992787605402</v>
      </c>
      <c r="M151" s="124">
        <f t="shared" si="71"/>
        <v>0.5839762560854237</v>
      </c>
      <c r="N151" s="124">
        <f t="shared" si="71"/>
        <v>0.58597372647754198</v>
      </c>
      <c r="O151" s="124">
        <f t="shared" si="71"/>
        <v>0.58177482817884729</v>
      </c>
      <c r="P151" s="124">
        <f t="shared" si="71"/>
        <v>0.58312156569612694</v>
      </c>
      <c r="Q151" s="124">
        <f t="shared" si="71"/>
        <v>0.58475300616869974</v>
      </c>
      <c r="R151" s="124">
        <f t="shared" ref="R151:V151" si="72">IF(R132=0,"",R132/R113)</f>
        <v>0.58540998408427636</v>
      </c>
      <c r="S151" s="124">
        <f t="shared" si="72"/>
        <v>0.58776965236631418</v>
      </c>
      <c r="T151" s="124">
        <f t="shared" si="72"/>
        <v>0.58908576689034242</v>
      </c>
      <c r="U151" s="124">
        <f t="shared" si="72"/>
        <v>0.58948783442324515</v>
      </c>
      <c r="V151" s="124">
        <f t="shared" si="72"/>
        <v>0.58991521808310998</v>
      </c>
      <c r="W151" s="124">
        <f t="shared" ref="W151" si="73">IF(W132=0,"",W132/W113)</f>
        <v>0.59212312146260937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0.56999393016022337</v>
      </c>
      <c r="C152" s="111">
        <f t="shared" si="74"/>
        <v>0.57330473999268272</v>
      </c>
      <c r="D152" s="111">
        <f t="shared" si="74"/>
        <v>0.57516073151743807</v>
      </c>
      <c r="E152" s="111">
        <f t="shared" si="74"/>
        <v>0.57583265952068041</v>
      </c>
      <c r="F152" s="111">
        <f t="shared" si="74"/>
        <v>0.57633209649619921</v>
      </c>
      <c r="G152" s="111">
        <f t="shared" si="74"/>
        <v>0.57685911517881994</v>
      </c>
      <c r="H152" s="111">
        <f t="shared" si="74"/>
        <v>0.57765488024395184</v>
      </c>
      <c r="I152" s="111">
        <f t="shared" si="74"/>
        <v>0.5785128586563224</v>
      </c>
      <c r="J152" s="111">
        <f t="shared" si="74"/>
        <v>0.57939182548248069</v>
      </c>
      <c r="K152" s="111">
        <f t="shared" si="74"/>
        <v>0.58038605295719958</v>
      </c>
      <c r="L152" s="111">
        <f t="shared" si="74"/>
        <v>0.58108031406775962</v>
      </c>
      <c r="M152" s="111">
        <f t="shared" si="74"/>
        <v>0.58131499284264476</v>
      </c>
      <c r="N152" s="111">
        <f t="shared" si="74"/>
        <v>0.5814439835831563</v>
      </c>
      <c r="O152" s="111">
        <f t="shared" si="74"/>
        <v>0.58155871497294853</v>
      </c>
      <c r="P152" s="111">
        <f t="shared" si="74"/>
        <v>0.58168605665158524</v>
      </c>
      <c r="Q152" s="111">
        <f t="shared" si="74"/>
        <v>0.58189061303621592</v>
      </c>
      <c r="R152" s="111">
        <f t="shared" ref="R152:V152" si="75">IF(R133=0,"",R133/R114)</f>
        <v>0.5824696828682282</v>
      </c>
      <c r="S152" s="111">
        <f t="shared" si="75"/>
        <v>0.58440460628142876</v>
      </c>
      <c r="T152" s="111">
        <f t="shared" si="75"/>
        <v>0.58687370109847647</v>
      </c>
      <c r="U152" s="111">
        <f t="shared" si="75"/>
        <v>0.58754571270621303</v>
      </c>
      <c r="V152" s="111">
        <f t="shared" si="75"/>
        <v>0.58776888570193553</v>
      </c>
      <c r="W152" s="111">
        <f t="shared" ref="W152" si="76">IF(W133=0,"",W133/W114)</f>
        <v>0.59026065841806441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0.72878418312342952</v>
      </c>
      <c r="C153" s="45">
        <f t="shared" si="77"/>
        <v>0.73996757017396764</v>
      </c>
      <c r="D153" s="45">
        <f t="shared" si="77"/>
        <v>0.74219482541330561</v>
      </c>
      <c r="E153" s="45">
        <f t="shared" si="77"/>
        <v>0.7431772308262603</v>
      </c>
      <c r="F153" s="45">
        <f t="shared" si="77"/>
        <v>0.74352926044826595</v>
      </c>
      <c r="G153" s="45">
        <f t="shared" si="77"/>
        <v>0.74406967733324803</v>
      </c>
      <c r="H153" s="45">
        <f t="shared" si="77"/>
        <v>0.74577290219263626</v>
      </c>
      <c r="I153" s="45">
        <f t="shared" si="77"/>
        <v>0.74615442788933828</v>
      </c>
      <c r="J153" s="45">
        <f t="shared" si="77"/>
        <v>0.74699199241553205</v>
      </c>
      <c r="K153" s="45">
        <f t="shared" si="77"/>
        <v>0.74819097495490672</v>
      </c>
      <c r="L153" s="45">
        <f t="shared" si="77"/>
        <v>0.75345737477494679</v>
      </c>
      <c r="M153" s="45">
        <f t="shared" si="77"/>
        <v>0.75474362033490616</v>
      </c>
      <c r="N153" s="45">
        <f t="shared" si="77"/>
        <v>0.75517538830309672</v>
      </c>
      <c r="O153" s="45">
        <f t="shared" si="77"/>
        <v>0.75585769867403263</v>
      </c>
      <c r="P153" s="45">
        <f t="shared" si="77"/>
        <v>0.75691660721493448</v>
      </c>
      <c r="Q153" s="45">
        <f t="shared" si="77"/>
        <v>0.75842375466489675</v>
      </c>
      <c r="R153" s="45">
        <f t="shared" ref="R153:V153" si="78">IF(R134=0,"",R134/R115)</f>
        <v>0.76381592254620911</v>
      </c>
      <c r="S153" s="45">
        <f t="shared" si="78"/>
        <v>0.77457992860220515</v>
      </c>
      <c r="T153" s="45">
        <f t="shared" si="78"/>
        <v>0.79365683502455042</v>
      </c>
      <c r="U153" s="45">
        <f t="shared" si="78"/>
        <v>0.80027283597233689</v>
      </c>
      <c r="V153" s="45">
        <f t="shared" si="78"/>
        <v>0.80116434342775145</v>
      </c>
      <c r="W153" s="45">
        <f t="shared" ref="W153" si="79">IF(W134=0,"",W134/W115)</f>
        <v>0.80274303223388022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0.32933585206513699</v>
      </c>
      <c r="C155" s="117">
        <f t="shared" si="80"/>
        <v>0.61898844607009251</v>
      </c>
      <c r="D155" s="117">
        <f t="shared" si="80"/>
        <v>1.1218068581101299</v>
      </c>
      <c r="E155" s="117">
        <f t="shared" si="80"/>
        <v>1.4880301919963326</v>
      </c>
      <c r="F155" s="117">
        <f t="shared" si="80"/>
        <v>1.0157811934046632</v>
      </c>
      <c r="G155" s="117">
        <f t="shared" si="80"/>
        <v>2.2500732828324068</v>
      </c>
      <c r="H155" s="117">
        <f t="shared" si="80"/>
        <v>1.2999343207407907</v>
      </c>
      <c r="I155" s="117">
        <f t="shared" si="80"/>
        <v>2.2427977998852686</v>
      </c>
      <c r="J155" s="117">
        <f t="shared" si="80"/>
        <v>1.3143802546028016</v>
      </c>
      <c r="K155" s="117">
        <f t="shared" si="80"/>
        <v>2.2885598747981133</v>
      </c>
      <c r="L155" s="117">
        <f t="shared" si="80"/>
        <v>2.0554211743227353</v>
      </c>
      <c r="M155" s="117">
        <f t="shared" si="80"/>
        <v>2.0307963396388091</v>
      </c>
      <c r="N155" s="117">
        <f t="shared" si="80"/>
        <v>1.6032890306727468</v>
      </c>
      <c r="O155" s="117">
        <f t="shared" si="80"/>
        <v>1.3880849403478577</v>
      </c>
      <c r="P155" s="117">
        <f t="shared" si="80"/>
        <v>0.97503849323333791</v>
      </c>
      <c r="Q155" s="117">
        <f t="shared" si="80"/>
        <v>0.84499788706534262</v>
      </c>
      <c r="R155" s="117">
        <f t="shared" ref="R155:V155" si="81">R156+R159+R161+R170</f>
        <v>0.69392676463834524</v>
      </c>
      <c r="S155" s="117">
        <f t="shared" si="81"/>
        <v>0.73623883218498287</v>
      </c>
      <c r="T155" s="117">
        <f t="shared" si="81"/>
        <v>0.6662961481030375</v>
      </c>
      <c r="U155" s="117">
        <f t="shared" si="81"/>
        <v>0.60507132089579496</v>
      </c>
      <c r="V155" s="117">
        <f t="shared" si="81"/>
        <v>0.31474032222873038</v>
      </c>
      <c r="W155" s="117">
        <f t="shared" ref="W155" si="82">W156+W159+W161+W170</f>
        <v>0.38269684719709179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0.32933585206513699</v>
      </c>
      <c r="C170" s="122">
        <v>0.61898844607009251</v>
      </c>
      <c r="D170" s="122">
        <v>1.1218068581101299</v>
      </c>
      <c r="E170" s="122">
        <v>1.4880301919963326</v>
      </c>
      <c r="F170" s="122">
        <v>1.0157811934046632</v>
      </c>
      <c r="G170" s="122">
        <v>2.2500732828324068</v>
      </c>
      <c r="H170" s="122">
        <v>1.2999343207407907</v>
      </c>
      <c r="I170" s="122">
        <v>2.2427977998852686</v>
      </c>
      <c r="J170" s="122">
        <v>1.3143802546028016</v>
      </c>
      <c r="K170" s="122">
        <v>2.2885598747981133</v>
      </c>
      <c r="L170" s="122">
        <v>2.0554211743227353</v>
      </c>
      <c r="M170" s="122">
        <v>2.0307963396388091</v>
      </c>
      <c r="N170" s="122">
        <v>1.6032890306727468</v>
      </c>
      <c r="O170" s="122">
        <v>1.3880849403478577</v>
      </c>
      <c r="P170" s="122">
        <v>0.97503849323333791</v>
      </c>
      <c r="Q170" s="122">
        <v>0.84499788706534262</v>
      </c>
      <c r="R170" s="122">
        <v>0.69392676463834524</v>
      </c>
      <c r="S170" s="122">
        <v>0.73623883218498287</v>
      </c>
      <c r="T170" s="122">
        <v>0.6662961481030375</v>
      </c>
      <c r="U170" s="122">
        <v>0.60507132089579496</v>
      </c>
      <c r="V170" s="122">
        <v>0.31474032222873038</v>
      </c>
      <c r="W170" s="122">
        <v>0.38269684719709179</v>
      </c>
      <c r="DA170" s="130" t="s">
        <v>2187</v>
      </c>
    </row>
    <row r="171" spans="1:105" ht="12" customHeight="1" x14ac:dyDescent="0.25">
      <c r="A171" s="97" t="s">
        <v>50</v>
      </c>
      <c r="B171" s="98">
        <v>0.32933585206513699</v>
      </c>
      <c r="C171" s="98">
        <v>0.61898844607009251</v>
      </c>
      <c r="D171" s="98">
        <v>1.1218068581101299</v>
      </c>
      <c r="E171" s="98">
        <v>1.4880301919963326</v>
      </c>
      <c r="F171" s="98">
        <v>1.0157811934046632</v>
      </c>
      <c r="G171" s="98">
        <v>2.2500732828324068</v>
      </c>
      <c r="H171" s="98">
        <v>1.2999343207407907</v>
      </c>
      <c r="I171" s="98">
        <v>2.2427977998852686</v>
      </c>
      <c r="J171" s="98">
        <v>1.3143802546028016</v>
      </c>
      <c r="K171" s="98">
        <v>2.2885598747981133</v>
      </c>
      <c r="L171" s="98">
        <v>2.0554211743227353</v>
      </c>
      <c r="M171" s="98">
        <v>2.0307963396388091</v>
      </c>
      <c r="N171" s="98">
        <v>1.6032890306727468</v>
      </c>
      <c r="O171" s="98">
        <v>1.3880849403478577</v>
      </c>
      <c r="P171" s="98">
        <v>0.97503849323333791</v>
      </c>
      <c r="Q171" s="98">
        <v>0.84499788706534262</v>
      </c>
      <c r="R171" s="98">
        <v>0.69392676463834524</v>
      </c>
      <c r="S171" s="98">
        <v>0.73623883218498287</v>
      </c>
      <c r="T171" s="98">
        <v>0.6662961481030375</v>
      </c>
      <c r="U171" s="98">
        <v>0.60507132089579496</v>
      </c>
      <c r="V171" s="98">
        <v>0.31474032222873038</v>
      </c>
      <c r="W171" s="98">
        <v>0.38269684719709179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9051.7628698185399</v>
      </c>
      <c r="C174" s="117">
        <f t="shared" si="87"/>
        <v>5732.4497894631304</v>
      </c>
      <c r="D174" s="117">
        <f t="shared" si="87"/>
        <v>10670.592263063712</v>
      </c>
      <c r="E174" s="117">
        <f t="shared" si="87"/>
        <v>9501.3152261114938</v>
      </c>
      <c r="F174" s="117">
        <f t="shared" si="87"/>
        <v>8386.5808056871028</v>
      </c>
      <c r="G174" s="117">
        <f t="shared" si="87"/>
        <v>8367.9740224535617</v>
      </c>
      <c r="H174" s="117">
        <f t="shared" si="87"/>
        <v>8216.8605375039915</v>
      </c>
      <c r="I174" s="117">
        <f t="shared" si="87"/>
        <v>8209.149733660548</v>
      </c>
      <c r="J174" s="117">
        <f t="shared" si="87"/>
        <v>7865.7191524976242</v>
      </c>
      <c r="K174" s="117">
        <f t="shared" si="87"/>
        <v>8702.657146848127</v>
      </c>
      <c r="L174" s="117">
        <f t="shared" si="87"/>
        <v>10381.201688790334</v>
      </c>
      <c r="M174" s="117">
        <f t="shared" si="87"/>
        <v>8635.2402030907342</v>
      </c>
      <c r="N174" s="117">
        <f t="shared" si="87"/>
        <v>9334.6426629841517</v>
      </c>
      <c r="O174" s="117">
        <f t="shared" si="87"/>
        <v>10034.490628948934</v>
      </c>
      <c r="P174" s="117">
        <f t="shared" si="87"/>
        <v>6029.7353766733186</v>
      </c>
      <c r="Q174" s="117">
        <f t="shared" si="87"/>
        <v>7706.4170842487083</v>
      </c>
      <c r="R174" s="117">
        <f t="shared" ref="R174:V174" si="88">R175+R178+R180+R189</f>
        <v>8309.6495229278062</v>
      </c>
      <c r="S174" s="117">
        <f t="shared" si="88"/>
        <v>8691.3815346264346</v>
      </c>
      <c r="T174" s="117">
        <f t="shared" si="88"/>
        <v>9994.2772835665746</v>
      </c>
      <c r="U174" s="117">
        <f t="shared" si="88"/>
        <v>11533.420970093674</v>
      </c>
      <c r="V174" s="117">
        <f t="shared" si="88"/>
        <v>2490.5293414880211</v>
      </c>
      <c r="W174" s="117">
        <f t="shared" ref="W174" si="89">W175+W178+W180+W189</f>
        <v>15201.215510879465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8016.7267367434397</v>
      </c>
      <c r="C175" s="122">
        <f t="shared" si="90"/>
        <v>4560.2255200355175</v>
      </c>
      <c r="D175" s="122">
        <f t="shared" si="90"/>
        <v>8830.0258479203494</v>
      </c>
      <c r="E175" s="122">
        <f t="shared" si="90"/>
        <v>7622.2199076614124</v>
      </c>
      <c r="F175" s="122">
        <f t="shared" si="90"/>
        <v>7170.6073869170132</v>
      </c>
      <c r="G175" s="122">
        <f t="shared" si="90"/>
        <v>6284.4517406457189</v>
      </c>
      <c r="H175" s="122">
        <f t="shared" si="90"/>
        <v>6552.4266660971671</v>
      </c>
      <c r="I175" s="122">
        <f t="shared" si="90"/>
        <v>6129.3175070663865</v>
      </c>
      <c r="J175" s="122">
        <f t="shared" si="90"/>
        <v>6538.5425455934437</v>
      </c>
      <c r="K175" s="122">
        <f t="shared" si="90"/>
        <v>7011.1686443767412</v>
      </c>
      <c r="L175" s="122">
        <f t="shared" si="90"/>
        <v>8670.0817309316189</v>
      </c>
      <c r="M175" s="122">
        <f t="shared" si="90"/>
        <v>7080.5454843607567</v>
      </c>
      <c r="N175" s="122">
        <f t="shared" si="90"/>
        <v>7712.6836167223601</v>
      </c>
      <c r="O175" s="122">
        <f t="shared" si="90"/>
        <v>8268.7280597076497</v>
      </c>
      <c r="P175" s="122">
        <f t="shared" si="90"/>
        <v>4724.8461000916395</v>
      </c>
      <c r="Q175" s="122">
        <f t="shared" si="90"/>
        <v>6065.0695733421071</v>
      </c>
      <c r="R175" s="122">
        <f t="shared" ref="R175:V175" si="91">SUM(R176:R177)</f>
        <v>6598.0701615194494</v>
      </c>
      <c r="S175" s="122">
        <f t="shared" si="91"/>
        <v>6832.4013606491935</v>
      </c>
      <c r="T175" s="122">
        <f t="shared" si="91"/>
        <v>7981.3258579300518</v>
      </c>
      <c r="U175" s="122">
        <f t="shared" si="91"/>
        <v>9295.8470887898002</v>
      </c>
      <c r="V175" s="122">
        <f t="shared" si="91"/>
        <v>327.07896390517101</v>
      </c>
      <c r="W175" s="122">
        <f t="shared" ref="W175" si="92">SUM(W176:W177)</f>
        <v>12555.960208858885</v>
      </c>
      <c r="DA175" s="130" t="s">
        <v>2341</v>
      </c>
    </row>
    <row r="176" spans="1:105" ht="12" customHeight="1" x14ac:dyDescent="0.25">
      <c r="A176" s="97" t="s">
        <v>202</v>
      </c>
      <c r="B176" s="98">
        <v>8012.2732532310047</v>
      </c>
      <c r="C176" s="98">
        <v>4557.6029045494915</v>
      </c>
      <c r="D176" s="98">
        <v>8825.0523039203126</v>
      </c>
      <c r="E176" s="98">
        <v>7618.0010035519417</v>
      </c>
      <c r="F176" s="98">
        <v>7166.3222781141076</v>
      </c>
      <c r="G176" s="98">
        <v>6280.9157131232287</v>
      </c>
      <c r="H176" s="98">
        <v>6548.9589623218899</v>
      </c>
      <c r="I176" s="98">
        <v>6126.3762859450426</v>
      </c>
      <c r="J176" s="98">
        <v>6534.8686116030967</v>
      </c>
      <c r="K176" s="98">
        <v>7007.191219935391</v>
      </c>
      <c r="L176" s="98">
        <v>8665.5672596831282</v>
      </c>
      <c r="M176" s="98">
        <v>7076.6414995797641</v>
      </c>
      <c r="N176" s="98">
        <v>7709.1107410255063</v>
      </c>
      <c r="O176" s="98">
        <v>8264.2212249735476</v>
      </c>
      <c r="P176" s="98">
        <v>4722.2183564061052</v>
      </c>
      <c r="Q176" s="98">
        <v>6062.0967756671253</v>
      </c>
      <c r="R176" s="98">
        <v>6594.8636535229462</v>
      </c>
      <c r="S176" s="98">
        <v>6829.0283124748339</v>
      </c>
      <c r="T176" s="98">
        <v>7977.4118174631303</v>
      </c>
      <c r="U176" s="98">
        <v>9291.2960255037779</v>
      </c>
      <c r="V176" s="98">
        <v>326.92112985215982</v>
      </c>
      <c r="W176" s="98">
        <v>12549.889160671739</v>
      </c>
      <c r="DA176" s="63" t="s">
        <v>2342</v>
      </c>
    </row>
    <row r="177" spans="1:105" ht="12" customHeight="1" x14ac:dyDescent="0.25">
      <c r="A177" s="97" t="s">
        <v>53</v>
      </c>
      <c r="B177" s="98">
        <v>4.4534835124350733</v>
      </c>
      <c r="C177" s="98">
        <v>2.6226154860263158</v>
      </c>
      <c r="D177" s="98">
        <v>4.9735440000365161</v>
      </c>
      <c r="E177" s="98">
        <v>4.2189041094704454</v>
      </c>
      <c r="F177" s="98">
        <v>4.2851088029059676</v>
      </c>
      <c r="G177" s="98">
        <v>3.5360275224898512</v>
      </c>
      <c r="H177" s="98">
        <v>3.4677037752770903</v>
      </c>
      <c r="I177" s="98">
        <v>2.9412211213435278</v>
      </c>
      <c r="J177" s="98">
        <v>3.6739339903465873</v>
      </c>
      <c r="K177" s="98">
        <v>3.9774244413500859</v>
      </c>
      <c r="L177" s="98">
        <v>4.5144712484911445</v>
      </c>
      <c r="M177" s="98">
        <v>3.903984780992853</v>
      </c>
      <c r="N177" s="98">
        <v>3.572875696853945</v>
      </c>
      <c r="O177" s="98">
        <v>4.5068347341015889</v>
      </c>
      <c r="P177" s="98">
        <v>2.6277436855346807</v>
      </c>
      <c r="Q177" s="98">
        <v>2.9727976749816039</v>
      </c>
      <c r="R177" s="98">
        <v>3.2065079965035341</v>
      </c>
      <c r="S177" s="98">
        <v>3.373048174359432</v>
      </c>
      <c r="T177" s="98">
        <v>3.9140404669214086</v>
      </c>
      <c r="U177" s="98">
        <v>4.5510632860223348</v>
      </c>
      <c r="V177" s="98">
        <v>0.15783405301119605</v>
      </c>
      <c r="W177" s="98">
        <v>6.0710481871471931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6.4055670306400616</v>
      </c>
      <c r="C178" s="122">
        <f t="shared" si="93"/>
        <v>10.403731158057711</v>
      </c>
      <c r="D178" s="122">
        <f t="shared" si="93"/>
        <v>13.275143902114323</v>
      </c>
      <c r="E178" s="122">
        <f t="shared" si="93"/>
        <v>20.541672105181505</v>
      </c>
      <c r="F178" s="122">
        <f t="shared" si="93"/>
        <v>15.830242877412237</v>
      </c>
      <c r="G178" s="122">
        <f t="shared" si="93"/>
        <v>16.828632905269522</v>
      </c>
      <c r="H178" s="122">
        <f t="shared" si="93"/>
        <v>20.064150410977312</v>
      </c>
      <c r="I178" s="122">
        <f t="shared" si="93"/>
        <v>38.094722569259829</v>
      </c>
      <c r="J178" s="122">
        <f t="shared" si="93"/>
        <v>20.843815082610956</v>
      </c>
      <c r="K178" s="122">
        <f t="shared" si="93"/>
        <v>17.996582459502005</v>
      </c>
      <c r="L178" s="122">
        <f t="shared" si="93"/>
        <v>30.73449750507752</v>
      </c>
      <c r="M178" s="122">
        <f t="shared" si="93"/>
        <v>23.421735281807912</v>
      </c>
      <c r="N178" s="122">
        <f t="shared" si="93"/>
        <v>57.044937579920564</v>
      </c>
      <c r="O178" s="122">
        <f t="shared" si="93"/>
        <v>31.993801193877939</v>
      </c>
      <c r="P178" s="122">
        <f t="shared" si="93"/>
        <v>31.923962610925845</v>
      </c>
      <c r="Q178" s="122">
        <f t="shared" si="93"/>
        <v>51.613033739533037</v>
      </c>
      <c r="R178" s="122">
        <f t="shared" si="93"/>
        <v>44.111166710286383</v>
      </c>
      <c r="S178" s="122">
        <f t="shared" si="93"/>
        <v>31.141915020831298</v>
      </c>
      <c r="T178" s="122">
        <f t="shared" si="93"/>
        <v>17.970034386605484</v>
      </c>
      <c r="U178" s="122">
        <f t="shared" si="93"/>
        <v>9.107965608235725</v>
      </c>
      <c r="V178" s="122">
        <f t="shared" si="93"/>
        <v>6.5994682965472959</v>
      </c>
      <c r="W178" s="122">
        <f t="shared" si="93"/>
        <v>6.1062445412165598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6.4055670306400616</v>
      </c>
      <c r="C179" s="98">
        <f>RES_hhdet_fech!C110</f>
        <v>10.403731158057711</v>
      </c>
      <c r="D179" s="98">
        <f>RES_hhdet_fech!D110</f>
        <v>13.275143902114323</v>
      </c>
      <c r="E179" s="98">
        <f>RES_hhdet_fech!E110</f>
        <v>20.541672105181505</v>
      </c>
      <c r="F179" s="98">
        <f>RES_hhdet_fech!F110</f>
        <v>15.830242877412237</v>
      </c>
      <c r="G179" s="98">
        <f>RES_hhdet_fech!G110</f>
        <v>16.828632905269522</v>
      </c>
      <c r="H179" s="98">
        <f>RES_hhdet_fech!H110</f>
        <v>20.064150410977312</v>
      </c>
      <c r="I179" s="98">
        <f>RES_hhdet_fech!I110</f>
        <v>38.094722569259829</v>
      </c>
      <c r="J179" s="98">
        <f>RES_hhdet_fech!J110</f>
        <v>20.843815082610956</v>
      </c>
      <c r="K179" s="98">
        <f>RES_hhdet_fech!K110</f>
        <v>17.996582459502005</v>
      </c>
      <c r="L179" s="98">
        <f>RES_hhdet_fech!L110</f>
        <v>30.73449750507752</v>
      </c>
      <c r="M179" s="98">
        <f>RES_hhdet_fech!M110</f>
        <v>23.421735281807912</v>
      </c>
      <c r="N179" s="98">
        <f>RES_hhdet_fech!N110</f>
        <v>57.044937579920564</v>
      </c>
      <c r="O179" s="98">
        <f>RES_hhdet_fech!O110</f>
        <v>31.993801193877939</v>
      </c>
      <c r="P179" s="98">
        <f>RES_hhdet_fech!P110</f>
        <v>31.923962610925845</v>
      </c>
      <c r="Q179" s="98">
        <f>RES_hhdet_fech!Q110</f>
        <v>51.613033739533037</v>
      </c>
      <c r="R179" s="98">
        <f>RES_hhdet_fech!R110</f>
        <v>44.111166710286383</v>
      </c>
      <c r="S179" s="98">
        <f>RES_hhdet_fech!S110</f>
        <v>31.141915020831298</v>
      </c>
      <c r="T179" s="98">
        <f>RES_hhdet_fech!T110</f>
        <v>17.970034386605484</v>
      </c>
      <c r="U179" s="98">
        <f>RES_hhdet_fech!U110</f>
        <v>9.107965608235725</v>
      </c>
      <c r="V179" s="98">
        <f>RES_hhdet_fech!V110</f>
        <v>6.5994682965472959</v>
      </c>
      <c r="W179" s="98">
        <f>RES_hhdet_fech!W110</f>
        <v>6.1062445412165598</v>
      </c>
      <c r="DA179" s="63" t="s">
        <v>2345</v>
      </c>
    </row>
    <row r="180" spans="1:105" ht="12" customHeight="1" x14ac:dyDescent="0.25">
      <c r="A180" s="121" t="s">
        <v>55</v>
      </c>
      <c r="B180" s="122">
        <v>476.41210936405014</v>
      </c>
      <c r="C180" s="122">
        <v>568.66146086500521</v>
      </c>
      <c r="D180" s="122">
        <v>1173.322445732997</v>
      </c>
      <c r="E180" s="122">
        <v>1073.787482757961</v>
      </c>
      <c r="F180" s="122">
        <v>683.63028617883697</v>
      </c>
      <c r="G180" s="122">
        <v>943.86639305564597</v>
      </c>
      <c r="H180" s="122">
        <v>1003.5695148673731</v>
      </c>
      <c r="I180" s="122">
        <v>1121.5523081171543</v>
      </c>
      <c r="J180" s="122">
        <v>852.75347950299636</v>
      </c>
      <c r="K180" s="122">
        <v>1023.6741281056849</v>
      </c>
      <c r="L180" s="122">
        <v>1165.185426028087</v>
      </c>
      <c r="M180" s="122">
        <v>1009.5364365585773</v>
      </c>
      <c r="N180" s="122">
        <v>1099.4726599659671</v>
      </c>
      <c r="O180" s="122">
        <v>1250.1555723941833</v>
      </c>
      <c r="P180" s="122">
        <v>777.57248016620201</v>
      </c>
      <c r="Q180" s="122">
        <v>1021.7391274431124</v>
      </c>
      <c r="R180" s="122">
        <v>1092.8681089529446</v>
      </c>
      <c r="S180" s="122">
        <v>1181.1428106497046</v>
      </c>
      <c r="T180" s="122">
        <v>1333.0312481152866</v>
      </c>
      <c r="U180" s="122">
        <v>1528.2374553038126</v>
      </c>
      <c r="V180" s="122">
        <v>1526.3905253934381</v>
      </c>
      <c r="W180" s="122">
        <v>1975.2431330016261</v>
      </c>
      <c r="DA180" s="130" t="s">
        <v>2346</v>
      </c>
    </row>
    <row r="181" spans="1:105" ht="12" customHeight="1" x14ac:dyDescent="0.25">
      <c r="A181" s="97" t="s">
        <v>130</v>
      </c>
      <c r="B181" s="98">
        <v>470.09364713584216</v>
      </c>
      <c r="C181" s="98">
        <v>558.90629492039488</v>
      </c>
      <c r="D181" s="98">
        <v>1178.6240535838724</v>
      </c>
      <c r="E181" s="98">
        <v>1067.5213341775707</v>
      </c>
      <c r="F181" s="98">
        <v>684.70899584372012</v>
      </c>
      <c r="G181" s="98">
        <v>941.63745309291494</v>
      </c>
      <c r="H181" s="98">
        <v>987.9800772263842</v>
      </c>
      <c r="I181" s="98">
        <v>1111.8441437767212</v>
      </c>
      <c r="J181" s="98">
        <v>845.89941466210894</v>
      </c>
      <c r="K181" s="98">
        <v>1011.7157235054812</v>
      </c>
      <c r="L181" s="98">
        <v>1162.7059505934656</v>
      </c>
      <c r="M181" s="98">
        <v>1003.0615191657606</v>
      </c>
      <c r="N181" s="98">
        <v>1088.8242530422626</v>
      </c>
      <c r="O181" s="98">
        <v>1244.4089635811197</v>
      </c>
      <c r="P181" s="98">
        <v>761.07552063877915</v>
      </c>
      <c r="Q181" s="98">
        <v>1008.5139697511023</v>
      </c>
      <c r="R181" s="98">
        <v>1084.1547542160661</v>
      </c>
      <c r="S181" s="98">
        <v>1168.5897663245705</v>
      </c>
      <c r="T181" s="98">
        <v>1328.9746291134306</v>
      </c>
      <c r="U181" s="98">
        <v>1528.8673813305882</v>
      </c>
      <c r="V181" s="98">
        <v>819.23424619127445</v>
      </c>
      <c r="W181" s="98">
        <v>1979.8264712332341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851.35540204248309</v>
      </c>
      <c r="C185" s="101">
        <v>815.95491756087847</v>
      </c>
      <c r="D185" s="101">
        <v>890.78011404403776</v>
      </c>
      <c r="E185" s="101">
        <v>1403.9327834229493</v>
      </c>
      <c r="F185" s="101">
        <v>626.79455958418407</v>
      </c>
      <c r="G185" s="101">
        <v>1060.8194036001357</v>
      </c>
      <c r="H185" s="101">
        <v>1819.9363993338147</v>
      </c>
      <c r="I185" s="101">
        <v>1628.7803313991035</v>
      </c>
      <c r="J185" s="101">
        <v>1212.9162529733321</v>
      </c>
      <c r="K185" s="101">
        <v>1651.6132299376168</v>
      </c>
      <c r="L185" s="101">
        <v>1294.9718602301459</v>
      </c>
      <c r="M185" s="101">
        <v>1350.8285329614339</v>
      </c>
      <c r="N185" s="101">
        <v>1658.5689121559262</v>
      </c>
      <c r="O185" s="101">
        <v>1552.4612860136206</v>
      </c>
      <c r="P185" s="101">
        <v>1645.2315846361203</v>
      </c>
      <c r="Q185" s="101">
        <v>1718.5129597165196</v>
      </c>
      <c r="R185" s="101">
        <v>1555.0244441969603</v>
      </c>
      <c r="S185" s="101">
        <v>1849.92627852493</v>
      </c>
      <c r="T185" s="101">
        <v>1547.8854304304609</v>
      </c>
      <c r="U185" s="101">
        <v>1495.7401756211207</v>
      </c>
      <c r="V185" s="101">
        <v>1572.9005639199368</v>
      </c>
      <c r="W185" s="101">
        <v>1724.7537348654798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552.21845668040987</v>
      </c>
      <c r="C189" s="122">
        <v>593.15907740454963</v>
      </c>
      <c r="D189" s="122">
        <v>653.96882550825228</v>
      </c>
      <c r="E189" s="122">
        <v>784.76616358693821</v>
      </c>
      <c r="F189" s="122">
        <v>516.51288971383974</v>
      </c>
      <c r="G189" s="122">
        <v>1122.8272558469278</v>
      </c>
      <c r="H189" s="122">
        <v>640.80020612847363</v>
      </c>
      <c r="I189" s="122">
        <v>920.18519590774815</v>
      </c>
      <c r="J189" s="122">
        <v>453.57931231857327</v>
      </c>
      <c r="K189" s="122">
        <v>649.81779190619989</v>
      </c>
      <c r="L189" s="122">
        <v>515.20003432554961</v>
      </c>
      <c r="M189" s="122">
        <v>521.73654688959152</v>
      </c>
      <c r="N189" s="122">
        <v>465.44144871590532</v>
      </c>
      <c r="O189" s="122">
        <v>483.61319565322219</v>
      </c>
      <c r="P189" s="122">
        <v>495.39283380455146</v>
      </c>
      <c r="Q189" s="122">
        <v>567.99534972395554</v>
      </c>
      <c r="R189" s="122">
        <v>574.60008574512574</v>
      </c>
      <c r="S189" s="122">
        <v>646.69544830670611</v>
      </c>
      <c r="T189" s="122">
        <v>661.95014313463014</v>
      </c>
      <c r="U189" s="122">
        <v>700.22846039182252</v>
      </c>
      <c r="V189" s="122">
        <v>630.46038389286468</v>
      </c>
      <c r="W189" s="122">
        <v>663.90592447773622</v>
      </c>
      <c r="DA189" s="130" t="s">
        <v>2355</v>
      </c>
    </row>
    <row r="190" spans="1:105" ht="12" customHeight="1" x14ac:dyDescent="0.25">
      <c r="A190" s="97" t="s">
        <v>50</v>
      </c>
      <c r="B190" s="98">
        <v>554.83997256921964</v>
      </c>
      <c r="C190" s="98">
        <v>596.78070816081561</v>
      </c>
      <c r="D190" s="98">
        <v>664.5673020989143</v>
      </c>
      <c r="E190" s="98">
        <v>786.19562331047052</v>
      </c>
      <c r="F190" s="98">
        <v>523.24540041606906</v>
      </c>
      <c r="G190" s="98">
        <v>1157.0185073287519</v>
      </c>
      <c r="H190" s="98">
        <v>629.54338787236247</v>
      </c>
      <c r="I190" s="98">
        <v>933.46009552620285</v>
      </c>
      <c r="J190" s="98">
        <v>456.42841738611173</v>
      </c>
      <c r="K190" s="98">
        <v>653.90150455702803</v>
      </c>
      <c r="L190" s="98">
        <v>518.17324156611903</v>
      </c>
      <c r="M190" s="98">
        <v>523.96777070157066</v>
      </c>
      <c r="N190" s="98">
        <v>462.78752142907246</v>
      </c>
      <c r="O190" s="98">
        <v>490.33899834784853</v>
      </c>
      <c r="P190" s="98">
        <v>498.52477935056788</v>
      </c>
      <c r="Q190" s="98">
        <v>568.26088322874239</v>
      </c>
      <c r="R190" s="98">
        <v>576.92029116294714</v>
      </c>
      <c r="S190" s="98">
        <v>651.07642157362693</v>
      </c>
      <c r="T190" s="98">
        <v>665.11516960788163</v>
      </c>
      <c r="U190" s="98">
        <v>703.54859347306967</v>
      </c>
      <c r="V190" s="98">
        <v>632.66878901908569</v>
      </c>
      <c r="W190" s="98">
        <v>666.15331741008697</v>
      </c>
      <c r="DA190" s="63" t="s">
        <v>2356</v>
      </c>
    </row>
    <row r="191" spans="1:105" ht="12" customHeight="1" x14ac:dyDescent="0.25">
      <c r="A191" s="109" t="s">
        <v>120</v>
      </c>
      <c r="B191" s="33">
        <v>389.12271816945946</v>
      </c>
      <c r="C191" s="33">
        <v>499.73328060731791</v>
      </c>
      <c r="D191" s="33">
        <v>417.4604785256405</v>
      </c>
      <c r="E191" s="33">
        <v>756.34072583879822</v>
      </c>
      <c r="F191" s="33">
        <v>379.52232671085847</v>
      </c>
      <c r="G191" s="33">
        <v>429.19857353438198</v>
      </c>
      <c r="H191" s="33">
        <v>839.10345796577906</v>
      </c>
      <c r="I191" s="33">
        <v>561.99995798836835</v>
      </c>
      <c r="J191" s="33">
        <v>345.76407368817064</v>
      </c>
      <c r="K191" s="33">
        <v>361.2042102029564</v>
      </c>
      <c r="L191" s="33">
        <v>368.9517390161912</v>
      </c>
      <c r="M191" s="33">
        <v>409.76848606609383</v>
      </c>
      <c r="N191" s="33">
        <v>592.32246768608763</v>
      </c>
      <c r="O191" s="33">
        <v>40.137252899605514</v>
      </c>
      <c r="P191" s="33">
        <v>281.37655482675791</v>
      </c>
      <c r="Q191" s="33">
        <v>552.33604952274334</v>
      </c>
      <c r="R191" s="33">
        <v>461.88918953077609</v>
      </c>
      <c r="S191" s="33">
        <v>470.8205698975882</v>
      </c>
      <c r="T191" s="33">
        <v>459.66366853986364</v>
      </c>
      <c r="U191" s="33">
        <v>463.0581991540451</v>
      </c>
      <c r="V191" s="33">
        <v>469.24680967872973</v>
      </c>
      <c r="W191" s="33">
        <v>480.56215912564625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5775.4246652189886</v>
      </c>
      <c r="C193" s="117">
        <f t="shared" si="94"/>
        <v>3800.6111845753944</v>
      </c>
      <c r="D193" s="117">
        <f t="shared" si="94"/>
        <v>7263.6438220575001</v>
      </c>
      <c r="E193" s="117">
        <f t="shared" si="94"/>
        <v>6502.9662134210694</v>
      </c>
      <c r="F193" s="117">
        <f t="shared" si="94"/>
        <v>5735.4228238535079</v>
      </c>
      <c r="G193" s="117">
        <f t="shared" si="94"/>
        <v>5713.2339361411541</v>
      </c>
      <c r="H193" s="117">
        <f t="shared" si="94"/>
        <v>5706.1240054057853</v>
      </c>
      <c r="I193" s="117">
        <f t="shared" si="94"/>
        <v>5762.1793910330416</v>
      </c>
      <c r="J193" s="117">
        <f t="shared" si="94"/>
        <v>5570.9168347813802</v>
      </c>
      <c r="K193" s="117">
        <f t="shared" si="94"/>
        <v>6211.660885930808</v>
      </c>
      <c r="L193" s="117">
        <f t="shared" si="94"/>
        <v>7517.9107160802305</v>
      </c>
      <c r="M193" s="117">
        <f t="shared" si="94"/>
        <v>6259.0552399025173</v>
      </c>
      <c r="N193" s="117">
        <f t="shared" si="94"/>
        <v>6858.3536486453022</v>
      </c>
      <c r="O193" s="117">
        <f t="shared" si="94"/>
        <v>7345.9377676351587</v>
      </c>
      <c r="P193" s="117">
        <f t="shared" si="94"/>
        <v>4420.1502452625055</v>
      </c>
      <c r="Q193" s="117">
        <f t="shared" si="94"/>
        <v>5692.5142956639374</v>
      </c>
      <c r="R193" s="117">
        <f t="shared" ref="R193:V193" si="95">R194+R197+R199+R208</f>
        <v>6132.3438058265001</v>
      </c>
      <c r="S193" s="117">
        <f t="shared" si="95"/>
        <v>6439.0551433463725</v>
      </c>
      <c r="T193" s="117">
        <f t="shared" si="95"/>
        <v>7439.463737206539</v>
      </c>
      <c r="U193" s="117">
        <f t="shared" si="95"/>
        <v>8597.4239911876157</v>
      </c>
      <c r="V193" s="117">
        <f t="shared" si="95"/>
        <v>1716.5722346607058</v>
      </c>
      <c r="W193" s="117">
        <f t="shared" ref="W193" si="96">W194+W197+W199+W208</f>
        <v>11518.708924334729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5085.2765334829328</v>
      </c>
      <c r="C194" s="122">
        <f t="shared" si="97"/>
        <v>2992.1925940844312</v>
      </c>
      <c r="D194" s="122">
        <f t="shared" si="97"/>
        <v>5910.987492291104</v>
      </c>
      <c r="E194" s="122">
        <f t="shared" si="97"/>
        <v>5133.6981338839014</v>
      </c>
      <c r="F194" s="122">
        <f t="shared" si="97"/>
        <v>4845.5492569511916</v>
      </c>
      <c r="G194" s="122">
        <f t="shared" si="97"/>
        <v>4258.3456531299225</v>
      </c>
      <c r="H194" s="122">
        <f t="shared" si="97"/>
        <v>4467.8633053289941</v>
      </c>
      <c r="I194" s="122">
        <f t="shared" si="97"/>
        <v>4219.9192063591163</v>
      </c>
      <c r="J194" s="122">
        <f t="shared" si="97"/>
        <v>4552.7013641712456</v>
      </c>
      <c r="K194" s="122">
        <f t="shared" si="97"/>
        <v>4937.4811216088783</v>
      </c>
      <c r="L194" s="122">
        <f t="shared" si="97"/>
        <v>6160.1912044621267</v>
      </c>
      <c r="M194" s="122">
        <f t="shared" si="97"/>
        <v>5044.4823906903775</v>
      </c>
      <c r="N194" s="122">
        <f t="shared" si="97"/>
        <v>5508.0117000204091</v>
      </c>
      <c r="O194" s="122">
        <f t="shared" si="97"/>
        <v>5916.3377988274151</v>
      </c>
      <c r="P194" s="122">
        <f t="shared" si="97"/>
        <v>3381.2895039229074</v>
      </c>
      <c r="Q194" s="122">
        <f t="shared" si="97"/>
        <v>4340.2663221746279</v>
      </c>
      <c r="R194" s="122">
        <f t="shared" ref="R194:V194" si="98">SUM(R195:R196)</f>
        <v>4727.2021337241113</v>
      </c>
      <c r="S194" s="122">
        <f t="shared" si="98"/>
        <v>4941.7325819135312</v>
      </c>
      <c r="T194" s="122">
        <f t="shared" si="98"/>
        <v>5823.0266072670574</v>
      </c>
      <c r="U194" s="122">
        <f t="shared" si="98"/>
        <v>6802.8969169895563</v>
      </c>
      <c r="V194" s="122">
        <f t="shared" si="98"/>
        <v>239.6444299949801</v>
      </c>
      <c r="W194" s="122">
        <f t="shared" ref="W194" si="99">SUM(W195:W196)</f>
        <v>9309.0508310096793</v>
      </c>
      <c r="DA194" s="130" t="s">
        <v>2509</v>
      </c>
    </row>
    <row r="195" spans="1:105" ht="12" customHeight="1" x14ac:dyDescent="0.25">
      <c r="A195" s="97" t="s">
        <v>202</v>
      </c>
      <c r="B195" s="98">
        <v>5080.8230499704978</v>
      </c>
      <c r="C195" s="98">
        <v>2989.5699785984048</v>
      </c>
      <c r="D195" s="98">
        <v>5906.0139482910672</v>
      </c>
      <c r="E195" s="98">
        <v>5129.4792297744307</v>
      </c>
      <c r="F195" s="98">
        <v>4841.264148148286</v>
      </c>
      <c r="G195" s="98">
        <v>4254.8096256074323</v>
      </c>
      <c r="H195" s="98">
        <v>4464.3956015537169</v>
      </c>
      <c r="I195" s="98">
        <v>4216.9779852377724</v>
      </c>
      <c r="J195" s="98">
        <v>4549.0274301808986</v>
      </c>
      <c r="K195" s="98">
        <v>4933.5036971675281</v>
      </c>
      <c r="L195" s="98">
        <v>6155.676733213636</v>
      </c>
      <c r="M195" s="98">
        <v>5040.5784059093849</v>
      </c>
      <c r="N195" s="98">
        <v>5504.4388243235553</v>
      </c>
      <c r="O195" s="98">
        <v>5911.8309640933139</v>
      </c>
      <c r="P195" s="98">
        <v>3378.6617602373726</v>
      </c>
      <c r="Q195" s="98">
        <v>4337.2935244996461</v>
      </c>
      <c r="R195" s="98">
        <v>4723.9956257276081</v>
      </c>
      <c r="S195" s="98">
        <v>4938.3595337391716</v>
      </c>
      <c r="T195" s="98">
        <v>5819.1125668001359</v>
      </c>
      <c r="U195" s="98">
        <v>6798.345853703534</v>
      </c>
      <c r="V195" s="98">
        <v>239.48659594196891</v>
      </c>
      <c r="W195" s="98">
        <v>9302.9797828225328</v>
      </c>
      <c r="DA195" s="63" t="s">
        <v>2510</v>
      </c>
    </row>
    <row r="196" spans="1:105" ht="12" customHeight="1" x14ac:dyDescent="0.25">
      <c r="A196" s="97" t="s">
        <v>53</v>
      </c>
      <c r="B196" s="98">
        <v>4.4534835124350733</v>
      </c>
      <c r="C196" s="98">
        <v>2.6226154860263158</v>
      </c>
      <c r="D196" s="98">
        <v>4.9735440000365161</v>
      </c>
      <c r="E196" s="98">
        <v>4.2189041094704454</v>
      </c>
      <c r="F196" s="98">
        <v>4.2851088029059676</v>
      </c>
      <c r="G196" s="98">
        <v>3.5360275224898512</v>
      </c>
      <c r="H196" s="98">
        <v>3.4677037752770903</v>
      </c>
      <c r="I196" s="98">
        <v>2.9412211213435278</v>
      </c>
      <c r="J196" s="98">
        <v>3.6739339903465873</v>
      </c>
      <c r="K196" s="98">
        <v>3.9774244413500859</v>
      </c>
      <c r="L196" s="98">
        <v>4.5144712484911445</v>
      </c>
      <c r="M196" s="98">
        <v>3.903984780992853</v>
      </c>
      <c r="N196" s="98">
        <v>3.572875696853945</v>
      </c>
      <c r="O196" s="98">
        <v>4.5068347341015889</v>
      </c>
      <c r="P196" s="98">
        <v>2.6277436855346807</v>
      </c>
      <c r="Q196" s="98">
        <v>2.9727976749816039</v>
      </c>
      <c r="R196" s="98">
        <v>3.2065079965035341</v>
      </c>
      <c r="S196" s="98">
        <v>3.373048174359432</v>
      </c>
      <c r="T196" s="98">
        <v>3.9140404669214086</v>
      </c>
      <c r="U196" s="98">
        <v>4.5510632860223348</v>
      </c>
      <c r="V196" s="98">
        <v>0.15783405301119605</v>
      </c>
      <c r="W196" s="98">
        <v>6.0710481871471931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10.41414475317834</v>
      </c>
      <c r="C197" s="122">
        <f t="shared" si="100"/>
        <v>20.29578028585232</v>
      </c>
      <c r="D197" s="122">
        <f t="shared" si="100"/>
        <v>27.470122527745733</v>
      </c>
      <c r="E197" s="122">
        <f t="shared" si="100"/>
        <v>43.799044799359194</v>
      </c>
      <c r="F197" s="122">
        <f t="shared" si="100"/>
        <v>34.18985974835919</v>
      </c>
      <c r="G197" s="122">
        <f t="shared" si="100"/>
        <v>36.696506711067926</v>
      </c>
      <c r="H197" s="122">
        <f t="shared" si="100"/>
        <v>44.38481984049313</v>
      </c>
      <c r="I197" s="122">
        <f t="shared" si="100"/>
        <v>86.414844475310829</v>
      </c>
      <c r="J197" s="122">
        <f t="shared" si="100"/>
        <v>48.726631375042288</v>
      </c>
      <c r="K197" s="122">
        <f t="shared" si="100"/>
        <v>43.97680928513703</v>
      </c>
      <c r="L197" s="122">
        <f t="shared" si="100"/>
        <v>78.311439373536544</v>
      </c>
      <c r="M197" s="122">
        <f t="shared" si="100"/>
        <v>61.184056008975283</v>
      </c>
      <c r="N197" s="122">
        <f t="shared" si="100"/>
        <v>150.667853624972</v>
      </c>
      <c r="O197" s="122">
        <f t="shared" si="100"/>
        <v>84.950218421251222</v>
      </c>
      <c r="P197" s="122">
        <f t="shared" si="100"/>
        <v>85.14883926313621</v>
      </c>
      <c r="Q197" s="122">
        <f t="shared" si="100"/>
        <v>138.39010995681841</v>
      </c>
      <c r="R197" s="122">
        <f t="shared" si="100"/>
        <v>119.17230822752693</v>
      </c>
      <c r="S197" s="122">
        <f t="shared" si="100"/>
        <v>85.881028857691987</v>
      </c>
      <c r="T197" s="122">
        <f t="shared" si="100"/>
        <v>52.732729512581344</v>
      </c>
      <c r="U197" s="122">
        <f t="shared" si="100"/>
        <v>29.008517839915651</v>
      </c>
      <c r="V197" s="122">
        <f t="shared" si="100"/>
        <v>22.214158539802909</v>
      </c>
      <c r="W197" s="122">
        <f t="shared" si="100"/>
        <v>20.750287855977714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10.41414475317834</v>
      </c>
      <c r="C198" s="98">
        <f>RES_hhdet_tesh!C110</f>
        <v>20.29578028585232</v>
      </c>
      <c r="D198" s="98">
        <f>RES_hhdet_tesh!D110</f>
        <v>27.470122527745733</v>
      </c>
      <c r="E198" s="98">
        <f>RES_hhdet_tesh!E110</f>
        <v>43.799044799359194</v>
      </c>
      <c r="F198" s="98">
        <f>RES_hhdet_tesh!F110</f>
        <v>34.18985974835919</v>
      </c>
      <c r="G198" s="98">
        <f>RES_hhdet_tesh!G110</f>
        <v>36.696506711067926</v>
      </c>
      <c r="H198" s="98">
        <f>RES_hhdet_tesh!H110</f>
        <v>44.38481984049313</v>
      </c>
      <c r="I198" s="98">
        <f>RES_hhdet_tesh!I110</f>
        <v>86.414844475310829</v>
      </c>
      <c r="J198" s="98">
        <f>RES_hhdet_tesh!J110</f>
        <v>48.726631375042288</v>
      </c>
      <c r="K198" s="98">
        <f>RES_hhdet_tesh!K110</f>
        <v>43.97680928513703</v>
      </c>
      <c r="L198" s="98">
        <f>RES_hhdet_tesh!L110</f>
        <v>78.311439373536544</v>
      </c>
      <c r="M198" s="98">
        <f>RES_hhdet_tesh!M110</f>
        <v>61.184056008975283</v>
      </c>
      <c r="N198" s="98">
        <f>RES_hhdet_tesh!N110</f>
        <v>150.667853624972</v>
      </c>
      <c r="O198" s="98">
        <f>RES_hhdet_tesh!O110</f>
        <v>84.950218421251222</v>
      </c>
      <c r="P198" s="98">
        <f>RES_hhdet_tesh!P110</f>
        <v>85.14883926313621</v>
      </c>
      <c r="Q198" s="98">
        <f>RES_hhdet_tesh!Q110</f>
        <v>138.39010995681841</v>
      </c>
      <c r="R198" s="98">
        <f>RES_hhdet_tesh!R110</f>
        <v>119.17230822752693</v>
      </c>
      <c r="S198" s="98">
        <f>RES_hhdet_tesh!S110</f>
        <v>85.881028857691987</v>
      </c>
      <c r="T198" s="98">
        <f>RES_hhdet_tesh!T110</f>
        <v>52.732729512581344</v>
      </c>
      <c r="U198" s="98">
        <f>RES_hhdet_tesh!U110</f>
        <v>29.008517839915651</v>
      </c>
      <c r="V198" s="98">
        <f>RES_hhdet_tesh!V110</f>
        <v>22.214158539802909</v>
      </c>
      <c r="W198" s="98">
        <f>RES_hhdet_tesh!W110</f>
        <v>20.750287855977714</v>
      </c>
      <c r="DA198" s="63" t="s">
        <v>2513</v>
      </c>
    </row>
    <row r="199" spans="1:105" ht="12" customHeight="1" x14ac:dyDescent="0.25">
      <c r="A199" s="121" t="s">
        <v>55</v>
      </c>
      <c r="B199" s="122">
        <v>363.99536710861315</v>
      </c>
      <c r="C199" s="122">
        <v>444.95378393003102</v>
      </c>
      <c r="D199" s="122">
        <v>946.05827545363763</v>
      </c>
      <c r="E199" s="122">
        <v>867.51486863969467</v>
      </c>
      <c r="F199" s="122">
        <v>555.02828526602605</v>
      </c>
      <c r="G199" s="122">
        <v>767.10721767924144</v>
      </c>
      <c r="H199" s="122">
        <v>816.1368227327996</v>
      </c>
      <c r="I199" s="122">
        <v>920.13941919852368</v>
      </c>
      <c r="J199" s="122">
        <v>705.19674073247916</v>
      </c>
      <c r="K199" s="122">
        <v>852.21211519906012</v>
      </c>
      <c r="L199" s="122">
        <v>978.76828137249493</v>
      </c>
      <c r="M199" s="122">
        <v>848.70703788764456</v>
      </c>
      <c r="N199" s="122">
        <v>926.93763483875716</v>
      </c>
      <c r="O199" s="122">
        <v>1063.2957665803149</v>
      </c>
      <c r="P199" s="122">
        <v>664.83765719371058</v>
      </c>
      <c r="Q199" s="122">
        <v>881.72087529156533</v>
      </c>
      <c r="R199" s="122">
        <v>949.59273682398441</v>
      </c>
      <c r="S199" s="122">
        <v>1031.3335737370378</v>
      </c>
      <c r="T199" s="122">
        <v>1173.7589927152651</v>
      </c>
      <c r="U199" s="122">
        <v>1352.7423976402447</v>
      </c>
      <c r="V199" s="122">
        <v>1082.7954712690025</v>
      </c>
      <c r="W199" s="122">
        <v>1795.7937571097948</v>
      </c>
      <c r="DA199" s="130" t="s">
        <v>2514</v>
      </c>
    </row>
    <row r="200" spans="1:105" ht="12" customHeight="1" x14ac:dyDescent="0.25">
      <c r="A200" s="97" t="s">
        <v>130</v>
      </c>
      <c r="B200" s="98">
        <v>362.22988986165518</v>
      </c>
      <c r="C200" s="98">
        <v>444.24459843705455</v>
      </c>
      <c r="D200" s="98">
        <v>954.31698709895181</v>
      </c>
      <c r="E200" s="98">
        <v>868.80199999817808</v>
      </c>
      <c r="F200" s="98">
        <v>558.77476424205292</v>
      </c>
      <c r="G200" s="98">
        <v>770.16722049592249</v>
      </c>
      <c r="H200" s="98">
        <v>811.79173110659997</v>
      </c>
      <c r="I200" s="98">
        <v>919.82690267668545</v>
      </c>
      <c r="J200" s="98">
        <v>705.28991552397281</v>
      </c>
      <c r="K200" s="98">
        <v>850.12968871047622</v>
      </c>
      <c r="L200" s="98">
        <v>983.01354348241239</v>
      </c>
      <c r="M200" s="98">
        <v>849.79975505598657</v>
      </c>
      <c r="N200" s="98">
        <v>926.0712357595919</v>
      </c>
      <c r="O200" s="98">
        <v>1066.1752223130727</v>
      </c>
      <c r="P200" s="98">
        <v>659.07295103851345</v>
      </c>
      <c r="Q200" s="98">
        <v>879.25407129174039</v>
      </c>
      <c r="R200" s="98">
        <v>950.1550687448057</v>
      </c>
      <c r="S200" s="98">
        <v>1028.4783733143208</v>
      </c>
      <c r="T200" s="98">
        <v>1176.4384956335464</v>
      </c>
      <c r="U200" s="98">
        <v>1359.3980249489141</v>
      </c>
      <c r="V200" s="98">
        <v>745.20811950047437</v>
      </c>
      <c r="W200" s="98">
        <v>1806.4357712338365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468.76039192241683</v>
      </c>
      <c r="C204" s="101">
        <v>462.93163617698639</v>
      </c>
      <c r="D204" s="101">
        <v>505.92092266385379</v>
      </c>
      <c r="E204" s="101">
        <v>799.69962872155986</v>
      </c>
      <c r="F204" s="101">
        <v>357.63146784051253</v>
      </c>
      <c r="G204" s="101">
        <v>606.54814131589694</v>
      </c>
      <c r="H204" s="101">
        <v>1043.6747875581209</v>
      </c>
      <c r="I204" s="101">
        <v>936.46764892933027</v>
      </c>
      <c r="J204" s="101">
        <v>700.30065467247948</v>
      </c>
      <c r="K204" s="101">
        <v>961.56090064240402</v>
      </c>
      <c r="L204" s="101">
        <v>756.5529596129586</v>
      </c>
      <c r="M204" s="101">
        <v>791.11005084768908</v>
      </c>
      <c r="N204" s="101">
        <v>972.42805246957289</v>
      </c>
      <c r="O204" s="101">
        <v>911.81931352020558</v>
      </c>
      <c r="P204" s="101">
        <v>968.03290792073176</v>
      </c>
      <c r="Q204" s="101">
        <v>1011.6856376371836</v>
      </c>
      <c r="R204" s="101">
        <v>919.76665174361813</v>
      </c>
      <c r="S204" s="101">
        <v>1183.4489324281785</v>
      </c>
      <c r="T204" s="101">
        <v>1031.8421875494307</v>
      </c>
      <c r="U204" s="101">
        <v>1009.3849668943637</v>
      </c>
      <c r="V204" s="101">
        <v>1104.9987680487857</v>
      </c>
      <c r="W204" s="101">
        <v>1214.1845504175949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315.73861987426403</v>
      </c>
      <c r="C208" s="122">
        <v>343.16902627507983</v>
      </c>
      <c r="D208" s="122">
        <v>379.12793178501317</v>
      </c>
      <c r="E208" s="122">
        <v>457.95416609811514</v>
      </c>
      <c r="F208" s="122">
        <v>300.65542188793091</v>
      </c>
      <c r="G208" s="122">
        <v>651.08455862092285</v>
      </c>
      <c r="H208" s="122">
        <v>377.73905750349905</v>
      </c>
      <c r="I208" s="122">
        <v>535.70592100009083</v>
      </c>
      <c r="J208" s="122">
        <v>264.29209850261293</v>
      </c>
      <c r="K208" s="122">
        <v>377.99083983773193</v>
      </c>
      <c r="L208" s="122">
        <v>300.63979087207179</v>
      </c>
      <c r="M208" s="122">
        <v>304.68175531552077</v>
      </c>
      <c r="N208" s="122">
        <v>272.73646016116476</v>
      </c>
      <c r="O208" s="122">
        <v>281.35398380617664</v>
      </c>
      <c r="P208" s="122">
        <v>288.87424488275121</v>
      </c>
      <c r="Q208" s="122">
        <v>332.13698824092495</v>
      </c>
      <c r="R208" s="122">
        <v>336.37662705087797</v>
      </c>
      <c r="S208" s="122">
        <v>380.10795883811045</v>
      </c>
      <c r="T208" s="122">
        <v>389.94540771163554</v>
      </c>
      <c r="U208" s="122">
        <v>412.77615871789851</v>
      </c>
      <c r="V208" s="122">
        <v>371.91817485692047</v>
      </c>
      <c r="W208" s="122">
        <v>393.11404835927658</v>
      </c>
      <c r="DA208" s="130" t="s">
        <v>2523</v>
      </c>
    </row>
    <row r="209" spans="1:105" ht="12" customHeight="1" x14ac:dyDescent="0.25">
      <c r="A209" s="97" t="s">
        <v>50</v>
      </c>
      <c r="B209" s="98">
        <v>316.25541657472002</v>
      </c>
      <c r="C209" s="98">
        <v>342.13720872478547</v>
      </c>
      <c r="D209" s="98">
        <v>382.2330156177818</v>
      </c>
      <c r="E209" s="98">
        <v>452.71711667438723</v>
      </c>
      <c r="F209" s="98">
        <v>301.56311860378639</v>
      </c>
      <c r="G209" s="98">
        <v>667.43667238318278</v>
      </c>
      <c r="H209" s="98">
        <v>363.65881032978132</v>
      </c>
      <c r="I209" s="98">
        <v>540.0186683044675</v>
      </c>
      <c r="J209" s="98">
        <v>264.45089395141883</v>
      </c>
      <c r="K209" s="98">
        <v>379.51531325262772</v>
      </c>
      <c r="L209" s="98">
        <v>301.10026995074952</v>
      </c>
      <c r="M209" s="98">
        <v>304.5903208751601</v>
      </c>
      <c r="N209" s="98">
        <v>269.08502001229522</v>
      </c>
      <c r="O209" s="98">
        <v>285.16091778029755</v>
      </c>
      <c r="P209" s="98">
        <v>289.98491304353348</v>
      </c>
      <c r="Q209" s="98">
        <v>330.66567370647448</v>
      </c>
      <c r="R209" s="98">
        <v>336.0385790339277</v>
      </c>
      <c r="S209" s="98">
        <v>380.49205980885694</v>
      </c>
      <c r="T209" s="98">
        <v>390.33860124451837</v>
      </c>
      <c r="U209" s="98">
        <v>413.36695977558855</v>
      </c>
      <c r="V209" s="98">
        <v>371.8630291401409</v>
      </c>
      <c r="W209" s="98">
        <v>393.20409574185578</v>
      </c>
      <c r="DA209" s="63" t="s">
        <v>2524</v>
      </c>
    </row>
    <row r="210" spans="1:105" ht="12" customHeight="1" x14ac:dyDescent="0.25">
      <c r="A210" s="109" t="s">
        <v>120</v>
      </c>
      <c r="B210" s="33">
        <v>283.58648229589801</v>
      </c>
      <c r="C210" s="33">
        <v>369.78642138606256</v>
      </c>
      <c r="D210" s="33">
        <v>309.83700697629274</v>
      </c>
      <c r="E210" s="33">
        <v>562.09520619000182</v>
      </c>
      <c r="F210" s="33">
        <v>282.18595490292978</v>
      </c>
      <c r="G210" s="33">
        <v>319.35364412161795</v>
      </c>
      <c r="H210" s="33">
        <v>625.78062108701579</v>
      </c>
      <c r="I210" s="33">
        <v>419.33875712664309</v>
      </c>
      <c r="J210" s="33">
        <v>258.28299431003745</v>
      </c>
      <c r="K210" s="33">
        <v>270.24973018956706</v>
      </c>
      <c r="L210" s="33">
        <v>277.98940869779074</v>
      </c>
      <c r="M210" s="33">
        <v>309.27015067267723</v>
      </c>
      <c r="N210" s="33">
        <v>447.30734953548961</v>
      </c>
      <c r="O210" s="33">
        <v>30.338051607793464</v>
      </c>
      <c r="P210" s="33">
        <v>212.97858722929661</v>
      </c>
      <c r="Q210" s="33">
        <v>418.90478051581533</v>
      </c>
      <c r="R210" s="33">
        <v>352.79831741557058</v>
      </c>
      <c r="S210" s="33">
        <v>364.68816341572341</v>
      </c>
      <c r="T210" s="33">
        <v>364.81521234912219</v>
      </c>
      <c r="U210" s="33">
        <v>370.57289825725087</v>
      </c>
      <c r="V210" s="33">
        <v>375.94381218182656</v>
      </c>
      <c r="W210" s="33">
        <v>385.76792479338167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124.04363542943014</v>
      </c>
      <c r="C212" s="117">
        <f t="shared" si="101"/>
        <v>130.50568122919935</v>
      </c>
      <c r="D212" s="117">
        <f t="shared" si="101"/>
        <v>144.48826096214964</v>
      </c>
      <c r="E212" s="117">
        <f t="shared" si="101"/>
        <v>170.04116009556992</v>
      </c>
      <c r="F212" s="117">
        <f t="shared" si="101"/>
        <v>113.29257120283998</v>
      </c>
      <c r="G212" s="117">
        <f t="shared" si="101"/>
        <v>250.48127383195001</v>
      </c>
      <c r="H212" s="117">
        <f t="shared" si="101"/>
        <v>135.325246797917</v>
      </c>
      <c r="I212" s="117">
        <f t="shared" si="101"/>
        <v>204.46693407651279</v>
      </c>
      <c r="J212" s="117">
        <f t="shared" si="101"/>
        <v>101.01293072569948</v>
      </c>
      <c r="K212" s="117">
        <f t="shared" si="101"/>
        <v>146.46783198707925</v>
      </c>
      <c r="L212" s="117">
        <f t="shared" si="101"/>
        <v>115.36292160985212</v>
      </c>
      <c r="M212" s="117">
        <f t="shared" si="101"/>
        <v>116.69901963215776</v>
      </c>
      <c r="N212" s="117">
        <f t="shared" si="101"/>
        <v>102.97296279208392</v>
      </c>
      <c r="O212" s="117">
        <f t="shared" si="101"/>
        <v>109.72136118471724</v>
      </c>
      <c r="P212" s="117">
        <f t="shared" si="101"/>
        <v>111.61154913385278</v>
      </c>
      <c r="Q212" s="117">
        <f t="shared" si="101"/>
        <v>126.9337369784201</v>
      </c>
      <c r="R212" s="117">
        <f t="shared" ref="R212:V212" si="102">R213+R216+R218+R227</f>
        <v>128.40983801597801</v>
      </c>
      <c r="S212" s="117">
        <f t="shared" si="102"/>
        <v>144.30396553998096</v>
      </c>
      <c r="T212" s="117">
        <f t="shared" si="102"/>
        <v>148.7600241355297</v>
      </c>
      <c r="U212" s="117">
        <f t="shared" si="102"/>
        <v>157.61170119713339</v>
      </c>
      <c r="V212" s="117">
        <f t="shared" si="102"/>
        <v>141.77491992285152</v>
      </c>
      <c r="W212" s="117">
        <f t="shared" ref="W212" si="103">W213+W216+W218+W227</f>
        <v>149.49095593636397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124.04363542943014</v>
      </c>
      <c r="C227" s="122">
        <v>130.50568122919935</v>
      </c>
      <c r="D227" s="122">
        <v>144.48826096214964</v>
      </c>
      <c r="E227" s="122">
        <v>170.04116009556992</v>
      </c>
      <c r="F227" s="122">
        <v>113.29257120283998</v>
      </c>
      <c r="G227" s="122">
        <v>250.48127383195001</v>
      </c>
      <c r="H227" s="122">
        <v>135.325246797917</v>
      </c>
      <c r="I227" s="122">
        <v>204.46693407651279</v>
      </c>
      <c r="J227" s="122">
        <v>101.01293072569948</v>
      </c>
      <c r="K227" s="122">
        <v>146.46783198707925</v>
      </c>
      <c r="L227" s="122">
        <v>115.36292160985212</v>
      </c>
      <c r="M227" s="122">
        <v>116.69901963215776</v>
      </c>
      <c r="N227" s="122">
        <v>102.97296279208392</v>
      </c>
      <c r="O227" s="122">
        <v>109.72136118471724</v>
      </c>
      <c r="P227" s="122">
        <v>111.61154913385278</v>
      </c>
      <c r="Q227" s="122">
        <v>126.9337369784201</v>
      </c>
      <c r="R227" s="122">
        <v>128.40983801597801</v>
      </c>
      <c r="S227" s="122">
        <v>144.30396553998096</v>
      </c>
      <c r="T227" s="122">
        <v>148.7600241355297</v>
      </c>
      <c r="U227" s="122">
        <v>157.61170119713339</v>
      </c>
      <c r="V227" s="122">
        <v>141.77491992285152</v>
      </c>
      <c r="W227" s="122">
        <v>149.49095593636397</v>
      </c>
      <c r="DA227" s="130" t="s">
        <v>2691</v>
      </c>
    </row>
    <row r="228" spans="1:105" ht="12" customHeight="1" x14ac:dyDescent="0.25">
      <c r="A228" s="97" t="s">
        <v>50</v>
      </c>
      <c r="B228" s="98">
        <v>126.03744816882396</v>
      </c>
      <c r="C228" s="98">
        <v>135.56470566581089</v>
      </c>
      <c r="D228" s="98">
        <v>150.96310834478936</v>
      </c>
      <c r="E228" s="98">
        <v>178.5921977912065</v>
      </c>
      <c r="F228" s="98">
        <v>118.8604251585143</v>
      </c>
      <c r="G228" s="98">
        <v>262.82832412479934</v>
      </c>
      <c r="H228" s="98">
        <v>143.00707598908591</v>
      </c>
      <c r="I228" s="98">
        <v>212.04479529973233</v>
      </c>
      <c r="J228" s="98">
        <v>103.68227929342916</v>
      </c>
      <c r="K228" s="98">
        <v>148.5402657751745</v>
      </c>
      <c r="L228" s="98">
        <v>117.70823355415962</v>
      </c>
      <c r="M228" s="98">
        <v>119.02451879256883</v>
      </c>
      <c r="N228" s="98">
        <v>105.12681336782812</v>
      </c>
      <c r="O228" s="98">
        <v>111.3854068646973</v>
      </c>
      <c r="P228" s="98">
        <v>113.24488887727502</v>
      </c>
      <c r="Q228" s="98">
        <v>129.08614223424115</v>
      </c>
      <c r="R228" s="98">
        <v>131.05321334057513</v>
      </c>
      <c r="S228" s="98">
        <v>147.8985199246651</v>
      </c>
      <c r="T228" s="98">
        <v>151.08756192812641</v>
      </c>
      <c r="U228" s="98">
        <v>159.81809849334257</v>
      </c>
      <c r="V228" s="98">
        <v>143.7170421135755</v>
      </c>
      <c r="W228" s="98">
        <v>151.32338758287537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237.64182737398824</v>
      </c>
      <c r="C231" s="118">
        <f t="shared" si="108"/>
        <v>150.1122465353713</v>
      </c>
      <c r="D231" s="118">
        <f t="shared" si="108"/>
        <v>278.10353579940477</v>
      </c>
      <c r="E231" s="118">
        <f t="shared" si="108"/>
        <v>246.07918462790539</v>
      </c>
      <c r="F231" s="118">
        <f t="shared" si="108"/>
        <v>214.86482790223928</v>
      </c>
      <c r="G231" s="118">
        <f t="shared" si="108"/>
        <v>211.81184108302574</v>
      </c>
      <c r="H231" s="118">
        <f t="shared" si="108"/>
        <v>205.46339689932813</v>
      </c>
      <c r="I231" s="118">
        <f t="shared" si="108"/>
        <v>202.47725831467656</v>
      </c>
      <c r="J231" s="118">
        <f t="shared" si="108"/>
        <v>190.91443927114545</v>
      </c>
      <c r="K231" s="118">
        <f t="shared" si="108"/>
        <v>207.31529717096686</v>
      </c>
      <c r="L231" s="118">
        <f t="shared" si="108"/>
        <v>242.68366165960225</v>
      </c>
      <c r="M231" s="118">
        <f t="shared" si="108"/>
        <v>197.5551163757161</v>
      </c>
      <c r="N231" s="118">
        <f t="shared" si="108"/>
        <v>209.29692069471196</v>
      </c>
      <c r="O231" s="118">
        <f t="shared" si="108"/>
        <v>219.69220763507829</v>
      </c>
      <c r="P231" s="118">
        <f t="shared" si="108"/>
        <v>128.94898543134553</v>
      </c>
      <c r="Q231" s="118">
        <f t="shared" si="108"/>
        <v>161.04685812638797</v>
      </c>
      <c r="R231" s="118">
        <f t="shared" ref="R231:V231" si="109">R232+R235+R237+R246</f>
        <v>169.68598176367564</v>
      </c>
      <c r="S231" s="118">
        <f t="shared" si="109"/>
        <v>173.32629213427472</v>
      </c>
      <c r="T231" s="118">
        <f t="shared" si="109"/>
        <v>194.2919888791948</v>
      </c>
      <c r="U231" s="118">
        <f t="shared" si="109"/>
        <v>218.86928381995114</v>
      </c>
      <c r="V231" s="118">
        <f t="shared" si="109"/>
        <v>45.970888676434228</v>
      </c>
      <c r="W231" s="118">
        <f t="shared" ref="W231" si="110">W232+W235+W237+W246</f>
        <v>272.82022198495082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210.46834950016893</v>
      </c>
      <c r="C232" s="123">
        <f t="shared" si="111"/>
        <v>119.41590814781028</v>
      </c>
      <c r="D232" s="123">
        <f t="shared" si="111"/>
        <v>230.13356231472414</v>
      </c>
      <c r="E232" s="123">
        <f t="shared" si="111"/>
        <v>197.41158095430805</v>
      </c>
      <c r="F232" s="123">
        <f t="shared" si="111"/>
        <v>183.71149790861895</v>
      </c>
      <c r="G232" s="123">
        <f t="shared" si="111"/>
        <v>159.0733061326234</v>
      </c>
      <c r="H232" s="123">
        <f t="shared" si="111"/>
        <v>163.84406606455804</v>
      </c>
      <c r="I232" s="123">
        <f t="shared" si="111"/>
        <v>151.17855617643286</v>
      </c>
      <c r="J232" s="123">
        <f t="shared" si="111"/>
        <v>158.70159607035083</v>
      </c>
      <c r="K232" s="123">
        <f t="shared" si="111"/>
        <v>167.02054171479756</v>
      </c>
      <c r="L232" s="123">
        <f t="shared" si="111"/>
        <v>202.68242968658535</v>
      </c>
      <c r="M232" s="123">
        <f t="shared" si="111"/>
        <v>161.98715429662062</v>
      </c>
      <c r="N232" s="123">
        <f t="shared" si="111"/>
        <v>172.93012593547891</v>
      </c>
      <c r="O232" s="123">
        <f t="shared" si="111"/>
        <v>181.03311756857647</v>
      </c>
      <c r="P232" s="123">
        <f t="shared" si="111"/>
        <v>101.04325859523959</v>
      </c>
      <c r="Q232" s="123">
        <f t="shared" si="111"/>
        <v>126.74637103422781</v>
      </c>
      <c r="R232" s="123">
        <f t="shared" ref="R232:V232" si="112">SUM(R233:R234)</f>
        <v>134.73492594529594</v>
      </c>
      <c r="S232" s="123">
        <f t="shared" si="112"/>
        <v>136.25391883862315</v>
      </c>
      <c r="T232" s="123">
        <f t="shared" si="112"/>
        <v>155.15956089991406</v>
      </c>
      <c r="U232" s="123">
        <f t="shared" si="112"/>
        <v>176.40693078826177</v>
      </c>
      <c r="V232" s="123">
        <f t="shared" si="112"/>
        <v>6.0373151954533553</v>
      </c>
      <c r="W232" s="123">
        <f t="shared" ref="W232" si="113">SUM(W233:W234)</f>
        <v>225.34512776056999</v>
      </c>
      <c r="DA232" s="130" t="s">
        <v>2845</v>
      </c>
    </row>
    <row r="233" spans="1:105" ht="12" customHeight="1" x14ac:dyDescent="0.25">
      <c r="A233" s="97" t="s">
        <v>202</v>
      </c>
      <c r="B233" s="99">
        <v>210.35142929630413</v>
      </c>
      <c r="C233" s="99">
        <v>119.3472312789558</v>
      </c>
      <c r="D233" s="99">
        <v>230.0039387532793</v>
      </c>
      <c r="E233" s="99">
        <v>197.3023135046366</v>
      </c>
      <c r="F233" s="99">
        <v>183.60171310038643</v>
      </c>
      <c r="G233" s="99">
        <v>158.98380149295207</v>
      </c>
      <c r="H233" s="99">
        <v>163.75735579439376</v>
      </c>
      <c r="I233" s="99">
        <v>151.10601146619265</v>
      </c>
      <c r="J233" s="99">
        <v>158.61242341695606</v>
      </c>
      <c r="K233" s="99">
        <v>166.92579123616562</v>
      </c>
      <c r="L233" s="99">
        <v>202.57689388775546</v>
      </c>
      <c r="M233" s="99">
        <v>161.89783979585408</v>
      </c>
      <c r="N233" s="99">
        <v>172.85001661492166</v>
      </c>
      <c r="O233" s="99">
        <v>180.93444624495942</v>
      </c>
      <c r="P233" s="99">
        <v>100.98706294799209</v>
      </c>
      <c r="Q233" s="99">
        <v>126.68424622056054</v>
      </c>
      <c r="R233" s="99">
        <v>134.66944791810377</v>
      </c>
      <c r="S233" s="99">
        <v>136.18665244018894</v>
      </c>
      <c r="T233" s="99">
        <v>155.08347068495451</v>
      </c>
      <c r="U233" s="99">
        <v>176.32056543624577</v>
      </c>
      <c r="V233" s="99">
        <v>6.0344018502622507</v>
      </c>
      <c r="W233" s="99">
        <v>225.23616905835874</v>
      </c>
      <c r="DA233" s="63" t="s">
        <v>2846</v>
      </c>
    </row>
    <row r="234" spans="1:105" ht="12" customHeight="1" x14ac:dyDescent="0.25">
      <c r="A234" s="97" t="s">
        <v>53</v>
      </c>
      <c r="B234" s="99">
        <v>0.11692020386479865</v>
      </c>
      <c r="C234" s="99">
        <v>6.8676868854482459E-2</v>
      </c>
      <c r="D234" s="99">
        <v>0.12962356144483966</v>
      </c>
      <c r="E234" s="99">
        <v>0.1092674496714592</v>
      </c>
      <c r="F234" s="99">
        <v>0.10978480823250446</v>
      </c>
      <c r="G234" s="99">
        <v>8.9504639671338315E-2</v>
      </c>
      <c r="H234" s="99">
        <v>8.671027016426458E-2</v>
      </c>
      <c r="I234" s="99">
        <v>7.2544710240204466E-2</v>
      </c>
      <c r="J234" s="99">
        <v>8.9172653394763129E-2</v>
      </c>
      <c r="K234" s="99">
        <v>9.4750478631943039E-2</v>
      </c>
      <c r="L234" s="99">
        <v>0.10553579882990312</v>
      </c>
      <c r="M234" s="99">
        <v>8.9314500766524141E-2</v>
      </c>
      <c r="N234" s="99">
        <v>8.0109320557263344E-2</v>
      </c>
      <c r="O234" s="99">
        <v>9.8671323617045351E-2</v>
      </c>
      <c r="P234" s="99">
        <v>5.6195647247502714E-2</v>
      </c>
      <c r="Q234" s="99">
        <v>6.2124813667270164E-2</v>
      </c>
      <c r="R234" s="99">
        <v>6.547802719218318E-2</v>
      </c>
      <c r="S234" s="99">
        <v>6.7266398434220082E-2</v>
      </c>
      <c r="T234" s="99">
        <v>7.6090214959538452E-2</v>
      </c>
      <c r="U234" s="99">
        <v>8.6365352016010907E-2</v>
      </c>
      <c r="V234" s="99">
        <v>2.9133451911042304E-3</v>
      </c>
      <c r="W234" s="99">
        <v>0.10895870221124214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0.16816952414910002</v>
      </c>
      <c r="C235" s="123">
        <f t="shared" si="114"/>
        <v>0.27243630800861252</v>
      </c>
      <c r="D235" s="123">
        <f t="shared" si="114"/>
        <v>0.34598496188475875</v>
      </c>
      <c r="E235" s="123">
        <f t="shared" si="114"/>
        <v>0.53201875763947393</v>
      </c>
      <c r="F235" s="123">
        <f t="shared" si="114"/>
        <v>0.40557200727134229</v>
      </c>
      <c r="G235" s="123">
        <f t="shared" si="114"/>
        <v>0.42596973998855492</v>
      </c>
      <c r="H235" s="123">
        <f t="shared" si="114"/>
        <v>0.50170603243446454</v>
      </c>
      <c r="I235" s="123">
        <f t="shared" si="114"/>
        <v>0.93959974325410578</v>
      </c>
      <c r="J235" s="123">
        <f t="shared" si="114"/>
        <v>0.5059149953891412</v>
      </c>
      <c r="K235" s="123">
        <f t="shared" si="114"/>
        <v>0.42871582525857921</v>
      </c>
      <c r="L235" s="123">
        <f t="shared" si="114"/>
        <v>0.71848718649346011</v>
      </c>
      <c r="M235" s="123">
        <f t="shared" si="114"/>
        <v>0.53583728193949332</v>
      </c>
      <c r="N235" s="123">
        <f t="shared" si="114"/>
        <v>1.2790344748861113</v>
      </c>
      <c r="O235" s="123">
        <f t="shared" si="114"/>
        <v>0.70046294075388271</v>
      </c>
      <c r="P235" s="123">
        <f t="shared" si="114"/>
        <v>0.68271032349984406</v>
      </c>
      <c r="Q235" s="123">
        <f t="shared" si="114"/>
        <v>1.0785968149988074</v>
      </c>
      <c r="R235" s="123">
        <f t="shared" si="114"/>
        <v>0.90076562306551344</v>
      </c>
      <c r="S235" s="123">
        <f t="shared" si="114"/>
        <v>0.62104196427425196</v>
      </c>
      <c r="T235" s="123">
        <f t="shared" si="114"/>
        <v>0.3493432913795585</v>
      </c>
      <c r="U235" s="123">
        <f t="shared" si="114"/>
        <v>0.17284151119605831</v>
      </c>
      <c r="V235" s="123">
        <f t="shared" si="114"/>
        <v>0.12181483563770011</v>
      </c>
      <c r="W235" s="123">
        <f t="shared" si="114"/>
        <v>0.10959038045587943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0.16816952414910002</v>
      </c>
      <c r="C236" s="99">
        <f>RES_hhdet_fecs!C110</f>
        <v>0.27243630800861252</v>
      </c>
      <c r="D236" s="99">
        <f>RES_hhdet_fecs!D110</f>
        <v>0.34598496188475875</v>
      </c>
      <c r="E236" s="99">
        <f>RES_hhdet_fecs!E110</f>
        <v>0.53201875763947393</v>
      </c>
      <c r="F236" s="99">
        <f>RES_hhdet_fecs!F110</f>
        <v>0.40557200727134229</v>
      </c>
      <c r="G236" s="99">
        <f>RES_hhdet_fecs!G110</f>
        <v>0.42596973998855492</v>
      </c>
      <c r="H236" s="99">
        <f>RES_hhdet_fecs!H110</f>
        <v>0.50170603243446454</v>
      </c>
      <c r="I236" s="99">
        <f>RES_hhdet_fecs!I110</f>
        <v>0.93959974325410578</v>
      </c>
      <c r="J236" s="99">
        <f>RES_hhdet_fecs!J110</f>
        <v>0.5059149953891412</v>
      </c>
      <c r="K236" s="99">
        <f>RES_hhdet_fecs!K110</f>
        <v>0.42871582525857921</v>
      </c>
      <c r="L236" s="99">
        <f>RES_hhdet_fecs!L110</f>
        <v>0.71848718649346011</v>
      </c>
      <c r="M236" s="99">
        <f>RES_hhdet_fecs!M110</f>
        <v>0.53583728193949332</v>
      </c>
      <c r="N236" s="99">
        <f>RES_hhdet_fecs!N110</f>
        <v>1.2790344748861113</v>
      </c>
      <c r="O236" s="99">
        <f>RES_hhdet_fecs!O110</f>
        <v>0.70046294075388271</v>
      </c>
      <c r="P236" s="99">
        <f>RES_hhdet_fecs!P110</f>
        <v>0.68271032349984406</v>
      </c>
      <c r="Q236" s="99">
        <f>RES_hhdet_fecs!Q110</f>
        <v>1.0785968149988074</v>
      </c>
      <c r="R236" s="99">
        <f>RES_hhdet_fecs!R110</f>
        <v>0.90076562306551344</v>
      </c>
      <c r="S236" s="99">
        <f>RES_hhdet_fecs!S110</f>
        <v>0.62104196427425196</v>
      </c>
      <c r="T236" s="99">
        <f>RES_hhdet_fecs!T110</f>
        <v>0.3493432913795585</v>
      </c>
      <c r="U236" s="99">
        <f>RES_hhdet_fecs!U110</f>
        <v>0.17284151119605831</v>
      </c>
      <c r="V236" s="99">
        <f>RES_hhdet_fecs!V110</f>
        <v>0.12181483563770011</v>
      </c>
      <c r="W236" s="99">
        <f>RES_hhdet_fecs!W110</f>
        <v>0.10959038045587943</v>
      </c>
      <c r="DA236" s="63" t="s">
        <v>2849</v>
      </c>
    </row>
    <row r="237" spans="1:105" ht="12" customHeight="1" x14ac:dyDescent="0.25">
      <c r="A237" s="121" t="s">
        <v>55</v>
      </c>
      <c r="B237" s="123">
        <v>12.507557464840971</v>
      </c>
      <c r="C237" s="123">
        <v>14.891198796967869</v>
      </c>
      <c r="D237" s="123">
        <v>30.579850934859337</v>
      </c>
      <c r="E237" s="123">
        <v>27.810544322806514</v>
      </c>
      <c r="F237" s="123">
        <v>17.514659095512052</v>
      </c>
      <c r="G237" s="123">
        <v>23.891335933054478</v>
      </c>
      <c r="H237" s="123">
        <v>25.09435332486451</v>
      </c>
      <c r="I237" s="123">
        <v>27.662893694448112</v>
      </c>
      <c r="J237" s="123">
        <v>20.697783536313711</v>
      </c>
      <c r="K237" s="123">
        <v>24.386035493920627</v>
      </c>
      <c r="L237" s="123">
        <v>27.238798953905082</v>
      </c>
      <c r="M237" s="123">
        <v>23.095951417596002</v>
      </c>
      <c r="N237" s="123">
        <v>24.65185336246563</v>
      </c>
      <c r="O237" s="123">
        <v>27.370541041139159</v>
      </c>
      <c r="P237" s="123">
        <v>16.628786530941504</v>
      </c>
      <c r="Q237" s="123">
        <v>21.352059523982017</v>
      </c>
      <c r="R237" s="123">
        <v>22.316753251050823</v>
      </c>
      <c r="S237" s="123">
        <v>23.554725222377236</v>
      </c>
      <c r="T237" s="123">
        <v>25.91455941094404</v>
      </c>
      <c r="U237" s="123">
        <v>29.001303101351503</v>
      </c>
      <c r="V237" s="123">
        <v>28.174544162447564</v>
      </c>
      <c r="W237" s="123">
        <v>35.450209204262258</v>
      </c>
      <c r="DA237" s="130" t="s">
        <v>2850</v>
      </c>
    </row>
    <row r="238" spans="1:105" ht="12" customHeight="1" x14ac:dyDescent="0.25">
      <c r="A238" s="97" t="s">
        <v>130</v>
      </c>
      <c r="B238" s="99">
        <v>12.341674759814369</v>
      </c>
      <c r="C238" s="99">
        <v>14.635746079708577</v>
      </c>
      <c r="D238" s="99">
        <v>30.718024698077144</v>
      </c>
      <c r="E238" s="99">
        <v>27.648254292771291</v>
      </c>
      <c r="F238" s="99">
        <v>17.542295717858124</v>
      </c>
      <c r="G238" s="99">
        <v>23.834916556524057</v>
      </c>
      <c r="H238" s="99">
        <v>24.704537920447191</v>
      </c>
      <c r="I238" s="99">
        <v>27.423443500129064</v>
      </c>
      <c r="J238" s="99">
        <v>20.531423675192737</v>
      </c>
      <c r="K238" s="99">
        <v>24.101161556966812</v>
      </c>
      <c r="L238" s="99">
        <v>27.180835704995399</v>
      </c>
      <c r="M238" s="99">
        <v>22.947819688891663</v>
      </c>
      <c r="N238" s="99">
        <v>24.413099843996918</v>
      </c>
      <c r="O238" s="99">
        <v>27.244726465866655</v>
      </c>
      <c r="P238" s="99">
        <v>16.275990585369382</v>
      </c>
      <c r="Q238" s="99">
        <v>21.07568334666902</v>
      </c>
      <c r="R238" s="99">
        <v>22.138823466057744</v>
      </c>
      <c r="S238" s="99">
        <v>23.304388423882724</v>
      </c>
      <c r="T238" s="99">
        <v>25.835697423065064</v>
      </c>
      <c r="U238" s="99">
        <v>29.013257183206093</v>
      </c>
      <c r="V238" s="99">
        <v>15.121655346200518</v>
      </c>
      <c r="W238" s="99">
        <v>35.532467583724383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22.351187983578715</v>
      </c>
      <c r="C242" s="102">
        <v>21.36692517949092</v>
      </c>
      <c r="D242" s="102">
        <v>23.216058980433441</v>
      </c>
      <c r="E242" s="102">
        <v>36.361138052515244</v>
      </c>
      <c r="F242" s="102">
        <v>16.058523526511436</v>
      </c>
      <c r="G242" s="102">
        <v>26.851674052790599</v>
      </c>
      <c r="H242" s="102">
        <v>45.507686669517859</v>
      </c>
      <c r="I242" s="102">
        <v>40.173585157826501</v>
      </c>
      <c r="J242" s="102">
        <v>29.439549242707653</v>
      </c>
      <c r="K242" s="102">
        <v>39.344843971019515</v>
      </c>
      <c r="L242" s="102">
        <v>30.272845303270334</v>
      </c>
      <c r="M242" s="102">
        <v>30.903956549734186</v>
      </c>
      <c r="N242" s="102">
        <v>37.187643770312249</v>
      </c>
      <c r="O242" s="102">
        <v>33.989134058123071</v>
      </c>
      <c r="P242" s="102">
        <v>35.184121754191963</v>
      </c>
      <c r="Q242" s="102">
        <v>35.913072156125928</v>
      </c>
      <c r="R242" s="102">
        <v>31.75414904708343</v>
      </c>
      <c r="S242" s="102">
        <v>36.89181763578685</v>
      </c>
      <c r="T242" s="102">
        <v>30.091394335232966</v>
      </c>
      <c r="U242" s="102">
        <v>28.384603481291624</v>
      </c>
      <c r="V242" s="102">
        <v>29.033039490256421</v>
      </c>
      <c r="W242" s="102">
        <v>30.9546099440932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14.497750884829237</v>
      </c>
      <c r="C246" s="123">
        <v>15.532703282584563</v>
      </c>
      <c r="D246" s="123">
        <v>17.044137587936529</v>
      </c>
      <c r="E246" s="123">
        <v>20.32504059315136</v>
      </c>
      <c r="F246" s="123">
        <v>13.233098890836953</v>
      </c>
      <c r="G246" s="123">
        <v>28.421229277359313</v>
      </c>
      <c r="H246" s="123">
        <v>16.023271477471138</v>
      </c>
      <c r="I246" s="123">
        <v>22.69620870054149</v>
      </c>
      <c r="J246" s="123">
        <v>11.009144669091759</v>
      </c>
      <c r="K246" s="123">
        <v>15.480004136990082</v>
      </c>
      <c r="L246" s="123">
        <v>12.043945832618373</v>
      </c>
      <c r="M246" s="123">
        <v>11.936173379559952</v>
      </c>
      <c r="N246" s="123">
        <v>10.435906921881285</v>
      </c>
      <c r="O246" s="123">
        <v>10.588086084608783</v>
      </c>
      <c r="P246" s="123">
        <v>10.594229981664586</v>
      </c>
      <c r="Q246" s="123">
        <v>11.869830753179343</v>
      </c>
      <c r="R246" s="123">
        <v>11.733536944263367</v>
      </c>
      <c r="S246" s="123">
        <v>12.896606109000095</v>
      </c>
      <c r="T246" s="123">
        <v>12.868525276957135</v>
      </c>
      <c r="U246" s="123">
        <v>13.288208419141792</v>
      </c>
      <c r="V246" s="123">
        <v>11.637214482895612</v>
      </c>
      <c r="W246" s="123">
        <v>11.915294639662728</v>
      </c>
      <c r="DA246" s="130" t="s">
        <v>2859</v>
      </c>
    </row>
    <row r="247" spans="1:105" ht="12" customHeight="1" x14ac:dyDescent="0.25">
      <c r="A247" s="97" t="s">
        <v>50</v>
      </c>
      <c r="B247" s="99">
        <v>14.566575249239392</v>
      </c>
      <c r="C247" s="99">
        <v>15.627540768984177</v>
      </c>
      <c r="D247" s="99">
        <v>17.320361600745358</v>
      </c>
      <c r="E247" s="99">
        <v>20.362062865842464</v>
      </c>
      <c r="F247" s="99">
        <v>13.405586318896255</v>
      </c>
      <c r="G247" s="99">
        <v>29.286685110021477</v>
      </c>
      <c r="H247" s="99">
        <v>15.741793642156489</v>
      </c>
      <c r="I247" s="99">
        <v>23.023631803585403</v>
      </c>
      <c r="J247" s="99">
        <v>11.078297315639146</v>
      </c>
      <c r="K247" s="99">
        <v>15.577286620659326</v>
      </c>
      <c r="L247" s="99">
        <v>12.113451159809287</v>
      </c>
      <c r="M247" s="99">
        <v>11.987218824674269</v>
      </c>
      <c r="N247" s="99">
        <v>10.376401825763956</v>
      </c>
      <c r="O247" s="99">
        <v>10.735338844787522</v>
      </c>
      <c r="P247" s="99">
        <v>10.661208244449952</v>
      </c>
      <c r="Q247" s="99">
        <v>11.875379808752861</v>
      </c>
      <c r="R247" s="99">
        <v>11.780916359379505</v>
      </c>
      <c r="S247" s="99">
        <v>12.983972869884951</v>
      </c>
      <c r="T247" s="99">
        <v>12.930054417173652</v>
      </c>
      <c r="U247" s="99">
        <v>13.351214456254612</v>
      </c>
      <c r="V247" s="99">
        <v>11.677977843727698</v>
      </c>
      <c r="W247" s="99">
        <v>11.955629193057653</v>
      </c>
      <c r="DA247" s="63" t="s">
        <v>2860</v>
      </c>
    </row>
    <row r="248" spans="1:105" ht="12" customHeight="1" x14ac:dyDescent="0.25">
      <c r="A248" s="109" t="s">
        <v>120</v>
      </c>
      <c r="B248" s="110">
        <v>10.215892213311763</v>
      </c>
      <c r="C248" s="110">
        <v>13.086217616479324</v>
      </c>
      <c r="D248" s="110">
        <v>10.880111644445739</v>
      </c>
      <c r="E248" s="110">
        <v>19.588836354339222</v>
      </c>
      <c r="F248" s="110">
        <v>9.7233904141826333</v>
      </c>
      <c r="G248" s="110">
        <v>10.863960596267537</v>
      </c>
      <c r="H248" s="110">
        <v>20.981863576327957</v>
      </c>
      <c r="I248" s="110">
        <v>13.861631759481511</v>
      </c>
      <c r="J248" s="110">
        <v>8.3922846682522785</v>
      </c>
      <c r="K248" s="110">
        <v>8.6046315411553334</v>
      </c>
      <c r="L248" s="110">
        <v>8.6250668934417636</v>
      </c>
      <c r="M248" s="110">
        <v>9.3745928367937896</v>
      </c>
      <c r="N248" s="110">
        <v>13.280772818073713</v>
      </c>
      <c r="O248" s="110">
        <v>0.87875329441066119</v>
      </c>
      <c r="P248" s="110">
        <v>6.0173820246645242</v>
      </c>
      <c r="Q248" s="110">
        <v>11.542586448816728</v>
      </c>
      <c r="R248" s="110">
        <v>9.4319405860986674</v>
      </c>
      <c r="S248" s="110">
        <v>9.3892534018646767</v>
      </c>
      <c r="T248" s="110">
        <v>8.9360106631188145</v>
      </c>
      <c r="U248" s="110">
        <v>8.7874375416107817</v>
      </c>
      <c r="V248" s="110">
        <v>8.6614891421533411</v>
      </c>
      <c r="W248" s="110">
        <v>8.6247757514123222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151.6259861247292</v>
      </c>
      <c r="C250" s="118">
        <f t="shared" si="115"/>
        <v>99.524340217117341</v>
      </c>
      <c r="D250" s="118">
        <f t="shared" si="115"/>
        <v>189.30955095098938</v>
      </c>
      <c r="E250" s="118">
        <f t="shared" si="115"/>
        <v>168.42348510485007</v>
      </c>
      <c r="F250" s="118">
        <f t="shared" si="115"/>
        <v>146.94196199220846</v>
      </c>
      <c r="G250" s="118">
        <f t="shared" si="115"/>
        <v>144.61452620490556</v>
      </c>
      <c r="H250" s="118">
        <f t="shared" si="115"/>
        <v>142.68218572389316</v>
      </c>
      <c r="I250" s="118">
        <f t="shared" si="115"/>
        <v>142.12315804519432</v>
      </c>
      <c r="J250" s="118">
        <f t="shared" si="115"/>
        <v>135.21566726683264</v>
      </c>
      <c r="K250" s="118">
        <f t="shared" si="115"/>
        <v>147.97461289836215</v>
      </c>
      <c r="L250" s="118">
        <f t="shared" si="115"/>
        <v>175.74787151841852</v>
      </c>
      <c r="M250" s="118">
        <f t="shared" si="115"/>
        <v>143.1932820905671</v>
      </c>
      <c r="N250" s="118">
        <f t="shared" si="115"/>
        <v>153.77474548532069</v>
      </c>
      <c r="O250" s="118">
        <f t="shared" si="115"/>
        <v>160.82981638009758</v>
      </c>
      <c r="P250" s="118">
        <f t="shared" si="115"/>
        <v>94.527181372787709</v>
      </c>
      <c r="Q250" s="118">
        <f t="shared" si="115"/>
        <v>118.96080008828119</v>
      </c>
      <c r="R250" s="118">
        <f t="shared" ref="R250:V250" si="116">R251+R254+R256+R265</f>
        <v>125.2246290692452</v>
      </c>
      <c r="S250" s="118">
        <f t="shared" si="116"/>
        <v>128.40968359264724</v>
      </c>
      <c r="T250" s="118">
        <f t="shared" si="116"/>
        <v>144.62558569124349</v>
      </c>
      <c r="U250" s="118">
        <f t="shared" si="116"/>
        <v>163.15298266897619</v>
      </c>
      <c r="V250" s="118">
        <f t="shared" si="116"/>
        <v>31.684971459720824</v>
      </c>
      <c r="W250" s="118">
        <f t="shared" ref="W250" si="117">W251+W254+W256+W265</f>
        <v>206.72930552612263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133.50707762665579</v>
      </c>
      <c r="C251" s="123">
        <f t="shared" si="118"/>
        <v>78.35476434353221</v>
      </c>
      <c r="D251" s="123">
        <f t="shared" si="118"/>
        <v>154.05579007666347</v>
      </c>
      <c r="E251" s="123">
        <f t="shared" si="118"/>
        <v>132.96014507972137</v>
      </c>
      <c r="F251" s="123">
        <f t="shared" si="118"/>
        <v>124.14333460909664</v>
      </c>
      <c r="G251" s="123">
        <f t="shared" si="118"/>
        <v>107.7881014373517</v>
      </c>
      <c r="H251" s="123">
        <f t="shared" si="118"/>
        <v>111.71935648716847</v>
      </c>
      <c r="I251" s="123">
        <f t="shared" si="118"/>
        <v>104.0835773416983</v>
      </c>
      <c r="J251" s="123">
        <f t="shared" si="118"/>
        <v>110.50183858061347</v>
      </c>
      <c r="K251" s="123">
        <f t="shared" si="118"/>
        <v>117.62101490728148</v>
      </c>
      <c r="L251" s="123">
        <f t="shared" si="118"/>
        <v>144.00816040752085</v>
      </c>
      <c r="M251" s="123">
        <f t="shared" si="118"/>
        <v>115.40655295163613</v>
      </c>
      <c r="N251" s="123">
        <f t="shared" si="118"/>
        <v>123.49802017982981</v>
      </c>
      <c r="O251" s="123">
        <f t="shared" si="118"/>
        <v>129.53057212385878</v>
      </c>
      <c r="P251" s="123">
        <f t="shared" si="118"/>
        <v>72.310611286074533</v>
      </c>
      <c r="Q251" s="123">
        <f t="shared" si="118"/>
        <v>90.701845874221917</v>
      </c>
      <c r="R251" s="123">
        <f t="shared" ref="R251:V251" si="119">SUM(R252:R253)</f>
        <v>96.531139230730602</v>
      </c>
      <c r="S251" s="123">
        <f t="shared" si="119"/>
        <v>98.549601318246928</v>
      </c>
      <c r="T251" s="123">
        <f t="shared" si="119"/>
        <v>113.20152410446678</v>
      </c>
      <c r="U251" s="123">
        <f t="shared" si="119"/>
        <v>129.09831176572106</v>
      </c>
      <c r="V251" s="123">
        <f t="shared" si="119"/>
        <v>4.4234240607840496</v>
      </c>
      <c r="W251" s="123">
        <f t="shared" ref="W251" si="120">SUM(W252:W253)</f>
        <v>167.07198923451867</v>
      </c>
      <c r="DA251" s="130" t="s">
        <v>3013</v>
      </c>
    </row>
    <row r="252" spans="1:105" ht="12" customHeight="1" x14ac:dyDescent="0.25">
      <c r="A252" s="97" t="s">
        <v>202</v>
      </c>
      <c r="B252" s="99">
        <v>133.39015742279099</v>
      </c>
      <c r="C252" s="99">
        <v>78.286087474677728</v>
      </c>
      <c r="D252" s="99">
        <v>153.92616651521863</v>
      </c>
      <c r="E252" s="99">
        <v>132.85087763004992</v>
      </c>
      <c r="F252" s="99">
        <v>124.03354980086414</v>
      </c>
      <c r="G252" s="99">
        <v>107.69859679768037</v>
      </c>
      <c r="H252" s="99">
        <v>111.63264621700421</v>
      </c>
      <c r="I252" s="99">
        <v>104.01103263145809</v>
      </c>
      <c r="J252" s="99">
        <v>110.4126659272187</v>
      </c>
      <c r="K252" s="99">
        <v>117.52626442864954</v>
      </c>
      <c r="L252" s="99">
        <v>143.90262460869096</v>
      </c>
      <c r="M252" s="99">
        <v>115.31723845086961</v>
      </c>
      <c r="N252" s="99">
        <v>123.41791085927254</v>
      </c>
      <c r="O252" s="99">
        <v>129.43190080024172</v>
      </c>
      <c r="P252" s="99">
        <v>72.254415638827027</v>
      </c>
      <c r="Q252" s="99">
        <v>90.639721060554649</v>
      </c>
      <c r="R252" s="99">
        <v>96.465661203538417</v>
      </c>
      <c r="S252" s="99">
        <v>98.482334919812715</v>
      </c>
      <c r="T252" s="99">
        <v>113.12543388950725</v>
      </c>
      <c r="U252" s="99">
        <v>129.01194641370506</v>
      </c>
      <c r="V252" s="99">
        <v>4.4205107155929451</v>
      </c>
      <c r="W252" s="99">
        <v>166.96303053230741</v>
      </c>
      <c r="DA252" s="63" t="s">
        <v>3014</v>
      </c>
    </row>
    <row r="253" spans="1:105" ht="12" customHeight="1" x14ac:dyDescent="0.25">
      <c r="A253" s="97" t="s">
        <v>53</v>
      </c>
      <c r="B253" s="99">
        <v>0.11692020386479865</v>
      </c>
      <c r="C253" s="99">
        <v>6.8676868854482459E-2</v>
      </c>
      <c r="D253" s="99">
        <v>0.12962356144483966</v>
      </c>
      <c r="E253" s="99">
        <v>0.1092674496714592</v>
      </c>
      <c r="F253" s="99">
        <v>0.10978480823250446</v>
      </c>
      <c r="G253" s="99">
        <v>8.9504639671338315E-2</v>
      </c>
      <c r="H253" s="99">
        <v>8.671027016426458E-2</v>
      </c>
      <c r="I253" s="99">
        <v>7.2544710240204466E-2</v>
      </c>
      <c r="J253" s="99">
        <v>8.9172653394763129E-2</v>
      </c>
      <c r="K253" s="99">
        <v>9.4750478631943039E-2</v>
      </c>
      <c r="L253" s="99">
        <v>0.10553579882990312</v>
      </c>
      <c r="M253" s="99">
        <v>8.9314500766524141E-2</v>
      </c>
      <c r="N253" s="99">
        <v>8.0109320557263344E-2</v>
      </c>
      <c r="O253" s="99">
        <v>9.8671323617045351E-2</v>
      </c>
      <c r="P253" s="99">
        <v>5.6195647247502714E-2</v>
      </c>
      <c r="Q253" s="99">
        <v>6.2124813667270164E-2</v>
      </c>
      <c r="R253" s="99">
        <v>6.547802719218318E-2</v>
      </c>
      <c r="S253" s="99">
        <v>6.7266398434220082E-2</v>
      </c>
      <c r="T253" s="99">
        <v>7.6090214959538452E-2</v>
      </c>
      <c r="U253" s="99">
        <v>8.6365352016010907E-2</v>
      </c>
      <c r="V253" s="99">
        <v>2.9133451911042304E-3</v>
      </c>
      <c r="W253" s="99">
        <v>0.10895870221124214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0.27340932647875976</v>
      </c>
      <c r="C254" s="123">
        <f t="shared" si="121"/>
        <v>0.53147350361404988</v>
      </c>
      <c r="D254" s="123">
        <f t="shared" si="121"/>
        <v>0.71594322184470072</v>
      </c>
      <c r="E254" s="123">
        <f t="shared" si="121"/>
        <v>1.1343727657921763</v>
      </c>
      <c r="F254" s="123">
        <f t="shared" si="121"/>
        <v>0.87594676555805628</v>
      </c>
      <c r="G254" s="123">
        <f t="shared" si="121"/>
        <v>0.92886935677984672</v>
      </c>
      <c r="H254" s="123">
        <f t="shared" si="121"/>
        <v>1.1098467369098857</v>
      </c>
      <c r="I254" s="123">
        <f t="shared" si="121"/>
        <v>2.1314071925507436</v>
      </c>
      <c r="J254" s="123">
        <f t="shared" si="121"/>
        <v>1.1826785734631924</v>
      </c>
      <c r="K254" s="123">
        <f t="shared" si="121"/>
        <v>1.0476185757681007</v>
      </c>
      <c r="L254" s="123">
        <f t="shared" si="121"/>
        <v>1.83070394225414</v>
      </c>
      <c r="M254" s="123">
        <f t="shared" si="121"/>
        <v>1.3997553074279474</v>
      </c>
      <c r="N254" s="123">
        <f t="shared" si="121"/>
        <v>3.378202996075605</v>
      </c>
      <c r="O254" s="123">
        <f t="shared" si="121"/>
        <v>1.8598752756024677</v>
      </c>
      <c r="P254" s="123">
        <f t="shared" si="121"/>
        <v>1.820951625193187</v>
      </c>
      <c r="Q254" s="123">
        <f t="shared" si="121"/>
        <v>2.8920433660234126</v>
      </c>
      <c r="R254" s="123">
        <f t="shared" si="121"/>
        <v>2.4335406763950176</v>
      </c>
      <c r="S254" s="123">
        <f t="shared" si="121"/>
        <v>1.7126667650334824</v>
      </c>
      <c r="T254" s="123">
        <f t="shared" si="121"/>
        <v>1.025141348927213</v>
      </c>
      <c r="U254" s="123">
        <f t="shared" si="121"/>
        <v>0.55049352145940522</v>
      </c>
      <c r="V254" s="123">
        <f t="shared" si="121"/>
        <v>0.41003516491951841</v>
      </c>
      <c r="W254" s="123">
        <f t="shared" si="121"/>
        <v>0.37241088616024415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0.27340932647875976</v>
      </c>
      <c r="C255" s="99">
        <f>RES_hhdet_tess!C110</f>
        <v>0.53147350361404988</v>
      </c>
      <c r="D255" s="99">
        <f>RES_hhdet_tess!D110</f>
        <v>0.71594322184470072</v>
      </c>
      <c r="E255" s="99">
        <f>RES_hhdet_tess!E110</f>
        <v>1.1343727657921763</v>
      </c>
      <c r="F255" s="99">
        <f>RES_hhdet_tess!F110</f>
        <v>0.87594676555805628</v>
      </c>
      <c r="G255" s="99">
        <f>RES_hhdet_tess!G110</f>
        <v>0.92886935677984672</v>
      </c>
      <c r="H255" s="99">
        <f>RES_hhdet_tess!H110</f>
        <v>1.1098467369098857</v>
      </c>
      <c r="I255" s="99">
        <f>RES_hhdet_tess!I110</f>
        <v>2.1314071925507436</v>
      </c>
      <c r="J255" s="99">
        <f>RES_hhdet_tess!J110</f>
        <v>1.1826785734631924</v>
      </c>
      <c r="K255" s="99">
        <f>RES_hhdet_tess!K110</f>
        <v>1.0476185757681007</v>
      </c>
      <c r="L255" s="99">
        <f>RES_hhdet_tess!L110</f>
        <v>1.83070394225414</v>
      </c>
      <c r="M255" s="99">
        <f>RES_hhdet_tess!M110</f>
        <v>1.3997553074279474</v>
      </c>
      <c r="N255" s="99">
        <f>RES_hhdet_tess!N110</f>
        <v>3.378202996075605</v>
      </c>
      <c r="O255" s="99">
        <f>RES_hhdet_tess!O110</f>
        <v>1.8598752756024677</v>
      </c>
      <c r="P255" s="99">
        <f>RES_hhdet_tess!P110</f>
        <v>1.820951625193187</v>
      </c>
      <c r="Q255" s="99">
        <f>RES_hhdet_tess!Q110</f>
        <v>2.8920433660234126</v>
      </c>
      <c r="R255" s="99">
        <f>RES_hhdet_tess!R110</f>
        <v>2.4335406763950176</v>
      </c>
      <c r="S255" s="99">
        <f>RES_hhdet_tess!S110</f>
        <v>1.7126667650334824</v>
      </c>
      <c r="T255" s="99">
        <f>RES_hhdet_tess!T110</f>
        <v>1.025141348927213</v>
      </c>
      <c r="U255" s="99">
        <f>RES_hhdet_tess!U110</f>
        <v>0.55049352145940522</v>
      </c>
      <c r="V255" s="99">
        <f>RES_hhdet_tess!V110</f>
        <v>0.41003516491951841</v>
      </c>
      <c r="W255" s="99">
        <f>RES_hhdet_tess!W110</f>
        <v>0.37241088616024415</v>
      </c>
      <c r="DA255" s="63" t="s">
        <v>3017</v>
      </c>
    </row>
    <row r="256" spans="1:105" ht="12" customHeight="1" x14ac:dyDescent="0.25">
      <c r="A256" s="121" t="s">
        <v>55</v>
      </c>
      <c r="B256" s="123">
        <v>9.5562074967492592</v>
      </c>
      <c r="C256" s="123">
        <v>11.651739581378283</v>
      </c>
      <c r="D256" s="123">
        <v>24.656752407893304</v>
      </c>
      <c r="E256" s="123">
        <v>22.468189555564113</v>
      </c>
      <c r="F256" s="123">
        <v>14.219866207416713</v>
      </c>
      <c r="G256" s="123">
        <v>19.417172143308864</v>
      </c>
      <c r="H256" s="123">
        <v>20.407580628628182</v>
      </c>
      <c r="I256" s="123">
        <v>22.695079625926073</v>
      </c>
      <c r="J256" s="123">
        <v>17.116329444591273</v>
      </c>
      <c r="K256" s="123">
        <v>20.301455628316806</v>
      </c>
      <c r="L256" s="123">
        <v>22.880883886134303</v>
      </c>
      <c r="M256" s="123">
        <v>19.416531989321101</v>
      </c>
      <c r="N256" s="123">
        <v>20.78335504122774</v>
      </c>
      <c r="O256" s="123">
        <v>23.279487018020223</v>
      </c>
      <c r="P256" s="123">
        <v>14.217894487266882</v>
      </c>
      <c r="Q256" s="123">
        <v>18.425991632400553</v>
      </c>
      <c r="R256" s="123">
        <v>19.391019486326101</v>
      </c>
      <c r="S256" s="123">
        <v>20.567181819974557</v>
      </c>
      <c r="T256" s="123">
        <v>22.818255156325435</v>
      </c>
      <c r="U256" s="123">
        <v>25.670940177431095</v>
      </c>
      <c r="V256" s="123">
        <v>19.986542314459967</v>
      </c>
      <c r="W256" s="123">
        <v>32.229583950259929</v>
      </c>
      <c r="DA256" s="130" t="s">
        <v>3018</v>
      </c>
    </row>
    <row r="257" spans="1:105" ht="12" customHeight="1" x14ac:dyDescent="0.25">
      <c r="A257" s="97" t="s">
        <v>130</v>
      </c>
      <c r="B257" s="99">
        <v>9.5098572724682846</v>
      </c>
      <c r="C257" s="99">
        <v>11.63316856349398</v>
      </c>
      <c r="D257" s="99">
        <v>24.871996028217911</v>
      </c>
      <c r="E257" s="99">
        <v>22.501525596698098</v>
      </c>
      <c r="F257" s="99">
        <v>14.315851279172952</v>
      </c>
      <c r="G257" s="99">
        <v>19.494627549908035</v>
      </c>
      <c r="H257" s="99">
        <v>20.298931189918225</v>
      </c>
      <c r="I257" s="99">
        <v>22.687371459968229</v>
      </c>
      <c r="J257" s="99">
        <v>17.118590955932746</v>
      </c>
      <c r="K257" s="99">
        <v>20.251847921264503</v>
      </c>
      <c r="L257" s="99">
        <v>22.980126323033687</v>
      </c>
      <c r="M257" s="99">
        <v>19.441530931131691</v>
      </c>
      <c r="N257" s="99">
        <v>20.763929052905649</v>
      </c>
      <c r="O257" s="99">
        <v>23.342528980996608</v>
      </c>
      <c r="P257" s="99">
        <v>14.094613287747208</v>
      </c>
      <c r="Q257" s="99">
        <v>18.374440953344081</v>
      </c>
      <c r="R257" s="99">
        <v>19.402502503004278</v>
      </c>
      <c r="S257" s="99">
        <v>20.51024250594282</v>
      </c>
      <c r="T257" s="99">
        <v>22.870345561307143</v>
      </c>
      <c r="U257" s="99">
        <v>25.797243759533774</v>
      </c>
      <c r="V257" s="99">
        <v>13.755260350341059</v>
      </c>
      <c r="W257" s="99">
        <v>32.420578983098594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12.306671942149897</v>
      </c>
      <c r="C261" s="102">
        <v>12.12251488474543</v>
      </c>
      <c r="D261" s="102">
        <v>13.185622124719625</v>
      </c>
      <c r="E261" s="102">
        <v>20.711809670541594</v>
      </c>
      <c r="F261" s="102">
        <v>9.1625449715894476</v>
      </c>
      <c r="G261" s="102">
        <v>15.353068517287019</v>
      </c>
      <c r="H261" s="102">
        <v>26.097189569072931</v>
      </c>
      <c r="I261" s="102">
        <v>23.097812588082885</v>
      </c>
      <c r="J261" s="102">
        <v>16.997493072907279</v>
      </c>
      <c r="K261" s="102">
        <v>22.906369916785756</v>
      </c>
      <c r="L261" s="102">
        <v>17.686106867236511</v>
      </c>
      <c r="M261" s="102">
        <v>18.098840852773865</v>
      </c>
      <c r="N261" s="102">
        <v>21.803319562098046</v>
      </c>
      <c r="O261" s="102">
        <v>19.963105787716316</v>
      </c>
      <c r="P261" s="102">
        <v>20.701880520899749</v>
      </c>
      <c r="Q261" s="102">
        <v>21.141964102367769</v>
      </c>
      <c r="R261" s="102">
        <v>18.781960281715307</v>
      </c>
      <c r="S261" s="102">
        <v>23.600714635623049</v>
      </c>
      <c r="T261" s="102">
        <v>20.059346478017151</v>
      </c>
      <c r="U261" s="102">
        <v>19.155059489777752</v>
      </c>
      <c r="V261" s="102">
        <v>20.396376989968509</v>
      </c>
      <c r="W261" s="102">
        <v>21.79129019903365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8.2892916748453587</v>
      </c>
      <c r="C265" s="123">
        <v>8.9863627885927997</v>
      </c>
      <c r="D265" s="123">
        <v>9.8810652445879281</v>
      </c>
      <c r="E265" s="123">
        <v>11.860777703772412</v>
      </c>
      <c r="F265" s="123">
        <v>7.7028144101370515</v>
      </c>
      <c r="G265" s="123">
        <v>16.480383267465168</v>
      </c>
      <c r="H265" s="123">
        <v>9.4454018711866041</v>
      </c>
      <c r="I265" s="123">
        <v>13.213093885019191</v>
      </c>
      <c r="J265" s="123">
        <v>6.4148206681647002</v>
      </c>
      <c r="K265" s="123">
        <v>9.0045237869957724</v>
      </c>
      <c r="L265" s="123">
        <v>7.0281232825092275</v>
      </c>
      <c r="M265" s="123">
        <v>6.9704418421819199</v>
      </c>
      <c r="N265" s="123">
        <v>6.1151672681875509</v>
      </c>
      <c r="O265" s="123">
        <v>6.1598819626161196</v>
      </c>
      <c r="P265" s="123">
        <v>6.1777239742531025</v>
      </c>
      <c r="Q265" s="123">
        <v>6.9409192156353017</v>
      </c>
      <c r="R265" s="123">
        <v>6.8689296757934875</v>
      </c>
      <c r="S265" s="123">
        <v>7.5802336893922719</v>
      </c>
      <c r="T265" s="123">
        <v>7.5806650815240495</v>
      </c>
      <c r="U265" s="123">
        <v>7.8332372043646288</v>
      </c>
      <c r="V265" s="123">
        <v>6.8649699195572902</v>
      </c>
      <c r="W265" s="123">
        <v>7.0553214551837922</v>
      </c>
      <c r="DA265" s="130" t="s">
        <v>3027</v>
      </c>
    </row>
    <row r="266" spans="1:105" ht="12" customHeight="1" x14ac:dyDescent="0.25">
      <c r="A266" s="97" t="s">
        <v>50</v>
      </c>
      <c r="B266" s="99">
        <v>8.3028594752885958</v>
      </c>
      <c r="C266" s="99">
        <v>8.9593431972875237</v>
      </c>
      <c r="D266" s="99">
        <v>9.9619918484312446</v>
      </c>
      <c r="E266" s="99">
        <v>11.725140813365353</v>
      </c>
      <c r="F266" s="99">
        <v>7.726069667930247</v>
      </c>
      <c r="G266" s="99">
        <v>16.894291259087709</v>
      </c>
      <c r="H266" s="99">
        <v>9.0933239211849113</v>
      </c>
      <c r="I266" s="99">
        <v>13.319467051342814</v>
      </c>
      <c r="J266" s="99">
        <v>6.4186749049458287</v>
      </c>
      <c r="K266" s="99">
        <v>9.0408398975474586</v>
      </c>
      <c r="L266" s="99">
        <v>7.0388880043864477</v>
      </c>
      <c r="M266" s="99">
        <v>6.9683500252687391</v>
      </c>
      <c r="N266" s="99">
        <v>6.0332964128317315</v>
      </c>
      <c r="O266" s="99">
        <v>6.2432298633738101</v>
      </c>
      <c r="P266" s="99">
        <v>6.2014761828554628</v>
      </c>
      <c r="Q266" s="99">
        <v>6.9101720369531039</v>
      </c>
      <c r="R266" s="99">
        <v>6.8620266157449024</v>
      </c>
      <c r="S266" s="99">
        <v>7.5878935529938669</v>
      </c>
      <c r="T266" s="99">
        <v>7.5883088912114047</v>
      </c>
      <c r="U266" s="99">
        <v>7.8444488131936128</v>
      </c>
      <c r="V266" s="99">
        <v>6.8639520244597199</v>
      </c>
      <c r="W266" s="99">
        <v>7.0569375592964425</v>
      </c>
      <c r="DA266" s="63" t="s">
        <v>3028</v>
      </c>
    </row>
    <row r="267" spans="1:105" ht="12" customHeight="1" x14ac:dyDescent="0.25">
      <c r="A267" s="109" t="s">
        <v>120</v>
      </c>
      <c r="B267" s="110">
        <v>7.4451806615554181</v>
      </c>
      <c r="C267" s="110">
        <v>9.6833766524339744</v>
      </c>
      <c r="D267" s="110">
        <v>8.0751625624266783</v>
      </c>
      <c r="E267" s="110">
        <v>14.557977156926601</v>
      </c>
      <c r="F267" s="110">
        <v>7.2296252837069712</v>
      </c>
      <c r="G267" s="110">
        <v>8.0835436554259079</v>
      </c>
      <c r="H267" s="110">
        <v>15.647705292728068</v>
      </c>
      <c r="I267" s="110">
        <v>10.342917915108607</v>
      </c>
      <c r="J267" s="110">
        <v>6.2689694452560918</v>
      </c>
      <c r="K267" s="110">
        <v>6.4379076619047515</v>
      </c>
      <c r="L267" s="110">
        <v>6.498620258790937</v>
      </c>
      <c r="M267" s="110">
        <v>7.0754141368074235</v>
      </c>
      <c r="N267" s="110">
        <v>10.029312769854027</v>
      </c>
      <c r="O267" s="110">
        <v>0.66421244281546699</v>
      </c>
      <c r="P267" s="110">
        <v>4.5546563864252052</v>
      </c>
      <c r="Q267" s="110">
        <v>8.7541717530557381</v>
      </c>
      <c r="R267" s="110">
        <v>7.2042664001719858</v>
      </c>
      <c r="S267" s="110">
        <v>7.272727229644353</v>
      </c>
      <c r="T267" s="110">
        <v>7.0921259406365129</v>
      </c>
      <c r="U267" s="110">
        <v>7.0323475623546408</v>
      </c>
      <c r="V267" s="110">
        <v>6.93927626167988</v>
      </c>
      <c r="W267" s="110">
        <v>6.9234786390259693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3.2565983689046321</v>
      </c>
      <c r="C269" s="118">
        <f t="shared" si="122"/>
        <v>3.4174745029522349</v>
      </c>
      <c r="D269" s="118">
        <f t="shared" si="122"/>
        <v>3.7657418880274758</v>
      </c>
      <c r="E269" s="118">
        <f t="shared" si="122"/>
        <v>4.4039787159683446</v>
      </c>
      <c r="F269" s="118">
        <f t="shared" si="122"/>
        <v>2.9025641531520474</v>
      </c>
      <c r="G269" s="118">
        <f t="shared" si="122"/>
        <v>6.3402323698431724</v>
      </c>
      <c r="H269" s="118">
        <f t="shared" si="122"/>
        <v>3.3838209577043643</v>
      </c>
      <c r="I269" s="118">
        <f t="shared" si="122"/>
        <v>5.0431415641092663</v>
      </c>
      <c r="J269" s="118">
        <f t="shared" si="122"/>
        <v>2.4517563689657553</v>
      </c>
      <c r="K269" s="118">
        <f t="shared" si="122"/>
        <v>3.4891667684950667</v>
      </c>
      <c r="L269" s="118">
        <f t="shared" si="122"/>
        <v>2.6968646863165686</v>
      </c>
      <c r="M269" s="118">
        <f t="shared" si="122"/>
        <v>2.6698143725186951</v>
      </c>
      <c r="N269" s="118">
        <f t="shared" si="122"/>
        <v>2.3088108249346169</v>
      </c>
      <c r="O269" s="118">
        <f t="shared" si="122"/>
        <v>2.4022074417863304</v>
      </c>
      <c r="P269" s="118">
        <f t="shared" si="122"/>
        <v>2.3868702561821946</v>
      </c>
      <c r="Q269" s="118">
        <f t="shared" si="122"/>
        <v>2.6526308279366599</v>
      </c>
      <c r="R269" s="118">
        <f t="shared" ref="R269:V269" si="123">R270+R273+R275+R284</f>
        <v>2.6221743013029712</v>
      </c>
      <c r="S269" s="118">
        <f t="shared" si="123"/>
        <v>2.8777555314619017</v>
      </c>
      <c r="T269" s="118">
        <f t="shared" si="123"/>
        <v>2.89194307251547</v>
      </c>
      <c r="U269" s="118">
        <f t="shared" si="123"/>
        <v>2.9909911597010361</v>
      </c>
      <c r="V269" s="118">
        <f t="shared" si="123"/>
        <v>2.6169212112111682</v>
      </c>
      <c r="W269" s="118">
        <f t="shared" ref="W269" si="124">W270+W273+W275+W284</f>
        <v>2.6829535936854674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3.2565983689046321</v>
      </c>
      <c r="C284" s="123">
        <v>3.4174745029522349</v>
      </c>
      <c r="D284" s="123">
        <v>3.7657418880274758</v>
      </c>
      <c r="E284" s="123">
        <v>4.4039787159683446</v>
      </c>
      <c r="F284" s="123">
        <v>2.9025641531520474</v>
      </c>
      <c r="G284" s="123">
        <v>6.3402323698431724</v>
      </c>
      <c r="H284" s="123">
        <v>3.3838209577043643</v>
      </c>
      <c r="I284" s="123">
        <v>5.0431415641092663</v>
      </c>
      <c r="J284" s="123">
        <v>2.4517563689657553</v>
      </c>
      <c r="K284" s="123">
        <v>3.4891667684950667</v>
      </c>
      <c r="L284" s="123">
        <v>2.6968646863165686</v>
      </c>
      <c r="M284" s="123">
        <v>2.6698143725186951</v>
      </c>
      <c r="N284" s="123">
        <v>2.3088108249346169</v>
      </c>
      <c r="O284" s="123">
        <v>2.4022074417863304</v>
      </c>
      <c r="P284" s="123">
        <v>2.3868702561821946</v>
      </c>
      <c r="Q284" s="123">
        <v>2.6526308279366599</v>
      </c>
      <c r="R284" s="123">
        <v>2.6221743013029712</v>
      </c>
      <c r="S284" s="123">
        <v>2.8777555314619017</v>
      </c>
      <c r="T284" s="123">
        <v>2.89194307251547</v>
      </c>
      <c r="U284" s="123">
        <v>2.9909911597010361</v>
      </c>
      <c r="V284" s="123">
        <v>2.6169212112111682</v>
      </c>
      <c r="W284" s="123">
        <v>2.6829535936854674</v>
      </c>
      <c r="DA284" s="130" t="s">
        <v>3195</v>
      </c>
    </row>
    <row r="285" spans="1:105" ht="12" customHeight="1" x14ac:dyDescent="0.25">
      <c r="A285" s="97" t="s">
        <v>50</v>
      </c>
      <c r="B285" s="99">
        <v>3.3089432336172209</v>
      </c>
      <c r="C285" s="99">
        <v>3.5499521610824463</v>
      </c>
      <c r="D285" s="99">
        <v>3.9344933412253154</v>
      </c>
      <c r="E285" s="99">
        <v>4.6254462006047747</v>
      </c>
      <c r="F285" s="99">
        <v>3.045212988200475</v>
      </c>
      <c r="G285" s="99">
        <v>6.6527633895924803</v>
      </c>
      <c r="H285" s="99">
        <v>3.5759058437522695</v>
      </c>
      <c r="I285" s="99">
        <v>5.2300482005024627</v>
      </c>
      <c r="J285" s="99">
        <v>2.516546018220589</v>
      </c>
      <c r="K285" s="99">
        <v>3.5385364287489729</v>
      </c>
      <c r="L285" s="99">
        <v>2.751691565462278</v>
      </c>
      <c r="M285" s="99">
        <v>2.7230166282130077</v>
      </c>
      <c r="N285" s="99">
        <v>2.3571034387405407</v>
      </c>
      <c r="O285" s="99">
        <v>2.438639571981934</v>
      </c>
      <c r="P285" s="99">
        <v>2.4218000648092515</v>
      </c>
      <c r="Q285" s="99">
        <v>2.6976112773563008</v>
      </c>
      <c r="R285" s="99">
        <v>2.6761529601966494</v>
      </c>
      <c r="S285" s="99">
        <v>2.9494392771230658</v>
      </c>
      <c r="T285" s="99">
        <v>2.9371911614051673</v>
      </c>
      <c r="U285" s="99">
        <v>3.0328618758827992</v>
      </c>
      <c r="V285" s="99">
        <v>2.6527694469811838</v>
      </c>
      <c r="W285" s="99">
        <v>2.7158407274949767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0.36412344082941828</v>
      </c>
      <c r="D290" s="117">
        <f t="shared" si="129"/>
        <v>0.88745207533621451</v>
      </c>
      <c r="E290" s="117">
        <f t="shared" si="129"/>
        <v>0.3389122488013307</v>
      </c>
      <c r="F290" s="117">
        <f t="shared" si="129"/>
        <v>0.12310546441901793</v>
      </c>
      <c r="G290" s="117">
        <f t="shared" si="129"/>
        <v>8.9445062405826489E-2</v>
      </c>
      <c r="H290" s="117">
        <f t="shared" si="129"/>
        <v>0.29135117590766535</v>
      </c>
      <c r="I290" s="117">
        <f t="shared" si="129"/>
        <v>0.47249267752984137</v>
      </c>
      <c r="J290" s="117">
        <f t="shared" si="129"/>
        <v>0.55281381361376125</v>
      </c>
      <c r="K290" s="117">
        <f t="shared" si="129"/>
        <v>0.77291188883419382</v>
      </c>
      <c r="L290" s="117">
        <f t="shared" si="129"/>
        <v>0.79076097769258169</v>
      </c>
      <c r="M290" s="117">
        <f t="shared" si="129"/>
        <v>5.7628575809567581E-2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6.1635130118213921E-2</v>
      </c>
      <c r="T290" s="117">
        <f t="shared" si="130"/>
        <v>1.8315729638898454E-2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0.15603955293658767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0.29008764990756081</v>
      </c>
      <c r="D291" s="122">
        <f t="shared" si="132"/>
        <v>0.74161922618809517</v>
      </c>
      <c r="E291" s="122">
        <f t="shared" si="132"/>
        <v>0.27467359377420947</v>
      </c>
      <c r="F291" s="122">
        <f t="shared" si="132"/>
        <v>0.1070611399994791</v>
      </c>
      <c r="G291" s="122">
        <f t="shared" si="132"/>
        <v>6.9154476936118855E-2</v>
      </c>
      <c r="H291" s="122">
        <f t="shared" si="132"/>
        <v>0.23942480919594711</v>
      </c>
      <c r="I291" s="122">
        <f t="shared" si="132"/>
        <v>0.3656241457638138</v>
      </c>
      <c r="J291" s="122">
        <f t="shared" si="132"/>
        <v>0.47435945660802936</v>
      </c>
      <c r="K291" s="122">
        <f t="shared" si="132"/>
        <v>0.64499855902219072</v>
      </c>
      <c r="L291" s="122">
        <f t="shared" si="132"/>
        <v>0.68080626606596073</v>
      </c>
      <c r="M291" s="122">
        <f t="shared" si="132"/>
        <v>4.8861910088475839E-2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4.8366163787711865E-2</v>
      </c>
      <c r="T291" s="122">
        <f t="shared" si="133"/>
        <v>1.4625800963406741E-2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0.12506851932822141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0.28991459743332704</v>
      </c>
      <c r="D292" s="98">
        <v>0.7411905263606493</v>
      </c>
      <c r="E292" s="98">
        <v>0.27451706988600727</v>
      </c>
      <c r="F292" s="98">
        <v>0.10699488069320592</v>
      </c>
      <c r="G292" s="98">
        <v>6.9113922170737405E-2</v>
      </c>
      <c r="H292" s="98">
        <v>0.23929238303446598</v>
      </c>
      <c r="I292" s="98">
        <v>0.36544091461550998</v>
      </c>
      <c r="J292" s="98">
        <v>0.47408175490526855</v>
      </c>
      <c r="K292" s="98">
        <v>0.6446182944901474</v>
      </c>
      <c r="L292" s="98">
        <v>0.68043792625084309</v>
      </c>
      <c r="M292" s="98">
        <v>4.8833747252642834E-2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4.8340385538289336E-2</v>
      </c>
      <c r="T292" s="98">
        <v>1.4618079550332994E-2</v>
      </c>
      <c r="U292" s="98">
        <v>0</v>
      </c>
      <c r="V292" s="98">
        <v>0</v>
      </c>
      <c r="W292" s="98">
        <v>0.12500344863174873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1.7305247423375934E-4</v>
      </c>
      <c r="D293" s="98">
        <v>4.2869982744581894E-4</v>
      </c>
      <c r="E293" s="98">
        <v>1.565238882021776E-4</v>
      </c>
      <c r="F293" s="98">
        <v>6.6259306273166635E-5</v>
      </c>
      <c r="G293" s="98">
        <v>4.0554765381449583E-5</v>
      </c>
      <c r="H293" s="98">
        <v>1.3242616148112353E-4</v>
      </c>
      <c r="I293" s="98">
        <v>1.8323114830381807E-4</v>
      </c>
      <c r="J293" s="98">
        <v>2.7770170276079643E-4</v>
      </c>
      <c r="K293" s="98">
        <v>3.8026453204333062E-4</v>
      </c>
      <c r="L293" s="98">
        <v>3.6833981511759134E-4</v>
      </c>
      <c r="M293" s="98">
        <v>2.8162835833008125E-5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2.5778249422529813E-5</v>
      </c>
      <c r="T293" s="98">
        <v>7.721413073747619E-6</v>
      </c>
      <c r="U293" s="98">
        <v>0</v>
      </c>
      <c r="V293" s="98">
        <v>0</v>
      </c>
      <c r="W293" s="98">
        <v>6.5070696472691394E-5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2.402932923433515E-3</v>
      </c>
      <c r="D294" s="122">
        <f t="shared" si="135"/>
        <v>4.0011905747936206E-3</v>
      </c>
      <c r="E294" s="122">
        <f t="shared" si="135"/>
        <v>2.2333951549281337E-3</v>
      </c>
      <c r="F294" s="122">
        <f t="shared" si="135"/>
        <v>2.6152352938302651E-4</v>
      </c>
      <c r="G294" s="122">
        <f t="shared" si="135"/>
        <v>2.9620092758264642E-4</v>
      </c>
      <c r="H294" s="122">
        <f t="shared" si="135"/>
        <v>1.2363385108466131E-3</v>
      </c>
      <c r="I294" s="122">
        <f t="shared" si="135"/>
        <v>4.5396616909819769E-3</v>
      </c>
      <c r="J294" s="122">
        <f t="shared" si="135"/>
        <v>1.6097607073561504E-3</v>
      </c>
      <c r="K294" s="122">
        <f t="shared" si="135"/>
        <v>1.8651892200108745E-3</v>
      </c>
      <c r="L294" s="122">
        <f t="shared" si="135"/>
        <v>4.512016246182993E-3</v>
      </c>
      <c r="M294" s="122">
        <f t="shared" si="135"/>
        <v>1.2260722764642027E-4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4.6965753271433971E-4</v>
      </c>
      <c r="T294" s="122">
        <f t="shared" si="135"/>
        <v>9.6015937065978233E-5</v>
      </c>
      <c r="U294" s="122">
        <f t="shared" si="135"/>
        <v>0</v>
      </c>
      <c r="V294" s="122">
        <f t="shared" si="135"/>
        <v>0</v>
      </c>
      <c r="W294" s="122">
        <f t="shared" si="135"/>
        <v>1.8827084573602849E-5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2.402932923433515E-3</v>
      </c>
      <c r="D295" s="98">
        <v>4.0011905747936206E-3</v>
      </c>
      <c r="E295" s="98">
        <v>2.2333951549281337E-3</v>
      </c>
      <c r="F295" s="98">
        <v>2.6152352938302651E-4</v>
      </c>
      <c r="G295" s="98">
        <v>2.9620092758264642E-4</v>
      </c>
      <c r="H295" s="98">
        <v>1.2363385108466131E-3</v>
      </c>
      <c r="I295" s="98">
        <v>4.5396616909819769E-3</v>
      </c>
      <c r="J295" s="98">
        <v>1.6097607073561504E-3</v>
      </c>
      <c r="K295" s="98">
        <v>1.8651892200108745E-3</v>
      </c>
      <c r="L295" s="98">
        <v>4.512016246182993E-3</v>
      </c>
      <c r="M295" s="98">
        <v>1.2260722764642027E-4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4.6965753271433971E-4</v>
      </c>
      <c r="T295" s="98">
        <v>9.6015937065978233E-5</v>
      </c>
      <c r="U295" s="98">
        <v>0</v>
      </c>
      <c r="V295" s="98">
        <v>0</v>
      </c>
      <c r="W295" s="98">
        <v>1.8827084573602849E-5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3.4816362105865861E-2</v>
      </c>
      <c r="D296" s="122">
        <v>9.0461554401846889E-2</v>
      </c>
      <c r="E296" s="122">
        <v>3.552667005526855E-2</v>
      </c>
      <c r="F296" s="122">
        <v>8.8269545972735081E-3</v>
      </c>
      <c r="G296" s="122">
        <v>8.9467826209899907E-3</v>
      </c>
      <c r="H296" s="122">
        <v>3.0361762901717472E-2</v>
      </c>
      <c r="I296" s="122">
        <v>5.476027008777562E-2</v>
      </c>
      <c r="J296" s="122">
        <v>4.9351511107960877E-2</v>
      </c>
      <c r="K296" s="122">
        <v>7.5941220047406097E-2</v>
      </c>
      <c r="L296" s="122">
        <v>7.2186641323389603E-2</v>
      </c>
      <c r="M296" s="122">
        <v>5.6516330019183575E-3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8.3234871750235105E-3</v>
      </c>
      <c r="T296" s="122">
        <v>2.3454113137524762E-3</v>
      </c>
      <c r="U296" s="122">
        <v>0</v>
      </c>
      <c r="V296" s="122">
        <v>0</v>
      </c>
      <c r="W296" s="122">
        <v>2.2716801650405419E-2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3.1474114360557727E-2</v>
      </c>
      <c r="D297" s="98">
        <v>9.0082920242445491E-2</v>
      </c>
      <c r="E297" s="98">
        <v>3.38591291500367E-2</v>
      </c>
      <c r="F297" s="98">
        <v>8.297066176044067E-3</v>
      </c>
      <c r="G297" s="98">
        <v>8.2318426118466598E-3</v>
      </c>
      <c r="H297" s="98">
        <v>2.9138904989190393E-2</v>
      </c>
      <c r="I297" s="98">
        <v>5.3261086769301511E-2</v>
      </c>
      <c r="J297" s="98">
        <v>4.7630192439824491E-2</v>
      </c>
      <c r="K297" s="98">
        <v>7.1243303500314936E-2</v>
      </c>
      <c r="L297" s="98">
        <v>7.0138743659870689E-2</v>
      </c>
      <c r="M297" s="98">
        <v>4.8729324012130159E-3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5.8880731790055766E-3</v>
      </c>
      <c r="T297" s="98">
        <v>1.9786194433588705E-3</v>
      </c>
      <c r="U297" s="98">
        <v>0</v>
      </c>
      <c r="V297" s="98">
        <v>0</v>
      </c>
      <c r="W297" s="98">
        <v>2.2450227512180974E-2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3.3422477453081316E-3</v>
      </c>
      <c r="D301" s="101">
        <v>3.7863415940140438E-4</v>
      </c>
      <c r="E301" s="101">
        <v>1.6675409052318499E-3</v>
      </c>
      <c r="F301" s="101">
        <v>5.298884212294419E-4</v>
      </c>
      <c r="G301" s="101">
        <v>7.1494000914333166E-4</v>
      </c>
      <c r="H301" s="101">
        <v>1.2228579125270801E-3</v>
      </c>
      <c r="I301" s="101">
        <v>1.4991833184741091E-3</v>
      </c>
      <c r="J301" s="101">
        <v>1.7213186681363886E-3</v>
      </c>
      <c r="K301" s="101">
        <v>4.6979165470911631E-3</v>
      </c>
      <c r="L301" s="101">
        <v>2.0478976635189151E-3</v>
      </c>
      <c r="M301" s="101">
        <v>7.7870060070534192E-4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2.4354139960179335E-3</v>
      </c>
      <c r="T301" s="101">
        <v>3.6679187039360581E-4</v>
      </c>
      <c r="U301" s="101">
        <v>0</v>
      </c>
      <c r="V301" s="101">
        <v>0</v>
      </c>
      <c r="W301" s="101">
        <v>2.6657413822444464E-4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3.6816495892558074E-2</v>
      </c>
      <c r="D305" s="122">
        <v>5.1370104171478831E-2</v>
      </c>
      <c r="E305" s="122">
        <v>2.6478589816924549E-2</v>
      </c>
      <c r="F305" s="122">
        <v>6.9558462928823034E-3</v>
      </c>
      <c r="G305" s="122">
        <v>1.1047601921134988E-2</v>
      </c>
      <c r="H305" s="122">
        <v>2.0328265299154172E-2</v>
      </c>
      <c r="I305" s="122">
        <v>4.7568599987269956E-2</v>
      </c>
      <c r="J305" s="122">
        <v>2.7493085190414948E-2</v>
      </c>
      <c r="K305" s="122">
        <v>5.010692054458607E-2</v>
      </c>
      <c r="L305" s="122">
        <v>3.3256054057048338E-2</v>
      </c>
      <c r="M305" s="122">
        <v>2.9924254915269662E-3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4.4758216227642027E-3</v>
      </c>
      <c r="T305" s="122">
        <v>1.248501424673259E-3</v>
      </c>
      <c r="U305" s="122">
        <v>0</v>
      </c>
      <c r="V305" s="122">
        <v>0</v>
      </c>
      <c r="W305" s="122">
        <v>8.2354048733872445E-3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3.5061416868713606E-2</v>
      </c>
      <c r="D306" s="98">
        <v>4.9830637187430485E-2</v>
      </c>
      <c r="E306" s="98">
        <v>2.4793081747769077E-2</v>
      </c>
      <c r="F306" s="98">
        <v>6.8583965281180234E-3</v>
      </c>
      <c r="G306" s="98">
        <v>1.0900842064855459E-2</v>
      </c>
      <c r="H306" s="98">
        <v>1.8175742767802806E-2</v>
      </c>
      <c r="I306" s="98">
        <v>4.7520618857346028E-2</v>
      </c>
      <c r="J306" s="98">
        <v>2.7316154531341962E-2</v>
      </c>
      <c r="K306" s="98">
        <v>5.0045355785657053E-2</v>
      </c>
      <c r="L306" s="98">
        <v>3.215060248034423E-2</v>
      </c>
      <c r="M306" s="98">
        <v>2.922388398642682E-3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4.3979481144672261E-3</v>
      </c>
      <c r="T306" s="98">
        <v>1.248501424673259E-3</v>
      </c>
      <c r="U306" s="98">
        <v>0</v>
      </c>
      <c r="V306" s="98">
        <v>0</v>
      </c>
      <c r="W306" s="98">
        <v>8.1965266423771506E-3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1.755079023844471E-3</v>
      </c>
      <c r="D307" s="33">
        <v>1.5394669840483454E-3</v>
      </c>
      <c r="E307" s="33">
        <v>1.6855080691554731E-3</v>
      </c>
      <c r="F307" s="33">
        <v>9.7449764764279581E-5</v>
      </c>
      <c r="G307" s="33">
        <v>1.4675985627952913E-4</v>
      </c>
      <c r="H307" s="33">
        <v>2.1525225313513657E-3</v>
      </c>
      <c r="I307" s="33">
        <v>4.7981129923924992E-5</v>
      </c>
      <c r="J307" s="33">
        <v>1.769306590729844E-4</v>
      </c>
      <c r="K307" s="33">
        <v>6.1564758929020372E-5</v>
      </c>
      <c r="L307" s="33">
        <v>1.1054515767041086E-3</v>
      </c>
      <c r="M307" s="33">
        <v>7.0037092884284445E-5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7.7873508296976468E-5</v>
      </c>
      <c r="T307" s="33">
        <v>0</v>
      </c>
      <c r="U307" s="33">
        <v>0</v>
      </c>
      <c r="V307" s="33">
        <v>0</v>
      </c>
      <c r="W307" s="33">
        <v>3.8878231010093253E-5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0.2517835859369511</v>
      </c>
      <c r="D309" s="117">
        <f t="shared" si="136"/>
        <v>0.62284246920744435</v>
      </c>
      <c r="E309" s="117">
        <f t="shared" si="136"/>
        <v>0.24014959441321998</v>
      </c>
      <c r="F309" s="117">
        <f t="shared" si="136"/>
        <v>8.6819970440822167E-2</v>
      </c>
      <c r="G309" s="117">
        <f t="shared" si="136"/>
        <v>6.3307236283943663E-2</v>
      </c>
      <c r="H309" s="117">
        <f t="shared" si="136"/>
        <v>0.21115900102049293</v>
      </c>
      <c r="I309" s="117">
        <f t="shared" si="136"/>
        <v>0.34799458486954782</v>
      </c>
      <c r="J309" s="117">
        <f t="shared" si="136"/>
        <v>0.40606642492580236</v>
      </c>
      <c r="K309" s="117">
        <f t="shared" si="136"/>
        <v>0.57026779724516985</v>
      </c>
      <c r="L309" s="117">
        <f t="shared" si="136"/>
        <v>0.59626974991944948</v>
      </c>
      <c r="M309" s="117">
        <f t="shared" si="136"/>
        <v>4.3197560032671896E-2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4.8921902994815414E-2</v>
      </c>
      <c r="T309" s="117">
        <f t="shared" si="137"/>
        <v>1.4589651070186302E-2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0.12548913566873904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0.19743890575999054</v>
      </c>
      <c r="D310" s="122">
        <f t="shared" si="139"/>
        <v>0.50950374983331503</v>
      </c>
      <c r="E310" s="122">
        <f t="shared" si="139"/>
        <v>0.19046329850635835</v>
      </c>
      <c r="F310" s="122">
        <f t="shared" si="139"/>
        <v>7.4925222916233492E-2</v>
      </c>
      <c r="G310" s="122">
        <f t="shared" si="139"/>
        <v>4.8839045447869614E-2</v>
      </c>
      <c r="H310" s="122">
        <f t="shared" si="139"/>
        <v>0.17062068327903993</v>
      </c>
      <c r="I310" s="122">
        <f t="shared" si="139"/>
        <v>0.26289102724018099</v>
      </c>
      <c r="J310" s="122">
        <f t="shared" si="139"/>
        <v>0.34412510521793183</v>
      </c>
      <c r="K310" s="122">
        <f t="shared" si="139"/>
        <v>0.47205144330637966</v>
      </c>
      <c r="L310" s="122">
        <f t="shared" si="139"/>
        <v>0.50261560312272813</v>
      </c>
      <c r="M310" s="122">
        <f t="shared" si="139"/>
        <v>3.6390236489442264E-2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3.7766793858555386E-2</v>
      </c>
      <c r="T310" s="122">
        <f t="shared" si="140"/>
        <v>1.1487360479309762E-2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9.9776249899628702E-2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0.19726585328575677</v>
      </c>
      <c r="D311" s="98">
        <v>0.50907505000586917</v>
      </c>
      <c r="E311" s="98">
        <v>0.19030677461815618</v>
      </c>
      <c r="F311" s="98">
        <v>7.4858963609960319E-2</v>
      </c>
      <c r="G311" s="98">
        <v>4.8798490682488163E-2</v>
      </c>
      <c r="H311" s="98">
        <v>0.1704882571175588</v>
      </c>
      <c r="I311" s="98">
        <v>0.26270779609187717</v>
      </c>
      <c r="J311" s="98">
        <v>0.34384740351517101</v>
      </c>
      <c r="K311" s="98">
        <v>0.47167117877433634</v>
      </c>
      <c r="L311" s="98">
        <v>0.50224726330761049</v>
      </c>
      <c r="M311" s="98">
        <v>3.6362073653609259E-2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3.7741015609132858E-2</v>
      </c>
      <c r="T311" s="98">
        <v>1.1479639066236015E-2</v>
      </c>
      <c r="U311" s="98">
        <v>0</v>
      </c>
      <c r="V311" s="98">
        <v>0</v>
      </c>
      <c r="W311" s="98">
        <v>9.9711179203156017E-2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1.7305247423375934E-4</v>
      </c>
      <c r="D312" s="98">
        <v>4.2869982744581894E-4</v>
      </c>
      <c r="E312" s="98">
        <v>1.565238882021776E-4</v>
      </c>
      <c r="F312" s="98">
        <v>6.6259306273166635E-5</v>
      </c>
      <c r="G312" s="98">
        <v>4.0554765381449583E-5</v>
      </c>
      <c r="H312" s="98">
        <v>1.3242616148112353E-4</v>
      </c>
      <c r="I312" s="98">
        <v>1.8323114830381807E-4</v>
      </c>
      <c r="J312" s="98">
        <v>2.7770170276079643E-4</v>
      </c>
      <c r="K312" s="98">
        <v>3.8026453204333062E-4</v>
      </c>
      <c r="L312" s="98">
        <v>3.6833981511759134E-4</v>
      </c>
      <c r="M312" s="98">
        <v>2.8162835833008125E-5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2.5778249422529813E-5</v>
      </c>
      <c r="T312" s="98">
        <v>7.721413073747619E-6</v>
      </c>
      <c r="U312" s="98">
        <v>0</v>
      </c>
      <c r="V312" s="98">
        <v>0</v>
      </c>
      <c r="W312" s="98">
        <v>6.5070696472691394E-5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4.9921733741824272E-3</v>
      </c>
      <c r="D313" s="122">
        <f t="shared" si="142"/>
        <v>8.5653912998032589E-3</v>
      </c>
      <c r="E313" s="122">
        <f t="shared" si="142"/>
        <v>4.9236424338819406E-3</v>
      </c>
      <c r="F313" s="122">
        <f t="shared" si="142"/>
        <v>5.9325772926779852E-4</v>
      </c>
      <c r="G313" s="122">
        <f t="shared" si="142"/>
        <v>6.9103324620744437E-4</v>
      </c>
      <c r="H313" s="122">
        <f t="shared" si="142"/>
        <v>2.9647969260259209E-3</v>
      </c>
      <c r="I313" s="122">
        <f t="shared" si="142"/>
        <v>1.1184688523616001E-2</v>
      </c>
      <c r="J313" s="122">
        <f t="shared" si="142"/>
        <v>4.073822313051324E-3</v>
      </c>
      <c r="K313" s="122">
        <f t="shared" si="142"/>
        <v>4.8481590066389328E-3</v>
      </c>
      <c r="L313" s="122">
        <f t="shared" si="142"/>
        <v>1.2045447307517559E-2</v>
      </c>
      <c r="M313" s="122">
        <f t="shared" si="142"/>
        <v>3.3761939010027548E-4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1.5727287885447965E-3</v>
      </c>
      <c r="T313" s="122">
        <f t="shared" si="142"/>
        <v>3.2605580964926528E-4</v>
      </c>
      <c r="U313" s="122">
        <f t="shared" si="142"/>
        <v>0</v>
      </c>
      <c r="V313" s="122">
        <f t="shared" si="142"/>
        <v>0</v>
      </c>
      <c r="W313" s="122">
        <f t="shared" si="142"/>
        <v>6.6374300668084978E-5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4.9921733741824272E-3</v>
      </c>
      <c r="D314" s="98">
        <v>8.5653912998032589E-3</v>
      </c>
      <c r="E314" s="98">
        <v>4.9236424338819406E-3</v>
      </c>
      <c r="F314" s="98">
        <v>5.9325772926779852E-4</v>
      </c>
      <c r="G314" s="98">
        <v>6.9103324620744437E-4</v>
      </c>
      <c r="H314" s="98">
        <v>2.9647969260259209E-3</v>
      </c>
      <c r="I314" s="98">
        <v>1.1184688523616001E-2</v>
      </c>
      <c r="J314" s="98">
        <v>4.073822313051324E-3</v>
      </c>
      <c r="K314" s="98">
        <v>4.8481590066389328E-3</v>
      </c>
      <c r="L314" s="98">
        <v>1.2045447307517559E-2</v>
      </c>
      <c r="M314" s="98">
        <v>3.3761939010027548E-4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1.5727287885447965E-3</v>
      </c>
      <c r="T314" s="98">
        <v>3.2605580964926528E-4</v>
      </c>
      <c r="U314" s="98">
        <v>0</v>
      </c>
      <c r="V314" s="98">
        <v>0</v>
      </c>
      <c r="W314" s="98">
        <v>6.6374300668084978E-5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2.7838361861182617E-2</v>
      </c>
      <c r="D315" s="122">
        <v>7.4869899014520347E-2</v>
      </c>
      <c r="E315" s="122">
        <v>2.9181021977097089E-2</v>
      </c>
      <c r="F315" s="122">
        <v>7.2614455123382301E-3</v>
      </c>
      <c r="G315" s="122">
        <v>7.3545050929933074E-3</v>
      </c>
      <c r="H315" s="122">
        <v>2.5421634511579555E-2</v>
      </c>
      <c r="I315" s="122">
        <v>4.6301463453989895E-2</v>
      </c>
      <c r="J315" s="122">
        <v>4.1862645980893967E-2</v>
      </c>
      <c r="K315" s="122">
        <v>6.4213581098813102E-2</v>
      </c>
      <c r="L315" s="122">
        <v>6.2053658691369383E-2</v>
      </c>
      <c r="M315" s="122">
        <v>4.714165790426798E-3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6.9350674455887322E-3</v>
      </c>
      <c r="T315" s="122">
        <v>2.0378470574629231E-3</v>
      </c>
      <c r="U315" s="122">
        <v>0</v>
      </c>
      <c r="V315" s="122">
        <v>0</v>
      </c>
      <c r="W315" s="122">
        <v>2.0677159284168457E-2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2.5930527746092887E-2</v>
      </c>
      <c r="D316" s="98">
        <v>7.4653178465237169E-2</v>
      </c>
      <c r="E316" s="98">
        <v>2.8223778996204617E-2</v>
      </c>
      <c r="F316" s="98">
        <v>6.9563723920164763E-3</v>
      </c>
      <c r="G316" s="98">
        <v>6.9416073149739599E-3</v>
      </c>
      <c r="H316" s="98">
        <v>2.4713080001508118E-2</v>
      </c>
      <c r="I316" s="98">
        <v>4.542976765088956E-2</v>
      </c>
      <c r="J316" s="98">
        <v>4.0857924626026727E-2</v>
      </c>
      <c r="K316" s="98">
        <v>6.1459428665682152E-2</v>
      </c>
      <c r="L316" s="98">
        <v>6.0847142759643723E-2</v>
      </c>
      <c r="M316" s="98">
        <v>4.2513078674557203E-3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5.2979002315228143E-3</v>
      </c>
      <c r="T316" s="98">
        <v>1.7871399001146359E-3</v>
      </c>
      <c r="U316" s="98">
        <v>0</v>
      </c>
      <c r="V316" s="98">
        <v>0</v>
      </c>
      <c r="W316" s="98">
        <v>2.0487642182752851E-2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1.9078341150897294E-3</v>
      </c>
      <c r="D320" s="101">
        <v>2.1672054928317244E-4</v>
      </c>
      <c r="E320" s="101">
        <v>9.5724298089247333E-4</v>
      </c>
      <c r="F320" s="101">
        <v>3.0507312032175381E-4</v>
      </c>
      <c r="G320" s="101">
        <v>4.1289777801934758E-4</v>
      </c>
      <c r="H320" s="101">
        <v>7.0855451007143574E-4</v>
      </c>
      <c r="I320" s="101">
        <v>8.7169580310033582E-4</v>
      </c>
      <c r="J320" s="101">
        <v>1.0047213548672394E-3</v>
      </c>
      <c r="K320" s="101">
        <v>2.754152433130954E-3</v>
      </c>
      <c r="L320" s="101">
        <v>1.206515931725663E-3</v>
      </c>
      <c r="M320" s="101">
        <v>4.628579229710781E-4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1.6371672140659183E-3</v>
      </c>
      <c r="T320" s="101">
        <v>2.507071573482872E-4</v>
      </c>
      <c r="U320" s="101">
        <v>0</v>
      </c>
      <c r="V320" s="101">
        <v>0</v>
      </c>
      <c r="W320" s="101">
        <v>1.8951710141560651E-4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2.1514144941595547E-2</v>
      </c>
      <c r="D324" s="122">
        <v>2.9903429059805645E-2</v>
      </c>
      <c r="E324" s="122">
        <v>1.5581631495882596E-2</v>
      </c>
      <c r="F324" s="122">
        <v>4.0400442829826404E-3</v>
      </c>
      <c r="G324" s="122">
        <v>6.4226524968733073E-3</v>
      </c>
      <c r="H324" s="122">
        <v>1.2151886303847538E-2</v>
      </c>
      <c r="I324" s="122">
        <v>2.7617405651760987E-2</v>
      </c>
      <c r="J324" s="122">
        <v>1.6004851413925242E-2</v>
      </c>
      <c r="K324" s="122">
        <v>2.9154613833338169E-2</v>
      </c>
      <c r="L324" s="122">
        <v>1.955504079783443E-2</v>
      </c>
      <c r="M324" s="122">
        <v>1.7555383627025566E-3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2.6473129021265E-3</v>
      </c>
      <c r="T324" s="122">
        <v>7.3838772376435277E-4</v>
      </c>
      <c r="U324" s="122">
        <v>0</v>
      </c>
      <c r="V324" s="122">
        <v>0</v>
      </c>
      <c r="W324" s="122">
        <v>4.9693521842737983E-3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2.0210512673596529E-2</v>
      </c>
      <c r="D325" s="98">
        <v>2.8757858010796136E-2</v>
      </c>
      <c r="E325" s="98">
        <v>1.4325012806205894E-2</v>
      </c>
      <c r="F325" s="98">
        <v>3.9672534089750062E-3</v>
      </c>
      <c r="G325" s="98">
        <v>6.3128146141143669E-3</v>
      </c>
      <c r="H325" s="98">
        <v>1.053766286166263E-2</v>
      </c>
      <c r="I325" s="98">
        <v>2.758134900884382E-2</v>
      </c>
      <c r="J325" s="98">
        <v>1.5871601373868473E-2</v>
      </c>
      <c r="K325" s="98">
        <v>2.9108139245171433E-2</v>
      </c>
      <c r="L325" s="98">
        <v>1.8718443265209952E-2</v>
      </c>
      <c r="M325" s="98">
        <v>1.7023534700675305E-3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2.5845978267325666E-3</v>
      </c>
      <c r="T325" s="98">
        <v>7.3838772376435277E-4</v>
      </c>
      <c r="U325" s="98">
        <v>0</v>
      </c>
      <c r="V325" s="98">
        <v>0</v>
      </c>
      <c r="W325" s="98">
        <v>4.9361821133543328E-3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1.3036322679990165E-3</v>
      </c>
      <c r="D326" s="33">
        <v>1.1455710490095089E-3</v>
      </c>
      <c r="E326" s="33">
        <v>1.2566186896767022E-3</v>
      </c>
      <c r="F326" s="33">
        <v>7.2790874007634481E-5</v>
      </c>
      <c r="G326" s="33">
        <v>1.0983788275893997E-4</v>
      </c>
      <c r="H326" s="33">
        <v>1.6142234421849073E-3</v>
      </c>
      <c r="I326" s="33">
        <v>3.6056642917166202E-5</v>
      </c>
      <c r="J326" s="33">
        <v>1.3325004005676909E-4</v>
      </c>
      <c r="K326" s="33">
        <v>4.6474588166735533E-5</v>
      </c>
      <c r="L326" s="33">
        <v>8.3659753262447774E-4</v>
      </c>
      <c r="M326" s="33">
        <v>5.3184892635026175E-5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6.2715075393933472E-5</v>
      </c>
      <c r="T326" s="33">
        <v>0</v>
      </c>
      <c r="U326" s="33">
        <v>0</v>
      </c>
      <c r="V326" s="33">
        <v>0</v>
      </c>
      <c r="W326" s="33">
        <v>3.3170070919465337E-5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0.69147865175454259</v>
      </c>
      <c r="D328" s="119">
        <f t="shared" si="143"/>
        <v>0.70183223017589791</v>
      </c>
      <c r="E328" s="119">
        <f t="shared" si="143"/>
        <v>0.7085893037580796</v>
      </c>
      <c r="F328" s="119">
        <f t="shared" si="143"/>
        <v>0.70524871378016418</v>
      </c>
      <c r="G328" s="119">
        <f t="shared" si="143"/>
        <v>0.70777787595148245</v>
      </c>
      <c r="H328" s="119">
        <f t="shared" si="143"/>
        <v>0.72475767555306925</v>
      </c>
      <c r="I328" s="119">
        <f t="shared" si="143"/>
        <v>0.73650788979172999</v>
      </c>
      <c r="J328" s="119">
        <f t="shared" si="143"/>
        <v>0.73454464220301119</v>
      </c>
      <c r="K328" s="119">
        <f t="shared" si="143"/>
        <v>0.73781734436162172</v>
      </c>
      <c r="L328" s="119">
        <f t="shared" si="143"/>
        <v>0.75404549129289089</v>
      </c>
      <c r="M328" s="119">
        <f t="shared" si="143"/>
        <v>0.74958576410802391</v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0.79373407504754179</v>
      </c>
      <c r="T328" s="119">
        <f t="shared" si="144"/>
        <v>0.79656401125299381</v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0.80421363242264676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0.68061810222843455</v>
      </c>
      <c r="D329" s="124">
        <f t="shared" si="146"/>
        <v>0.68701529281023621</v>
      </c>
      <c r="E329" s="124">
        <f t="shared" si="146"/>
        <v>0.69341685121331798</v>
      </c>
      <c r="F329" s="124">
        <f t="shared" si="146"/>
        <v>0.69983584068503324</v>
      </c>
      <c r="G329" s="124">
        <f t="shared" si="146"/>
        <v>0.70623114528050679</v>
      </c>
      <c r="H329" s="124">
        <f t="shared" si="146"/>
        <v>0.71262741673275243</v>
      </c>
      <c r="I329" s="124">
        <f t="shared" si="146"/>
        <v>0.71901987405942158</v>
      </c>
      <c r="J329" s="124">
        <f t="shared" si="146"/>
        <v>0.72545218699474101</v>
      </c>
      <c r="K329" s="124">
        <f t="shared" si="146"/>
        <v>0.73186433783976723</v>
      </c>
      <c r="L329" s="124">
        <f t="shared" si="146"/>
        <v>0.73826524251472092</v>
      </c>
      <c r="M329" s="124">
        <f t="shared" si="146"/>
        <v>0.74475673225932604</v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0.78085154787799393</v>
      </c>
      <c r="T329" s="124">
        <f t="shared" si="147"/>
        <v>0.78541753084502852</v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0.79777269640318216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>
        <f t="shared" ref="C330:Q330" si="149">IF(C311=0,"",C311/C292)</f>
        <v>0.68042746047350333</v>
      </c>
      <c r="D330" s="111">
        <f t="shared" si="149"/>
        <v>0.68683426447110696</v>
      </c>
      <c r="E330" s="111">
        <f t="shared" si="149"/>
        <v>0.69324204391800015</v>
      </c>
      <c r="F330" s="111">
        <f t="shared" si="149"/>
        <v>0.6996499563807056</v>
      </c>
      <c r="G330" s="111">
        <f t="shared" si="149"/>
        <v>0.70605876717483229</v>
      </c>
      <c r="H330" s="111">
        <f t="shared" si="149"/>
        <v>0.71246838263549273</v>
      </c>
      <c r="I330" s="111">
        <f t="shared" si="149"/>
        <v>0.71887899133647626</v>
      </c>
      <c r="J330" s="111">
        <f t="shared" si="149"/>
        <v>0.72529136579803399</v>
      </c>
      <c r="K330" s="111">
        <f t="shared" si="149"/>
        <v>0.73170616286557399</v>
      </c>
      <c r="L330" s="111">
        <f t="shared" si="149"/>
        <v>0.73812355827217269</v>
      </c>
      <c r="M330" s="111">
        <f t="shared" si="149"/>
        <v>0.74460953130401808</v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0.78073468361643594</v>
      </c>
      <c r="T330" s="111">
        <f t="shared" si="150"/>
        <v>0.785304186279005</v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0.79766742673554603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2.1407106559139732</v>
      </c>
      <c r="E332" s="124">
        <f t="shared" si="155"/>
        <v>2.2045549901984871</v>
      </c>
      <c r="F332" s="124">
        <f t="shared" si="155"/>
        <v>2.2684678914642329</v>
      </c>
      <c r="G332" s="124">
        <f t="shared" si="155"/>
        <v>2.3329881234576191</v>
      </c>
      <c r="H332" s="124">
        <f t="shared" si="155"/>
        <v>2.3980462470555119</v>
      </c>
      <c r="I332" s="124">
        <f t="shared" si="155"/>
        <v>2.4637713743811238</v>
      </c>
      <c r="J332" s="124">
        <f t="shared" si="155"/>
        <v>2.5307005534643192</v>
      </c>
      <c r="K332" s="124">
        <f t="shared" si="155"/>
        <v>2.5992853457573957</v>
      </c>
      <c r="L332" s="124">
        <f t="shared" si="155"/>
        <v>2.6696373971852569</v>
      </c>
      <c r="M332" s="124">
        <f t="shared" si="155"/>
        <v>2.753666293425344</v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3.3486714871906016</v>
      </c>
      <c r="T332" s="124">
        <f t="shared" si="156"/>
        <v>3.395850934883998</v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3.5254688748329794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2.1407106559139732</v>
      </c>
      <c r="E333" s="111">
        <f t="shared" si="158"/>
        <v>2.2045549901984871</v>
      </c>
      <c r="F333" s="111">
        <f t="shared" si="158"/>
        <v>2.2684678914642329</v>
      </c>
      <c r="G333" s="111">
        <f t="shared" si="158"/>
        <v>2.3329881234576191</v>
      </c>
      <c r="H333" s="111">
        <f t="shared" si="158"/>
        <v>2.3980462470555119</v>
      </c>
      <c r="I333" s="111">
        <f t="shared" si="158"/>
        <v>2.4637713743811238</v>
      </c>
      <c r="J333" s="111">
        <f t="shared" si="158"/>
        <v>2.5307005534643192</v>
      </c>
      <c r="K333" s="111">
        <f t="shared" si="158"/>
        <v>2.5992853457573957</v>
      </c>
      <c r="L333" s="111">
        <f t="shared" si="158"/>
        <v>2.6696373971852569</v>
      </c>
      <c r="M333" s="111">
        <f t="shared" si="158"/>
        <v>2.753666293425344</v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3.3486714871906016</v>
      </c>
      <c r="T333" s="111">
        <f t="shared" si="159"/>
        <v>3.395850934883998</v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3.5254688748329794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0.79957698557174672</v>
      </c>
      <c r="D334" s="124">
        <f t="shared" si="161"/>
        <v>0.8276432956472809</v>
      </c>
      <c r="E334" s="124">
        <f t="shared" si="161"/>
        <v>0.82138353894976401</v>
      </c>
      <c r="F334" s="124">
        <f t="shared" si="161"/>
        <v>0.82264448426880588</v>
      </c>
      <c r="G334" s="124">
        <f t="shared" si="161"/>
        <v>0.82202791825286436</v>
      </c>
      <c r="H334" s="124">
        <f t="shared" si="161"/>
        <v>0.83729112152909713</v>
      </c>
      <c r="I334" s="124">
        <f t="shared" si="161"/>
        <v>0.84553022437203018</v>
      </c>
      <c r="J334" s="124">
        <f t="shared" si="161"/>
        <v>0.84825459324468622</v>
      </c>
      <c r="K334" s="124">
        <f t="shared" si="161"/>
        <v>0.84556952151582432</v>
      </c>
      <c r="L334" s="124">
        <f t="shared" si="161"/>
        <v>0.85962800808773776</v>
      </c>
      <c r="M334" s="124">
        <f t="shared" si="161"/>
        <v>0.83412454220340371</v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0.83319254295230449</v>
      </c>
      <c r="T334" s="124">
        <f t="shared" si="162"/>
        <v>0.86886553565844526</v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0.91021436918693344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0.82386838431864273</v>
      </c>
      <c r="D335" s="111">
        <f t="shared" si="164"/>
        <v>0.82871623460161659</v>
      </c>
      <c r="E335" s="111">
        <f t="shared" si="164"/>
        <v>0.83356482297992074</v>
      </c>
      <c r="F335" s="111">
        <f t="shared" si="164"/>
        <v>0.83841351200758818</v>
      </c>
      <c r="G335" s="111">
        <f t="shared" si="164"/>
        <v>0.84326288077764167</v>
      </c>
      <c r="H335" s="111">
        <f t="shared" si="164"/>
        <v>0.84811285841646711</v>
      </c>
      <c r="I335" s="111">
        <f t="shared" si="164"/>
        <v>0.85296358761260305</v>
      </c>
      <c r="J335" s="111">
        <f t="shared" si="164"/>
        <v>0.85781565291062434</v>
      </c>
      <c r="K335" s="111">
        <f t="shared" si="164"/>
        <v>0.86266955132717094</v>
      </c>
      <c r="L335" s="111">
        <f t="shared" si="164"/>
        <v>0.86752541583457132</v>
      </c>
      <c r="M335" s="111">
        <f t="shared" si="164"/>
        <v>0.87243317112247343</v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0.89976806851058277</v>
      </c>
      <c r="T335" s="111">
        <f t="shared" si="165"/>
        <v>0.90322568400562053</v>
      </c>
      <c r="U335" s="111" t="str">
        <f t="shared" si="165"/>
        <v/>
      </c>
      <c r="V335" s="111" t="str">
        <f t="shared" si="165"/>
        <v/>
      </c>
      <c r="W335" s="111">
        <f t="shared" ref="W335" si="166">IF(W316=0,"",W316/W297)</f>
        <v>0.912580603988834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0.57082366732626533</v>
      </c>
      <c r="D339" s="112">
        <f t="shared" si="176"/>
        <v>0.5723745306704322</v>
      </c>
      <c r="E339" s="112">
        <f t="shared" si="176"/>
        <v>0.57404467733844355</v>
      </c>
      <c r="F339" s="112">
        <f t="shared" si="176"/>
        <v>0.57573086729075185</v>
      </c>
      <c r="G339" s="112">
        <f t="shared" si="176"/>
        <v>0.57752786630880737</v>
      </c>
      <c r="H339" s="112">
        <f t="shared" si="176"/>
        <v>0.57942505242263365</v>
      </c>
      <c r="I339" s="112">
        <f t="shared" si="176"/>
        <v>0.58144710680716527</v>
      </c>
      <c r="J339" s="112">
        <f t="shared" si="176"/>
        <v>0.58369282426653513</v>
      </c>
      <c r="K339" s="112">
        <f t="shared" si="176"/>
        <v>0.58624975678553914</v>
      </c>
      <c r="L339" s="112">
        <f t="shared" si="176"/>
        <v>0.58914854644274528</v>
      </c>
      <c r="M339" s="112">
        <f t="shared" si="176"/>
        <v>0.59439779878405696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0.67223363943165204</v>
      </c>
      <c r="T339" s="112">
        <f t="shared" si="177"/>
        <v>0.68351339706425973</v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0.71093581199553868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0.58436155913317978</v>
      </c>
      <c r="D343" s="124">
        <f t="shared" si="188"/>
        <v>0.58211735292544553</v>
      </c>
      <c r="E343" s="124">
        <f t="shared" si="188"/>
        <v>0.5884615307542983</v>
      </c>
      <c r="F343" s="124">
        <f t="shared" si="188"/>
        <v>0.58081275992494108</v>
      </c>
      <c r="G343" s="124">
        <f t="shared" si="188"/>
        <v>0.58136168760626994</v>
      </c>
      <c r="H343" s="124">
        <f t="shared" si="188"/>
        <v>0.59778274855322555</v>
      </c>
      <c r="I343" s="124">
        <f t="shared" si="188"/>
        <v>0.58058058591490613</v>
      </c>
      <c r="J343" s="124">
        <f t="shared" si="188"/>
        <v>0.58214097483337712</v>
      </c>
      <c r="K343" s="124">
        <f t="shared" si="188"/>
        <v>0.58184804646687183</v>
      </c>
      <c r="L343" s="124">
        <f t="shared" si="188"/>
        <v>0.58801446390149537</v>
      </c>
      <c r="M343" s="124">
        <f t="shared" si="188"/>
        <v>0.58666067632205121</v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0.59146970662596643</v>
      </c>
      <c r="T343" s="124">
        <f t="shared" si="189"/>
        <v>0.59141920799777514</v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0.60341322141092135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0.57643171550294647</v>
      </c>
      <c r="D344" s="111">
        <f t="shared" si="191"/>
        <v>0.57711198639960704</v>
      </c>
      <c r="E344" s="111">
        <f t="shared" si="191"/>
        <v>0.57778266340346662</v>
      </c>
      <c r="F344" s="111">
        <f t="shared" si="191"/>
        <v>0.57845203214921714</v>
      </c>
      <c r="G344" s="111">
        <f t="shared" si="191"/>
        <v>0.5791125654840017</v>
      </c>
      <c r="H344" s="111">
        <f t="shared" si="191"/>
        <v>0.57976518463550453</v>
      </c>
      <c r="I344" s="111">
        <f t="shared" si="191"/>
        <v>0.58040803491304127</v>
      </c>
      <c r="J344" s="111">
        <f t="shared" si="191"/>
        <v>0.58103351830352779</v>
      </c>
      <c r="K344" s="111">
        <f t="shared" si="191"/>
        <v>0.5816351744973266</v>
      </c>
      <c r="L344" s="111">
        <f t="shared" si="191"/>
        <v>0.58221127509675019</v>
      </c>
      <c r="M344" s="111">
        <f t="shared" si="191"/>
        <v>0.58252129349343063</v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0.58768265551620058</v>
      </c>
      <c r="T344" s="111">
        <f t="shared" si="192"/>
        <v>0.59141920799777514</v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0.6022285205337593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0.74277696348021527</v>
      </c>
      <c r="D345" s="45">
        <f t="shared" si="194"/>
        <v>0.74413486023389341</v>
      </c>
      <c r="E345" s="45">
        <f t="shared" si="194"/>
        <v>0.74554296871822945</v>
      </c>
      <c r="F345" s="45">
        <f t="shared" si="194"/>
        <v>0.74695792425674623</v>
      </c>
      <c r="G345" s="45">
        <f t="shared" si="194"/>
        <v>0.74841912184579296</v>
      </c>
      <c r="H345" s="45">
        <f t="shared" si="194"/>
        <v>0.74992174003934298</v>
      </c>
      <c r="I345" s="45">
        <f t="shared" si="194"/>
        <v>0.75147548576564804</v>
      </c>
      <c r="J345" s="45">
        <f t="shared" si="194"/>
        <v>0.75312012488351765</v>
      </c>
      <c r="K345" s="45">
        <f t="shared" si="194"/>
        <v>0.75488946883260444</v>
      </c>
      <c r="L345" s="45">
        <f t="shared" si="194"/>
        <v>0.7567925635592142</v>
      </c>
      <c r="M345" s="45">
        <f t="shared" si="194"/>
        <v>0.75938178534763656</v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0.80534544757846049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0.85317850266525741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9.262773343208193E-2</v>
      </c>
      <c r="D347" s="117">
        <f t="shared" si="197"/>
        <v>0.13164610533086674</v>
      </c>
      <c r="E347" s="117">
        <f t="shared" si="197"/>
        <v>6.5500118711444094E-2</v>
      </c>
      <c r="F347" s="117">
        <f t="shared" si="197"/>
        <v>1.8118997522456388E-2</v>
      </c>
      <c r="G347" s="117">
        <f t="shared" si="197"/>
        <v>2.8798616346553348E-2</v>
      </c>
      <c r="H347" s="117">
        <f t="shared" si="197"/>
        <v>4.8017964086569422E-2</v>
      </c>
      <c r="I347" s="117">
        <f t="shared" si="197"/>
        <v>0.12554333535715187</v>
      </c>
      <c r="J347" s="117">
        <f t="shared" si="197"/>
        <v>7.216575102464004E-2</v>
      </c>
      <c r="K347" s="117">
        <f t="shared" si="197"/>
        <v>0.13221336412573845</v>
      </c>
      <c r="L347" s="117">
        <f t="shared" si="197"/>
        <v>8.4937737895229015E-2</v>
      </c>
      <c r="M347" s="117">
        <f t="shared" si="197"/>
        <v>7.7205725766328623E-3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1.1618810703526024E-2</v>
      </c>
      <c r="T347" s="117">
        <f t="shared" si="198"/>
        <v>3.2983794576026829E-3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2.165416439791824E-2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9.262773343208193E-2</v>
      </c>
      <c r="D362" s="122">
        <v>0.13164610533086674</v>
      </c>
      <c r="E362" s="122">
        <v>6.5500118711444094E-2</v>
      </c>
      <c r="F362" s="122">
        <v>1.8118997522456388E-2</v>
      </c>
      <c r="G362" s="122">
        <v>2.8798616346553348E-2</v>
      </c>
      <c r="H362" s="122">
        <v>4.8017964086569422E-2</v>
      </c>
      <c r="I362" s="122">
        <v>0.12554333535715187</v>
      </c>
      <c r="J362" s="122">
        <v>7.216575102464004E-2</v>
      </c>
      <c r="K362" s="122">
        <v>0.13221336412573845</v>
      </c>
      <c r="L362" s="122">
        <v>8.4937737895229015E-2</v>
      </c>
      <c r="M362" s="122">
        <v>7.7205725766328623E-3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1.1618810703526024E-2</v>
      </c>
      <c r="T362" s="122">
        <v>3.2983794576026829E-3</v>
      </c>
      <c r="U362" s="122">
        <v>0</v>
      </c>
      <c r="V362" s="122">
        <v>0</v>
      </c>
      <c r="W362" s="122">
        <v>2.165416439791824E-2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9.262773343208193E-2</v>
      </c>
      <c r="D363" s="98">
        <v>0.13164610533086674</v>
      </c>
      <c r="E363" s="98">
        <v>6.5500118711444094E-2</v>
      </c>
      <c r="F363" s="98">
        <v>1.8118997522456388E-2</v>
      </c>
      <c r="G363" s="98">
        <v>2.8798616346553348E-2</v>
      </c>
      <c r="H363" s="98">
        <v>4.8017964086569422E-2</v>
      </c>
      <c r="I363" s="98">
        <v>0.12554333535715187</v>
      </c>
      <c r="J363" s="98">
        <v>7.216575102464004E-2</v>
      </c>
      <c r="K363" s="98">
        <v>0.13221336412573845</v>
      </c>
      <c r="L363" s="98">
        <v>8.4937737895229015E-2</v>
      </c>
      <c r="M363" s="98">
        <v>7.7205725766328623E-3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1.1618810703526024E-2</v>
      </c>
      <c r="T363" s="98">
        <v>3.2983794576026829E-3</v>
      </c>
      <c r="U363" s="98">
        <v>0</v>
      </c>
      <c r="V363" s="98">
        <v>0</v>
      </c>
      <c r="W363" s="98">
        <v>2.165416439791824E-2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5816.9720011622721</v>
      </c>
      <c r="D366" s="117">
        <f t="shared" si="204"/>
        <v>11242.993067712607</v>
      </c>
      <c r="E366" s="117">
        <f t="shared" si="204"/>
        <v>10003.9326232474</v>
      </c>
      <c r="F366" s="117">
        <f t="shared" si="204"/>
        <v>9177.670199956272</v>
      </c>
      <c r="G366" s="117">
        <f t="shared" si="204"/>
        <v>9124.9655770154568</v>
      </c>
      <c r="H366" s="117">
        <f t="shared" si="204"/>
        <v>9232.7361738587151</v>
      </c>
      <c r="I366" s="117">
        <f t="shared" si="204"/>
        <v>9235.4451086925292</v>
      </c>
      <c r="J366" s="117">
        <f t="shared" si="204"/>
        <v>9132.4213811477912</v>
      </c>
      <c r="K366" s="117">
        <f t="shared" si="204"/>
        <v>10054.770992328495</v>
      </c>
      <c r="L366" s="117">
        <f t="shared" si="204"/>
        <v>12132.651940059002</v>
      </c>
      <c r="M366" s="117">
        <f t="shared" si="204"/>
        <v>10003.288606944345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8849.587200923801</v>
      </c>
      <c r="T366" s="117">
        <f t="shared" si="205"/>
        <v>9682.3607136540468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12345.170072466084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4634.2299016825991</v>
      </c>
      <c r="D367" s="122">
        <f t="shared" si="207"/>
        <v>9395.4592598775016</v>
      </c>
      <c r="E367" s="122">
        <f t="shared" si="207"/>
        <v>8107.7510040458274</v>
      </c>
      <c r="F367" s="122">
        <f t="shared" si="207"/>
        <v>7981.5452448329606</v>
      </c>
      <c r="G367" s="122">
        <f t="shared" si="207"/>
        <v>7054.9698839215989</v>
      </c>
      <c r="H367" s="122">
        <f t="shared" si="207"/>
        <v>7587.2221551740195</v>
      </c>
      <c r="I367" s="122">
        <f t="shared" si="207"/>
        <v>7146.5694373666465</v>
      </c>
      <c r="J367" s="122">
        <f t="shared" si="207"/>
        <v>7836.3643186809404</v>
      </c>
      <c r="K367" s="122">
        <f t="shared" si="207"/>
        <v>8390.7530664743608</v>
      </c>
      <c r="L367" s="122">
        <f t="shared" si="207"/>
        <v>10445.615929217842</v>
      </c>
      <c r="M367" s="122">
        <f t="shared" si="207"/>
        <v>8481.5524526712543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6944.4257389023333</v>
      </c>
      <c r="T367" s="122">
        <f t="shared" si="208"/>
        <v>7731.7302365645628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9894.8767332463594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4631.4653408648264</v>
      </c>
      <c r="D368" s="98">
        <v>9390.0281280766358</v>
      </c>
      <c r="E368" s="98">
        <v>8103.1307684626008</v>
      </c>
      <c r="F368" s="98">
        <v>7976.6055286024675</v>
      </c>
      <c r="G368" s="98">
        <v>7050.8325863655791</v>
      </c>
      <c r="H368" s="98">
        <v>7583.0256531085552</v>
      </c>
      <c r="I368" s="98">
        <v>7142.9879613082039</v>
      </c>
      <c r="J368" s="98">
        <v>7831.7767181083436</v>
      </c>
      <c r="K368" s="98">
        <v>8385.8062247431935</v>
      </c>
      <c r="L368" s="98">
        <v>10439.964488518874</v>
      </c>
      <c r="M368" s="98">
        <v>8476.6638887796435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6940.7244914852463</v>
      </c>
      <c r="T368" s="98">
        <v>7727.6484168351226</v>
      </c>
      <c r="U368" s="98">
        <v>0</v>
      </c>
      <c r="V368" s="98">
        <v>0</v>
      </c>
      <c r="W368" s="98">
        <v>9889.7286230424324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2.7645608177728311</v>
      </c>
      <c r="D369" s="98">
        <v>5.4311318008658764</v>
      </c>
      <c r="E369" s="98">
        <v>4.6202355832267141</v>
      </c>
      <c r="F369" s="98">
        <v>4.9397162304931275</v>
      </c>
      <c r="G369" s="98">
        <v>4.1372975560198126</v>
      </c>
      <c r="H369" s="98">
        <v>4.1965020654644869</v>
      </c>
      <c r="I369" s="98">
        <v>3.5814760584426963</v>
      </c>
      <c r="J369" s="98">
        <v>4.5876005725966795</v>
      </c>
      <c r="K369" s="98">
        <v>4.9468417311677122</v>
      </c>
      <c r="L369" s="98">
        <v>5.651440698967793</v>
      </c>
      <c r="M369" s="98">
        <v>4.8885638916102163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3.7012474170866878</v>
      </c>
      <c r="T369" s="98">
        <v>4.0818197294402188</v>
      </c>
      <c r="U369" s="98">
        <v>0</v>
      </c>
      <c r="V369" s="98">
        <v>0</v>
      </c>
      <c r="W369" s="98">
        <v>5.1481102039278968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38.387513598257932</v>
      </c>
      <c r="D370" s="122">
        <f t="shared" si="210"/>
        <v>50.690464471513955</v>
      </c>
      <c r="E370" s="122">
        <f t="shared" si="210"/>
        <v>65.924836679731456</v>
      </c>
      <c r="F370" s="122">
        <f t="shared" si="210"/>
        <v>19.496914402080758</v>
      </c>
      <c r="G370" s="122">
        <f t="shared" si="210"/>
        <v>30.217691120931384</v>
      </c>
      <c r="H370" s="122">
        <f t="shared" si="210"/>
        <v>39.178792591678778</v>
      </c>
      <c r="I370" s="122">
        <f t="shared" si="210"/>
        <v>88.73321927079057</v>
      </c>
      <c r="J370" s="122">
        <f t="shared" si="210"/>
        <v>26.593063958170493</v>
      </c>
      <c r="K370" s="122">
        <f t="shared" si="210"/>
        <v>24.26415059141663</v>
      </c>
      <c r="L370" s="122">
        <f t="shared" si="210"/>
        <v>69.227900980353837</v>
      </c>
      <c r="M370" s="122">
        <f t="shared" si="210"/>
        <v>21.282418769072653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67.433544511947801</v>
      </c>
      <c r="T370" s="122">
        <f t="shared" si="210"/>
        <v>50.757515821696671</v>
      </c>
      <c r="U370" s="122">
        <f t="shared" si="210"/>
        <v>0</v>
      </c>
      <c r="V370" s="122">
        <f t="shared" si="210"/>
        <v>0</v>
      </c>
      <c r="W370" s="122">
        <f t="shared" si="210"/>
        <v>1.4895169632040894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38.387513598257932</v>
      </c>
      <c r="D371" s="98">
        <f>RES_hhdet_in_fech!D110</f>
        <v>50.690464471513955</v>
      </c>
      <c r="E371" s="98">
        <f>RES_hhdet_in_fech!E110</f>
        <v>65.924836679731456</v>
      </c>
      <c r="F371" s="98">
        <f>RES_hhdet_in_fech!F110</f>
        <v>19.496914402080758</v>
      </c>
      <c r="G371" s="98">
        <f>RES_hhdet_in_fech!G110</f>
        <v>30.217691120931384</v>
      </c>
      <c r="H371" s="98">
        <f>RES_hhdet_in_fech!H110</f>
        <v>39.178792591678778</v>
      </c>
      <c r="I371" s="98">
        <f>RES_hhdet_in_fech!I110</f>
        <v>88.73321927079057</v>
      </c>
      <c r="J371" s="98">
        <f>RES_hhdet_in_fech!J110</f>
        <v>26.593063958170493</v>
      </c>
      <c r="K371" s="98">
        <f>RES_hhdet_in_fech!K110</f>
        <v>24.26415059141663</v>
      </c>
      <c r="L371" s="98">
        <f>RES_hhdet_in_fech!L110</f>
        <v>69.227900980353837</v>
      </c>
      <c r="M371" s="98">
        <f>RES_hhdet_in_fech!M110</f>
        <v>21.282418769072653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67.433544511947801</v>
      </c>
      <c r="T371" s="98">
        <f>RES_hhdet_in_fech!T110</f>
        <v>50.757515821696671</v>
      </c>
      <c r="U371" s="98">
        <f>RES_hhdet_in_fech!U110</f>
        <v>0</v>
      </c>
      <c r="V371" s="98">
        <f>RES_hhdet_in_fech!V110</f>
        <v>0</v>
      </c>
      <c r="W371" s="98">
        <f>RES_hhdet_in_fech!W110</f>
        <v>1.4895169632040894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556.20094957585161</v>
      </c>
      <c r="D372" s="122">
        <v>1146.0434397532454</v>
      </c>
      <c r="E372" s="122">
        <v>1048.6679511237899</v>
      </c>
      <c r="F372" s="122">
        <v>658.0607818351981</v>
      </c>
      <c r="G372" s="122">
        <v>912.7287884395929</v>
      </c>
      <c r="H372" s="122">
        <v>962.14523854761364</v>
      </c>
      <c r="I372" s="122">
        <v>1070.3562035644209</v>
      </c>
      <c r="J372" s="122">
        <v>815.28135537725143</v>
      </c>
      <c r="K372" s="122">
        <v>987.91542410663635</v>
      </c>
      <c r="L372" s="122">
        <v>1107.5602092229828</v>
      </c>
      <c r="M372" s="122">
        <v>981.02226585538062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1195.0883437718942</v>
      </c>
      <c r="T372" s="122">
        <v>1239.8697081336954</v>
      </c>
      <c r="U372" s="122">
        <v>0</v>
      </c>
      <c r="V372" s="122">
        <v>0</v>
      </c>
      <c r="W372" s="122">
        <v>1797.2544434980614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538.29992649012706</v>
      </c>
      <c r="D373" s="98">
        <v>1147.4965634388184</v>
      </c>
      <c r="E373" s="98">
        <v>1036.267557934018</v>
      </c>
      <c r="F373" s="98">
        <v>660.92383306433214</v>
      </c>
      <c r="G373" s="98">
        <v>903.17292052619473</v>
      </c>
      <c r="H373" s="98">
        <v>943.97065466374443</v>
      </c>
      <c r="I373" s="98">
        <v>1060.6617108338639</v>
      </c>
      <c r="J373" s="98">
        <v>806.31606706718901</v>
      </c>
      <c r="K373" s="98">
        <v>963.44141826588691</v>
      </c>
      <c r="L373" s="98">
        <v>1103.8072919679244</v>
      </c>
      <c r="M373" s="98">
        <v>944.53673043512288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1069.9732979974196</v>
      </c>
      <c r="T373" s="98">
        <v>1211.1233750665087</v>
      </c>
      <c r="U373" s="98">
        <v>0</v>
      </c>
      <c r="V373" s="98">
        <v>0</v>
      </c>
      <c r="W373" s="98">
        <v>1800.6630756321704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809.79877662361605</v>
      </c>
      <c r="D377" s="101">
        <v>880.70305476766657</v>
      </c>
      <c r="E377" s="101">
        <v>1385.2500519890295</v>
      </c>
      <c r="F377" s="101">
        <v>616.26023388984095</v>
      </c>
      <c r="G377" s="101">
        <v>1039.3440382921185</v>
      </c>
      <c r="H377" s="101">
        <v>1777.7296903362428</v>
      </c>
      <c r="I377" s="101">
        <v>1585.0456358048991</v>
      </c>
      <c r="J377" s="101">
        <v>1177.5844770838939</v>
      </c>
      <c r="K377" s="101">
        <v>1606.9638071373597</v>
      </c>
      <c r="L377" s="101">
        <v>1253.5289382486833</v>
      </c>
      <c r="M377" s="101">
        <v>1293.7554266004468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1666.1096925699155</v>
      </c>
      <c r="T377" s="101">
        <v>1421.9298175592119</v>
      </c>
      <c r="U377" s="101">
        <v>0</v>
      </c>
      <c r="V377" s="101">
        <v>0</v>
      </c>
      <c r="W377" s="101">
        <v>1550.1286137751456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588.15363630556374</v>
      </c>
      <c r="D381" s="122">
        <v>650.7999036103472</v>
      </c>
      <c r="E381" s="122">
        <v>781.58883139805198</v>
      </c>
      <c r="F381" s="122">
        <v>518.5672588860333</v>
      </c>
      <c r="G381" s="122">
        <v>1127.0492135333327</v>
      </c>
      <c r="H381" s="122">
        <v>644.18998754540337</v>
      </c>
      <c r="I381" s="122">
        <v>929.7862484906716</v>
      </c>
      <c r="J381" s="122">
        <v>454.18264313142879</v>
      </c>
      <c r="K381" s="122">
        <v>651.83835115608053</v>
      </c>
      <c r="L381" s="122">
        <v>510.24790063782609</v>
      </c>
      <c r="M381" s="122">
        <v>519.43146964863615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642.6395737376256</v>
      </c>
      <c r="T381" s="122">
        <v>660.00325313409098</v>
      </c>
      <c r="U381" s="122">
        <v>0</v>
      </c>
      <c r="V381" s="122">
        <v>0</v>
      </c>
      <c r="W381" s="122">
        <v>651.54937875846019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593.54334524474427</v>
      </c>
      <c r="D382" s="98">
        <v>662.32035484550465</v>
      </c>
      <c r="E382" s="98">
        <v>783.54223023520206</v>
      </c>
      <c r="F382" s="98">
        <v>521.32778837916749</v>
      </c>
      <c r="G382" s="98">
        <v>1152.5163019478998</v>
      </c>
      <c r="H382" s="98">
        <v>627.25189433099888</v>
      </c>
      <c r="I382" s="98">
        <v>930.41211668507458</v>
      </c>
      <c r="J382" s="98">
        <v>455.13879254943703</v>
      </c>
      <c r="K382" s="98">
        <v>652.4971836179277</v>
      </c>
      <c r="L382" s="98">
        <v>517.16667613610423</v>
      </c>
      <c r="M382" s="98">
        <v>522.88272424945217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647.44476672473218</v>
      </c>
      <c r="T382" s="98">
        <v>660.00325313409098</v>
      </c>
      <c r="U382" s="98">
        <v>0</v>
      </c>
      <c r="V382" s="98">
        <v>0</v>
      </c>
      <c r="W382" s="98">
        <v>652.91510171812502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497.84314749539504</v>
      </c>
      <c r="D383" s="33">
        <v>416.37211684842453</v>
      </c>
      <c r="E383" s="33">
        <v>753.94072477992893</v>
      </c>
      <c r="F383" s="33">
        <v>377.7802547361905</v>
      </c>
      <c r="G383" s="33">
        <v>426.70428213273095</v>
      </c>
      <c r="H383" s="33">
        <v>834.4612346538795</v>
      </c>
      <c r="I383" s="33">
        <v>558.02054101524766</v>
      </c>
      <c r="J383" s="33">
        <v>342.95059416980143</v>
      </c>
      <c r="K383" s="33">
        <v>357.99907317225347</v>
      </c>
      <c r="L383" s="33">
        <v>367.32576677339387</v>
      </c>
      <c r="M383" s="33">
        <v>407.26569512211404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452.83445074691815</v>
      </c>
      <c r="T383" s="33">
        <v>0</v>
      </c>
      <c r="U383" s="33">
        <v>0</v>
      </c>
      <c r="V383" s="33">
        <v>0</v>
      </c>
      <c r="W383" s="33">
        <v>452.15382664738451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4022.3119566576124</v>
      </c>
      <c r="D385" s="117">
        <f t="shared" si="211"/>
        <v>7890.6948985648987</v>
      </c>
      <c r="E385" s="117">
        <f t="shared" si="211"/>
        <v>7088.679652349615</v>
      </c>
      <c r="F385" s="117">
        <f t="shared" si="211"/>
        <v>6472.540104017703</v>
      </c>
      <c r="G385" s="117">
        <f t="shared" si="211"/>
        <v>6458.4487542303941</v>
      </c>
      <c r="H385" s="117">
        <f t="shared" si="211"/>
        <v>6691.4964083605792</v>
      </c>
      <c r="I385" s="117">
        <f t="shared" si="211"/>
        <v>6801.9781882904899</v>
      </c>
      <c r="J385" s="117">
        <f t="shared" si="211"/>
        <v>6708.1711958623309</v>
      </c>
      <c r="K385" s="117">
        <f t="shared" si="211"/>
        <v>7418.5844317240762</v>
      </c>
      <c r="L385" s="117">
        <f t="shared" si="211"/>
        <v>9148.5714928274374</v>
      </c>
      <c r="M385" s="117">
        <f t="shared" si="211"/>
        <v>7498.3227340294643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7024.2189114778193</v>
      </c>
      <c r="T385" s="117">
        <f t="shared" si="212"/>
        <v>7712.6200884666687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9928.1540668532998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3154.1407609734752</v>
      </c>
      <c r="D386" s="122">
        <f t="shared" si="214"/>
        <v>6454.8241945113878</v>
      </c>
      <c r="E386" s="122">
        <f t="shared" si="214"/>
        <v>5622.0511716470755</v>
      </c>
      <c r="F386" s="122">
        <f t="shared" si="214"/>
        <v>5585.7714263833041</v>
      </c>
      <c r="G386" s="122">
        <f t="shared" si="214"/>
        <v>4982.4394610414347</v>
      </c>
      <c r="H386" s="122">
        <f t="shared" si="214"/>
        <v>5406.8625246191668</v>
      </c>
      <c r="I386" s="122">
        <f t="shared" si="214"/>
        <v>5138.5254568122764</v>
      </c>
      <c r="J386" s="122">
        <f t="shared" si="214"/>
        <v>5684.9076330746402</v>
      </c>
      <c r="K386" s="122">
        <f t="shared" si="214"/>
        <v>6140.8929369722537</v>
      </c>
      <c r="L386" s="122">
        <f t="shared" si="214"/>
        <v>7711.6351771996406</v>
      </c>
      <c r="M386" s="122">
        <f t="shared" si="214"/>
        <v>6316.6932891375154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5422.565587345669</v>
      </c>
      <c r="T386" s="122">
        <f t="shared" si="215"/>
        <v>6072.6364715623877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7893.862492059061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3151.3762001557025</v>
      </c>
      <c r="D387" s="98">
        <v>6449.3930627105219</v>
      </c>
      <c r="E387" s="98">
        <v>5617.430936063849</v>
      </c>
      <c r="F387" s="98">
        <v>5580.831710152811</v>
      </c>
      <c r="G387" s="98">
        <v>4978.3021634854149</v>
      </c>
      <c r="H387" s="98">
        <v>5402.6660225537025</v>
      </c>
      <c r="I387" s="98">
        <v>5134.9439807538338</v>
      </c>
      <c r="J387" s="98">
        <v>5680.3200325020434</v>
      </c>
      <c r="K387" s="98">
        <v>6135.9460952410864</v>
      </c>
      <c r="L387" s="98">
        <v>7705.9837365006724</v>
      </c>
      <c r="M387" s="98">
        <v>6311.8047252459055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5418.864339928582</v>
      </c>
      <c r="T387" s="98">
        <v>6068.5546518329475</v>
      </c>
      <c r="U387" s="98">
        <v>0</v>
      </c>
      <c r="V387" s="98">
        <v>0</v>
      </c>
      <c r="W387" s="98">
        <v>7888.7143818551331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2.7645608177728311</v>
      </c>
      <c r="D388" s="98">
        <v>5.4311318008658764</v>
      </c>
      <c r="E388" s="98">
        <v>4.6202355832267141</v>
      </c>
      <c r="F388" s="98">
        <v>4.9397162304931275</v>
      </c>
      <c r="G388" s="98">
        <v>4.1372975560198126</v>
      </c>
      <c r="H388" s="98">
        <v>4.1965020654644869</v>
      </c>
      <c r="I388" s="98">
        <v>3.5814760584426963</v>
      </c>
      <c r="J388" s="98">
        <v>4.5876005725966795</v>
      </c>
      <c r="K388" s="98">
        <v>4.9468417311677122</v>
      </c>
      <c r="L388" s="98">
        <v>5.651440698967793</v>
      </c>
      <c r="M388" s="98">
        <v>4.8885638916102163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3.7012474170866878</v>
      </c>
      <c r="T388" s="98">
        <v>4.0818197294402188</v>
      </c>
      <c r="U388" s="98">
        <v>0</v>
      </c>
      <c r="V388" s="98">
        <v>0</v>
      </c>
      <c r="W388" s="98">
        <v>5.1481102039278968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79.751341128765972</v>
      </c>
      <c r="D389" s="122">
        <f t="shared" si="217"/>
        <v>108.51361744739859</v>
      </c>
      <c r="E389" s="122">
        <f t="shared" si="217"/>
        <v>145.33492768032224</v>
      </c>
      <c r="F389" s="122">
        <f t="shared" si="217"/>
        <v>44.228124303746775</v>
      </c>
      <c r="G389" s="122">
        <f t="shared" si="217"/>
        <v>70.497514503443668</v>
      </c>
      <c r="H389" s="122">
        <f t="shared" si="217"/>
        <v>93.952556538641574</v>
      </c>
      <c r="I389" s="122">
        <f t="shared" si="217"/>
        <v>218.61836559605732</v>
      </c>
      <c r="J389" s="122">
        <f t="shared" si="217"/>
        <v>67.299081677254122</v>
      </c>
      <c r="K389" s="122">
        <f t="shared" si="217"/>
        <v>63.069451059519899</v>
      </c>
      <c r="L389" s="122">
        <f t="shared" si="217"/>
        <v>184.8133933857905</v>
      </c>
      <c r="M389" s="122">
        <f t="shared" si="217"/>
        <v>58.604679206958266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225.81278778735779</v>
      </c>
      <c r="T389" s="122">
        <f t="shared" si="217"/>
        <v>172.36495755549797</v>
      </c>
      <c r="U389" s="122">
        <f t="shared" si="217"/>
        <v>0</v>
      </c>
      <c r="V389" s="122">
        <f t="shared" si="217"/>
        <v>0</v>
      </c>
      <c r="W389" s="122">
        <f t="shared" si="217"/>
        <v>5.2512456923117563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79.751341128765972</v>
      </c>
      <c r="D390" s="98">
        <f>RES_hhdet_in_tesh!D110</f>
        <v>108.51361744739859</v>
      </c>
      <c r="E390" s="98">
        <f>RES_hhdet_in_tesh!E110</f>
        <v>145.33492768032224</v>
      </c>
      <c r="F390" s="98">
        <f>RES_hhdet_in_tesh!F110</f>
        <v>44.228124303746775</v>
      </c>
      <c r="G390" s="98">
        <f>RES_hhdet_in_tesh!G110</f>
        <v>70.497514503443668</v>
      </c>
      <c r="H390" s="98">
        <f>RES_hhdet_in_tesh!H110</f>
        <v>93.952556538641574</v>
      </c>
      <c r="I390" s="98">
        <f>RES_hhdet_in_tesh!I110</f>
        <v>218.61836559605732</v>
      </c>
      <c r="J390" s="98">
        <f>RES_hhdet_in_tesh!J110</f>
        <v>67.299081677254122</v>
      </c>
      <c r="K390" s="98">
        <f>RES_hhdet_in_tesh!K110</f>
        <v>63.069451059519899</v>
      </c>
      <c r="L390" s="98">
        <f>RES_hhdet_in_tesh!L110</f>
        <v>184.8133933857905</v>
      </c>
      <c r="M390" s="98">
        <f>RES_hhdet_in_tesh!M110</f>
        <v>58.604679206958266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225.81278778735779</v>
      </c>
      <c r="T390" s="98">
        <f>RES_hhdet_in_tesh!T110</f>
        <v>172.36495755549797</v>
      </c>
      <c r="U390" s="98">
        <f>RES_hhdet_in_tesh!U110</f>
        <v>0</v>
      </c>
      <c r="V390" s="98">
        <f>RES_hhdet_in_tesh!V110</f>
        <v>0</v>
      </c>
      <c r="W390" s="98">
        <f>RES_hhdet_in_tesh!W110</f>
        <v>5.2512456923117563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444.72547863400251</v>
      </c>
      <c r="D391" s="122">
        <v>948.51516943232207</v>
      </c>
      <c r="E391" s="122">
        <v>861.35859287725668</v>
      </c>
      <c r="F391" s="122">
        <v>541.35007249034368</v>
      </c>
      <c r="G391" s="122">
        <v>750.2885458904575</v>
      </c>
      <c r="H391" s="122">
        <v>805.59566585741209</v>
      </c>
      <c r="I391" s="122">
        <v>905.01852095781931</v>
      </c>
      <c r="J391" s="122">
        <v>691.5661544855069</v>
      </c>
      <c r="K391" s="122">
        <v>835.35117245995116</v>
      </c>
      <c r="L391" s="122">
        <v>952.0897764915909</v>
      </c>
      <c r="M391" s="122">
        <v>818.29474839796512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995.73869619996253</v>
      </c>
      <c r="T391" s="122">
        <v>1077.2800581042634</v>
      </c>
      <c r="U391" s="122">
        <v>0</v>
      </c>
      <c r="V391" s="122">
        <v>0</v>
      </c>
      <c r="W391" s="122">
        <v>1635.886819557001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443.48829071626517</v>
      </c>
      <c r="D392" s="98">
        <v>950.94903127131238</v>
      </c>
      <c r="E392" s="98">
        <v>863.79618348910446</v>
      </c>
      <c r="F392" s="98">
        <v>554.12747204898369</v>
      </c>
      <c r="G392" s="98">
        <v>761.61219880327508</v>
      </c>
      <c r="H392" s="98">
        <v>800.59365018813196</v>
      </c>
      <c r="I392" s="98">
        <v>904.70581811617387</v>
      </c>
      <c r="J392" s="98">
        <v>691.6705435235674</v>
      </c>
      <c r="K392" s="98">
        <v>831.13157602544584</v>
      </c>
      <c r="L392" s="98">
        <v>957.58087996570566</v>
      </c>
      <c r="M392" s="98">
        <v>824.04517497516701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962.72780769703638</v>
      </c>
      <c r="T392" s="98">
        <v>1093.9177388596429</v>
      </c>
      <c r="U392" s="98">
        <v>0</v>
      </c>
      <c r="V392" s="98">
        <v>0</v>
      </c>
      <c r="W392" s="98">
        <v>1643.2501971407978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462.2523074686157</v>
      </c>
      <c r="D396" s="101">
        <v>504.09199763265906</v>
      </c>
      <c r="E396" s="101">
        <v>795.19541912710451</v>
      </c>
      <c r="F396" s="101">
        <v>354.80003893419973</v>
      </c>
      <c r="G396" s="101">
        <v>600.25014479562651</v>
      </c>
      <c r="H396" s="101">
        <v>1030.0611190163497</v>
      </c>
      <c r="I396" s="101">
        <v>921.62019909608239</v>
      </c>
      <c r="J396" s="101">
        <v>687.34760924152897</v>
      </c>
      <c r="K396" s="101">
        <v>942.08214109744119</v>
      </c>
      <c r="L396" s="101">
        <v>738.51475189312953</v>
      </c>
      <c r="M396" s="101">
        <v>769.00537773623398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1120.0149823286251</v>
      </c>
      <c r="T396" s="101">
        <v>971.90807998686012</v>
      </c>
      <c r="U396" s="101">
        <v>0</v>
      </c>
      <c r="V396" s="101">
        <v>0</v>
      </c>
      <c r="W396" s="101">
        <v>1102.0419447317518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343.69437592136842</v>
      </c>
      <c r="D400" s="122">
        <v>378.84191717379048</v>
      </c>
      <c r="E400" s="122">
        <v>459.93496014496088</v>
      </c>
      <c r="F400" s="122">
        <v>301.1904808403084</v>
      </c>
      <c r="G400" s="122">
        <v>655.22323279505758</v>
      </c>
      <c r="H400" s="122">
        <v>385.08566134535926</v>
      </c>
      <c r="I400" s="122">
        <v>539.8158449243366</v>
      </c>
      <c r="J400" s="122">
        <v>264.39832662492978</v>
      </c>
      <c r="K400" s="122">
        <v>379.27087123235231</v>
      </c>
      <c r="L400" s="122">
        <v>300.0331457504148</v>
      </c>
      <c r="M400" s="122">
        <v>304.73001728702582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380.10184014482957</v>
      </c>
      <c r="T400" s="122">
        <v>390.33860124451928</v>
      </c>
      <c r="U400" s="122">
        <v>0</v>
      </c>
      <c r="V400" s="122">
        <v>0</v>
      </c>
      <c r="W400" s="122">
        <v>393.15350954492703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342.13720872478552</v>
      </c>
      <c r="D401" s="98">
        <v>382.2330156177818</v>
      </c>
      <c r="E401" s="98">
        <v>452.71711667438734</v>
      </c>
      <c r="F401" s="98">
        <v>301.56311860378645</v>
      </c>
      <c r="G401" s="98">
        <v>667.43667238318267</v>
      </c>
      <c r="H401" s="98">
        <v>363.65881032978155</v>
      </c>
      <c r="I401" s="98">
        <v>540.0186683044675</v>
      </c>
      <c r="J401" s="98">
        <v>264.45089395141883</v>
      </c>
      <c r="K401" s="98">
        <v>379.51531325262755</v>
      </c>
      <c r="L401" s="98">
        <v>301.10026995074929</v>
      </c>
      <c r="M401" s="98">
        <v>304.5903208751597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380.49205980885756</v>
      </c>
      <c r="T401" s="98">
        <v>390.33860124451928</v>
      </c>
      <c r="U401" s="98">
        <v>0</v>
      </c>
      <c r="V401" s="98">
        <v>0</v>
      </c>
      <c r="W401" s="98">
        <v>393.20409574185538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369.7864213860625</v>
      </c>
      <c r="D402" s="33">
        <v>309.83700697629274</v>
      </c>
      <c r="E402" s="33">
        <v>562.09520619000182</v>
      </c>
      <c r="F402" s="33">
        <v>282.18595490292967</v>
      </c>
      <c r="G402" s="33">
        <v>319.353644121618</v>
      </c>
      <c r="H402" s="33">
        <v>625.78062108701567</v>
      </c>
      <c r="I402" s="33">
        <v>419.33875712664292</v>
      </c>
      <c r="J402" s="33">
        <v>258.2829943100374</v>
      </c>
      <c r="K402" s="33">
        <v>270.24973018956712</v>
      </c>
      <c r="L402" s="33">
        <v>277.98940869779079</v>
      </c>
      <c r="M402" s="33">
        <v>309.27015067267723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364.68816341572312</v>
      </c>
      <c r="T402" s="33">
        <v>0</v>
      </c>
      <c r="U402" s="33">
        <v>0</v>
      </c>
      <c r="V402" s="33">
        <v>0</v>
      </c>
      <c r="W402" s="33">
        <v>385.76792479338189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127.23589757154112</v>
      </c>
      <c r="D404" s="117">
        <f t="shared" si="218"/>
        <v>143.40534349767617</v>
      </c>
      <c r="E404" s="117">
        <f t="shared" si="218"/>
        <v>166.24395612041647</v>
      </c>
      <c r="F404" s="117">
        <f t="shared" si="218"/>
        <v>116.14742001574609</v>
      </c>
      <c r="G404" s="117">
        <f t="shared" si="218"/>
        <v>252.61944163643287</v>
      </c>
      <c r="H404" s="117">
        <f t="shared" si="218"/>
        <v>130.83913920046163</v>
      </c>
      <c r="I404" s="117">
        <f t="shared" si="218"/>
        <v>210.9972022809275</v>
      </c>
      <c r="J404" s="117">
        <f t="shared" si="218"/>
        <v>102.50816906909095</v>
      </c>
      <c r="K404" s="117">
        <f t="shared" si="218"/>
        <v>147.88966904445016</v>
      </c>
      <c r="L404" s="117">
        <f t="shared" si="218"/>
        <v>112.05506318631797</v>
      </c>
      <c r="M404" s="117">
        <f t="shared" si="218"/>
        <v>115.23242651690839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143.44210745093855</v>
      </c>
      <c r="T404" s="117">
        <f t="shared" si="219"/>
        <v>149.92633898194015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147.3072408021649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127.23589757154112</v>
      </c>
      <c r="D419" s="122">
        <v>143.40534349767617</v>
      </c>
      <c r="E419" s="122">
        <v>166.24395612041647</v>
      </c>
      <c r="F419" s="122">
        <v>116.14742001574609</v>
      </c>
      <c r="G419" s="122">
        <v>252.61944163643287</v>
      </c>
      <c r="H419" s="122">
        <v>130.83913920046163</v>
      </c>
      <c r="I419" s="122">
        <v>210.9972022809275</v>
      </c>
      <c r="J419" s="122">
        <v>102.50816906909095</v>
      </c>
      <c r="K419" s="122">
        <v>147.88966904445016</v>
      </c>
      <c r="L419" s="122">
        <v>112.05506318631797</v>
      </c>
      <c r="M419" s="122">
        <v>115.23242651690839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143.44210745093855</v>
      </c>
      <c r="T419" s="122">
        <v>149.92633898194015</v>
      </c>
      <c r="U419" s="122">
        <v>0</v>
      </c>
      <c r="V419" s="122">
        <v>0</v>
      </c>
      <c r="W419" s="122">
        <v>147.3072408021649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134.82930630579611</v>
      </c>
      <c r="D420" s="98">
        <v>150.45269180670485</v>
      </c>
      <c r="E420" s="98">
        <v>177.9894530202285</v>
      </c>
      <c r="F420" s="98">
        <v>118.4248204082117</v>
      </c>
      <c r="G420" s="98">
        <v>261.80560315048496</v>
      </c>
      <c r="H420" s="98">
        <v>142.48654031622974</v>
      </c>
      <c r="I420" s="98">
        <v>211.35241642618161</v>
      </c>
      <c r="J420" s="98">
        <v>103.38932811553013</v>
      </c>
      <c r="K420" s="98">
        <v>148.22126023064848</v>
      </c>
      <c r="L420" s="98">
        <v>117.47958215107748</v>
      </c>
      <c r="M420" s="98">
        <v>118.77803964050557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147.07355320919018</v>
      </c>
      <c r="T420" s="98">
        <v>149.92633898194015</v>
      </c>
      <c r="U420" s="98">
        <v>0</v>
      </c>
      <c r="V420" s="98">
        <v>0</v>
      </c>
      <c r="W420" s="98">
        <v>148.31619450628932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138.94196458682032</v>
      </c>
      <c r="D423" s="118">
        <f t="shared" si="225"/>
        <v>249.71245060649801</v>
      </c>
      <c r="E423" s="118">
        <f t="shared" si="225"/>
        <v>216.9143664606072</v>
      </c>
      <c r="F423" s="118">
        <f t="shared" si="225"/>
        <v>182.42248056151956</v>
      </c>
      <c r="G423" s="118">
        <f t="shared" si="225"/>
        <v>173.95330900684863</v>
      </c>
      <c r="H423" s="118">
        <f t="shared" si="225"/>
        <v>163.43569028506602</v>
      </c>
      <c r="I423" s="118">
        <f t="shared" si="225"/>
        <v>156.38792828782246</v>
      </c>
      <c r="J423" s="118">
        <f t="shared" si="225"/>
        <v>144.05800167408171</v>
      </c>
      <c r="K423" s="118">
        <f t="shared" si="225"/>
        <v>152.99517167570249</v>
      </c>
      <c r="L423" s="118">
        <f t="shared" si="225"/>
        <v>175.97160510620873</v>
      </c>
      <c r="M423" s="118">
        <f t="shared" si="225"/>
        <v>139.75085985649844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106.29725048821206</v>
      </c>
      <c r="T423" s="118">
        <f t="shared" si="226"/>
        <v>114.09983357807528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139.62937183265842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110.69143993784292</v>
      </c>
      <c r="D424" s="123">
        <f t="shared" si="228"/>
        <v>208.67780867847256</v>
      </c>
      <c r="E424" s="123">
        <f t="shared" si="228"/>
        <v>175.7996318743759</v>
      </c>
      <c r="F424" s="123">
        <f t="shared" si="228"/>
        <v>158.64737461184504</v>
      </c>
      <c r="G424" s="123">
        <f t="shared" si="228"/>
        <v>134.49205324599399</v>
      </c>
      <c r="H424" s="123">
        <f t="shared" si="228"/>
        <v>134.30719419753103</v>
      </c>
      <c r="I424" s="123">
        <f t="shared" si="228"/>
        <v>121.01606100423932</v>
      </c>
      <c r="J424" s="123">
        <f t="shared" si="228"/>
        <v>123.6135453046047</v>
      </c>
      <c r="K424" s="123">
        <f t="shared" si="228"/>
        <v>127.67518095371172</v>
      </c>
      <c r="L424" s="123">
        <f t="shared" si="228"/>
        <v>151.50288745351628</v>
      </c>
      <c r="M424" s="123">
        <f t="shared" si="228"/>
        <v>118.49145763483777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83.413310192347851</v>
      </c>
      <c r="T424" s="123">
        <f t="shared" si="229"/>
        <v>91.113020817178167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111.91546285022409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110.62540669732459</v>
      </c>
      <c r="D425" s="99">
        <v>208.55718054827688</v>
      </c>
      <c r="E425" s="99">
        <v>175.69945172401128</v>
      </c>
      <c r="F425" s="99">
        <v>158.5491889864735</v>
      </c>
      <c r="G425" s="99">
        <v>134.41318208816426</v>
      </c>
      <c r="H425" s="99">
        <v>134.23290872040522</v>
      </c>
      <c r="I425" s="99">
        <v>120.95541426611241</v>
      </c>
      <c r="J425" s="99">
        <v>123.54117889230452</v>
      </c>
      <c r="K425" s="99">
        <v>127.59990893603076</v>
      </c>
      <c r="L425" s="99">
        <v>151.42091913398704</v>
      </c>
      <c r="M425" s="99">
        <v>118.4231619938581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83.368852477555023</v>
      </c>
      <c r="T425" s="99">
        <v>91.064919433063437</v>
      </c>
      <c r="U425" s="99">
        <v>0</v>
      </c>
      <c r="V425" s="99">
        <v>0</v>
      </c>
      <c r="W425" s="99">
        <v>111.85723543094349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6.6033240518323821E-2</v>
      </c>
      <c r="D426" s="99">
        <v>0.12062813019567435</v>
      </c>
      <c r="E426" s="99">
        <v>0.10018015036461247</v>
      </c>
      <c r="F426" s="99">
        <v>9.8185625371551122E-2</v>
      </c>
      <c r="G426" s="99">
        <v>7.887115782972505E-2</v>
      </c>
      <c r="H426" s="99">
        <v>7.428547712581797E-2</v>
      </c>
      <c r="I426" s="99">
        <v>6.0646738126905853E-2</v>
      </c>
      <c r="J426" s="99">
        <v>7.2366412300183328E-2</v>
      </c>
      <c r="K426" s="99">
        <v>7.5272017680957939E-2</v>
      </c>
      <c r="L426" s="99">
        <v>8.1968319529248782E-2</v>
      </c>
      <c r="M426" s="99">
        <v>6.8295640979676386E-2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4.4457714792825752E-2</v>
      </c>
      <c r="T426" s="99">
        <v>4.8101384114728821E-2</v>
      </c>
      <c r="U426" s="99">
        <v>0</v>
      </c>
      <c r="V426" s="99">
        <v>0</v>
      </c>
      <c r="W426" s="99">
        <v>5.8227419280596222E-2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0.91690944255525708</v>
      </c>
      <c r="D427" s="123">
        <f t="shared" si="231"/>
        <v>1.1258603495820401</v>
      </c>
      <c r="E427" s="123">
        <f t="shared" si="231"/>
        <v>1.4294422724491498</v>
      </c>
      <c r="F427" s="123">
        <f t="shared" si="231"/>
        <v>0.38753577008467072</v>
      </c>
      <c r="G427" s="123">
        <f t="shared" si="231"/>
        <v>0.57605339074080542</v>
      </c>
      <c r="H427" s="123">
        <f t="shared" si="231"/>
        <v>0.69353362764619142</v>
      </c>
      <c r="I427" s="123">
        <f t="shared" si="231"/>
        <v>1.5025593427009791</v>
      </c>
      <c r="J427" s="123">
        <f t="shared" si="231"/>
        <v>0.41948827066974453</v>
      </c>
      <c r="K427" s="123">
        <f t="shared" si="231"/>
        <v>0.36920760185699542</v>
      </c>
      <c r="L427" s="123">
        <f t="shared" si="231"/>
        <v>1.0040793153740879</v>
      </c>
      <c r="M427" s="123">
        <f t="shared" si="231"/>
        <v>0.29732585349374524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0.80998132563135272</v>
      </c>
      <c r="T427" s="123">
        <f t="shared" si="231"/>
        <v>0.59814174242910179</v>
      </c>
      <c r="U427" s="123">
        <f t="shared" si="231"/>
        <v>0</v>
      </c>
      <c r="V427" s="123">
        <f t="shared" si="231"/>
        <v>0</v>
      </c>
      <c r="W427" s="123">
        <f t="shared" si="231"/>
        <v>1.6847100257463655E-2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0.91690944255525708</v>
      </c>
      <c r="D428" s="99">
        <f>RES_hhdet_in_fecs!D110</f>
        <v>1.1258603495820401</v>
      </c>
      <c r="E428" s="99">
        <f>RES_hhdet_in_fecs!E110</f>
        <v>1.4294422724491498</v>
      </c>
      <c r="F428" s="99">
        <f>RES_hhdet_in_fecs!F110</f>
        <v>0.38753577008467072</v>
      </c>
      <c r="G428" s="99">
        <f>RES_hhdet_in_fecs!G110</f>
        <v>0.57605339074080542</v>
      </c>
      <c r="H428" s="99">
        <f>RES_hhdet_in_fecs!H110</f>
        <v>0.69353362764619142</v>
      </c>
      <c r="I428" s="99">
        <f>RES_hhdet_in_fecs!I110</f>
        <v>1.5025593427009791</v>
      </c>
      <c r="J428" s="99">
        <f>RES_hhdet_in_fecs!J110</f>
        <v>0.41948827066974453</v>
      </c>
      <c r="K428" s="99">
        <f>RES_hhdet_in_fecs!K110</f>
        <v>0.36920760185699542</v>
      </c>
      <c r="L428" s="99">
        <f>RES_hhdet_in_fecs!L110</f>
        <v>1.0040793153740879</v>
      </c>
      <c r="M428" s="99">
        <f>RES_hhdet_in_fecs!M110</f>
        <v>0.29732585349374524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0.80998132563135272</v>
      </c>
      <c r="T428" s="99">
        <f>RES_hhdet_in_fecs!T110</f>
        <v>0.59814174242910179</v>
      </c>
      <c r="U428" s="99">
        <f>RES_hhdet_in_fecs!U110</f>
        <v>0</v>
      </c>
      <c r="V428" s="99">
        <f>RES_hhdet_in_fecs!V110</f>
        <v>0</v>
      </c>
      <c r="W428" s="99">
        <f>RES_hhdet_in_fecs!W110</f>
        <v>1.6847100257463655E-2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13.285202786549908</v>
      </c>
      <c r="D429" s="123">
        <v>25.454193035494512</v>
      </c>
      <c r="E429" s="123">
        <v>22.738172358034124</v>
      </c>
      <c r="F429" s="123">
        <v>13.080125736398957</v>
      </c>
      <c r="G429" s="123">
        <v>17.399758019340322</v>
      </c>
      <c r="H429" s="123">
        <v>17.031665180875457</v>
      </c>
      <c r="I429" s="123">
        <v>18.124820973480531</v>
      </c>
      <c r="J429" s="123">
        <v>12.860532596561209</v>
      </c>
      <c r="K429" s="123">
        <v>15.032295616438168</v>
      </c>
      <c r="L429" s="123">
        <v>16.064018710141024</v>
      </c>
      <c r="M429" s="123">
        <v>13.705363363852674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14.354862226816914</v>
      </c>
      <c r="T429" s="123">
        <v>14.610995349207782</v>
      </c>
      <c r="U429" s="123">
        <v>0</v>
      </c>
      <c r="V429" s="123">
        <v>0</v>
      </c>
      <c r="W429" s="123">
        <v>20.327748220236419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12.857625807470821</v>
      </c>
      <c r="D430" s="99">
        <v>25.48646763304815</v>
      </c>
      <c r="E430" s="99">
        <v>22.469295753810393</v>
      </c>
      <c r="F430" s="99">
        <v>13.137033959925644</v>
      </c>
      <c r="G430" s="99">
        <v>17.217590225945571</v>
      </c>
      <c r="H430" s="99">
        <v>16.70994303840655</v>
      </c>
      <c r="I430" s="99">
        <v>17.960659786218837</v>
      </c>
      <c r="J430" s="99">
        <v>12.719111010272416</v>
      </c>
      <c r="K430" s="99">
        <v>14.659894820034701</v>
      </c>
      <c r="L430" s="99">
        <v>16.009586515393647</v>
      </c>
      <c r="M430" s="99">
        <v>13.195642496280577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12.852036721109132</v>
      </c>
      <c r="T430" s="99">
        <v>14.272239965479871</v>
      </c>
      <c r="U430" s="99">
        <v>0</v>
      </c>
      <c r="V430" s="99">
        <v>0</v>
      </c>
      <c r="W430" s="99">
        <v>20.36630136781563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19.342543323503634</v>
      </c>
      <c r="D434" s="102">
        <v>19.560851522201123</v>
      </c>
      <c r="E434" s="102">
        <v>30.036251615535548</v>
      </c>
      <c r="F434" s="102">
        <v>12.249265672909301</v>
      </c>
      <c r="G434" s="102">
        <v>19.813481281820792</v>
      </c>
      <c r="H434" s="102">
        <v>31.468946324167607</v>
      </c>
      <c r="I434" s="102">
        <v>26.840287642646754</v>
      </c>
      <c r="J434" s="102">
        <v>18.575628465996527</v>
      </c>
      <c r="K434" s="102">
        <v>24.451845172525889</v>
      </c>
      <c r="L434" s="102">
        <v>18.181144600578527</v>
      </c>
      <c r="M434" s="102">
        <v>18.074399371613509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20.012558248305034</v>
      </c>
      <c r="T434" s="102">
        <v>16.756446112817891</v>
      </c>
      <c r="U434" s="102">
        <v>0</v>
      </c>
      <c r="V434" s="102">
        <v>0</v>
      </c>
      <c r="W434" s="102">
        <v>17.532645020743416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14.048412419872257</v>
      </c>
      <c r="D438" s="123">
        <v>14.454588542948892</v>
      </c>
      <c r="E438" s="123">
        <v>16.947119955748033</v>
      </c>
      <c r="F438" s="123">
        <v>10.307444443190889</v>
      </c>
      <c r="G438" s="123">
        <v>21.48544435077352</v>
      </c>
      <c r="H438" s="123">
        <v>11.403297279013335</v>
      </c>
      <c r="I438" s="123">
        <v>15.744486967401624</v>
      </c>
      <c r="J438" s="123">
        <v>7.1644355022460591</v>
      </c>
      <c r="K438" s="123">
        <v>9.918487503695621</v>
      </c>
      <c r="L438" s="123">
        <v>7.4006196271773117</v>
      </c>
      <c r="M438" s="123">
        <v>7.2567130043142489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7.7190967434159292</v>
      </c>
      <c r="T438" s="123">
        <v>7.7776756692602165</v>
      </c>
      <c r="U438" s="123">
        <v>0</v>
      </c>
      <c r="V438" s="123">
        <v>0</v>
      </c>
      <c r="W438" s="123">
        <v>7.3693136619404438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14.177148942656148</v>
      </c>
      <c r="D439" s="99">
        <v>14.710463477025419</v>
      </c>
      <c r="E439" s="99">
        <v>16.989475326097153</v>
      </c>
      <c r="F439" s="99">
        <v>10.362314865294657</v>
      </c>
      <c r="G439" s="99">
        <v>21.970934872693153</v>
      </c>
      <c r="H439" s="99">
        <v>11.103463199009292</v>
      </c>
      <c r="I439" s="99">
        <v>15.755085073843922</v>
      </c>
      <c r="J439" s="99">
        <v>7.179518136819234</v>
      </c>
      <c r="K439" s="99">
        <v>9.9285124148231585</v>
      </c>
      <c r="L439" s="99">
        <v>7.5009693310851278</v>
      </c>
      <c r="M439" s="99">
        <v>7.3049287278626931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7.7768145545406506</v>
      </c>
      <c r="T439" s="99">
        <v>7.7776756692602165</v>
      </c>
      <c r="U439" s="99">
        <v>0</v>
      </c>
      <c r="V439" s="99">
        <v>0</v>
      </c>
      <c r="W439" s="99">
        <v>7.3847605968822929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11.891290684444661</v>
      </c>
      <c r="D440" s="110">
        <v>9.2478311634847099</v>
      </c>
      <c r="E440" s="110">
        <v>16.347628560037421</v>
      </c>
      <c r="F440" s="110">
        <v>7.5090529158987396</v>
      </c>
      <c r="G440" s="110">
        <v>8.1344549979834664</v>
      </c>
      <c r="H440" s="110">
        <v>14.771433444392086</v>
      </c>
      <c r="I440" s="110">
        <v>9.4492117406758105</v>
      </c>
      <c r="J440" s="110">
        <v>5.409822346899988</v>
      </c>
      <c r="K440" s="110">
        <v>5.4473771408141358</v>
      </c>
      <c r="L440" s="110">
        <v>5.3276814578815515</v>
      </c>
      <c r="M440" s="110">
        <v>5.6897019889897749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5.4392432039894807</v>
      </c>
      <c r="T440" s="110">
        <v>0</v>
      </c>
      <c r="U440" s="110">
        <v>0</v>
      </c>
      <c r="V440" s="110">
        <v>0</v>
      </c>
      <c r="W440" s="110">
        <v>5.1140611604304382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96.075402344621935</v>
      </c>
      <c r="D442" s="118">
        <f t="shared" si="232"/>
        <v>175.25624611184725</v>
      </c>
      <c r="E442" s="118">
        <f t="shared" si="232"/>
        <v>153.70319990544661</v>
      </c>
      <c r="F442" s="118">
        <f t="shared" si="232"/>
        <v>128.65321978059868</v>
      </c>
      <c r="G442" s="118">
        <f t="shared" si="232"/>
        <v>123.12030356359921</v>
      </c>
      <c r="H442" s="118">
        <f t="shared" si="232"/>
        <v>118.45127099341579</v>
      </c>
      <c r="I442" s="118">
        <f t="shared" si="232"/>
        <v>115.18094305216451</v>
      </c>
      <c r="J442" s="118">
        <f t="shared" si="232"/>
        <v>105.8170332961691</v>
      </c>
      <c r="K442" s="118">
        <f t="shared" si="232"/>
        <v>112.88249126591722</v>
      </c>
      <c r="L442" s="118">
        <f t="shared" si="232"/>
        <v>132.69059542590972</v>
      </c>
      <c r="M442" s="118">
        <f t="shared" si="232"/>
        <v>104.75525507028674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84.371749796357861</v>
      </c>
      <c r="T442" s="118">
        <f t="shared" si="233"/>
        <v>90.88782111825067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112.29184431443463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75.338597783427389</v>
      </c>
      <c r="D443" s="123">
        <f t="shared" si="235"/>
        <v>143.3648458322393</v>
      </c>
      <c r="E443" s="123">
        <f t="shared" si="235"/>
        <v>121.90242717879019</v>
      </c>
      <c r="F443" s="123">
        <f t="shared" si="235"/>
        <v>111.02711878395398</v>
      </c>
      <c r="G443" s="123">
        <f t="shared" si="235"/>
        <v>94.98247679504523</v>
      </c>
      <c r="H443" s="123">
        <f t="shared" si="235"/>
        <v>95.710988849610644</v>
      </c>
      <c r="I443" s="123">
        <f t="shared" si="235"/>
        <v>87.012952942435419</v>
      </c>
      <c r="J443" s="123">
        <f t="shared" si="235"/>
        <v>89.675716783398954</v>
      </c>
      <c r="K443" s="123">
        <f t="shared" si="235"/>
        <v>93.440911767260687</v>
      </c>
      <c r="L443" s="123">
        <f t="shared" si="235"/>
        <v>111.84931594755065</v>
      </c>
      <c r="M443" s="123">
        <f t="shared" si="235"/>
        <v>88.247310788766157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65.13341237732206</v>
      </c>
      <c r="T443" s="123">
        <f t="shared" si="236"/>
        <v>71.561763838059761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89.283100567233447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75.272564542909066</v>
      </c>
      <c r="D444" s="99">
        <v>143.24421770204361</v>
      </c>
      <c r="E444" s="99">
        <v>121.80224702842558</v>
      </c>
      <c r="F444" s="99">
        <v>110.92893315858242</v>
      </c>
      <c r="G444" s="99">
        <v>94.903605637215506</v>
      </c>
      <c r="H444" s="99">
        <v>95.636703372484831</v>
      </c>
      <c r="I444" s="99">
        <v>86.952306204308513</v>
      </c>
      <c r="J444" s="99">
        <v>89.60335037109877</v>
      </c>
      <c r="K444" s="99">
        <v>93.365639749579728</v>
      </c>
      <c r="L444" s="99">
        <v>111.7673476280214</v>
      </c>
      <c r="M444" s="99">
        <v>88.179015147786487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65.088954662529233</v>
      </c>
      <c r="T444" s="99">
        <v>71.513662453945031</v>
      </c>
      <c r="U444" s="99">
        <v>0</v>
      </c>
      <c r="V444" s="99">
        <v>0</v>
      </c>
      <c r="W444" s="99">
        <v>89.224873147952849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6.6033240518323821E-2</v>
      </c>
      <c r="D445" s="99">
        <v>0.12062813019567435</v>
      </c>
      <c r="E445" s="99">
        <v>0.10018015036461247</v>
      </c>
      <c r="F445" s="99">
        <v>9.8185625371551122E-2</v>
      </c>
      <c r="G445" s="99">
        <v>7.887115782972505E-2</v>
      </c>
      <c r="H445" s="99">
        <v>7.428547712581797E-2</v>
      </c>
      <c r="I445" s="99">
        <v>6.0646738126905853E-2</v>
      </c>
      <c r="J445" s="99">
        <v>7.2366412300183328E-2</v>
      </c>
      <c r="K445" s="99">
        <v>7.5272017680957939E-2</v>
      </c>
      <c r="L445" s="99">
        <v>8.1968319529248782E-2</v>
      </c>
      <c r="M445" s="99">
        <v>6.8295640979676386E-2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4.4457714792825752E-2</v>
      </c>
      <c r="T445" s="99">
        <v>4.8101384114728821E-2</v>
      </c>
      <c r="U445" s="99">
        <v>0</v>
      </c>
      <c r="V445" s="99">
        <v>0</v>
      </c>
      <c r="W445" s="99">
        <v>5.8227419280596222E-2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1.9049099793931283</v>
      </c>
      <c r="D446" s="123">
        <f t="shared" si="238"/>
        <v>2.4101412474213038</v>
      </c>
      <c r="E446" s="123">
        <f t="shared" si="238"/>
        <v>3.1512840949284384</v>
      </c>
      <c r="F446" s="123">
        <f t="shared" si="238"/>
        <v>0.87911245123094073</v>
      </c>
      <c r="G446" s="123">
        <f t="shared" si="238"/>
        <v>1.3439257190757903</v>
      </c>
      <c r="H446" s="123">
        <f t="shared" si="238"/>
        <v>1.6631257129837438</v>
      </c>
      <c r="I446" s="123">
        <f t="shared" si="238"/>
        <v>3.7019626968555897</v>
      </c>
      <c r="J446" s="123">
        <f t="shared" si="238"/>
        <v>1.061599198755713</v>
      </c>
      <c r="K446" s="123">
        <f t="shared" si="238"/>
        <v>0.95967590904911937</v>
      </c>
      <c r="L446" s="123">
        <f t="shared" si="238"/>
        <v>2.6805276900628345</v>
      </c>
      <c r="M446" s="123">
        <f t="shared" si="238"/>
        <v>0.81873618092964828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2.7123613702985558</v>
      </c>
      <c r="T446" s="123">
        <f t="shared" si="238"/>
        <v>2.0312001952210088</v>
      </c>
      <c r="U446" s="123">
        <f t="shared" si="238"/>
        <v>0</v>
      </c>
      <c r="V446" s="123">
        <f t="shared" si="238"/>
        <v>0</v>
      </c>
      <c r="W446" s="123">
        <f t="shared" si="238"/>
        <v>5.9393927588878771E-2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1.9049099793931283</v>
      </c>
      <c r="D447" s="99">
        <f>RES_hhdet_in_tess!D110</f>
        <v>2.4101412474213038</v>
      </c>
      <c r="E447" s="99">
        <f>RES_hhdet_in_tess!E110</f>
        <v>3.1512840949284384</v>
      </c>
      <c r="F447" s="99">
        <f>RES_hhdet_in_tess!F110</f>
        <v>0.87911245123094073</v>
      </c>
      <c r="G447" s="99">
        <f>RES_hhdet_in_tess!G110</f>
        <v>1.3439257190757903</v>
      </c>
      <c r="H447" s="99">
        <f>RES_hhdet_in_tess!H110</f>
        <v>1.6631257129837438</v>
      </c>
      <c r="I447" s="99">
        <f>RES_hhdet_in_tess!I110</f>
        <v>3.7019626968555897</v>
      </c>
      <c r="J447" s="99">
        <f>RES_hhdet_in_tess!J110</f>
        <v>1.061599198755713</v>
      </c>
      <c r="K447" s="99">
        <f>RES_hhdet_in_tess!K110</f>
        <v>0.95967590904911937</v>
      </c>
      <c r="L447" s="99">
        <f>RES_hhdet_in_tess!L110</f>
        <v>2.6805276900628345</v>
      </c>
      <c r="M447" s="99">
        <f>RES_hhdet_in_tess!M110</f>
        <v>0.81873618092964828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2.7123613702985558</v>
      </c>
      <c r="T447" s="99">
        <f>RES_hhdet_in_tess!T110</f>
        <v>2.0312001952210088</v>
      </c>
      <c r="U447" s="99">
        <f>RES_hhdet_in_tess!U110</f>
        <v>0</v>
      </c>
      <c r="V447" s="99">
        <f>RES_hhdet_in_tess!V110</f>
        <v>0</v>
      </c>
      <c r="W447" s="99">
        <f>RES_hhdet_in_tess!W110</f>
        <v>5.9393927588878771E-2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10.622542396778945</v>
      </c>
      <c r="D448" s="123">
        <v>21.066992211938743</v>
      </c>
      <c r="E448" s="123">
        <v>18.676760480691772</v>
      </c>
      <c r="F448" s="123">
        <v>10.760293290591052</v>
      </c>
      <c r="G448" s="123">
        <v>14.303086862741907</v>
      </c>
      <c r="H448" s="123">
        <v>14.260462040803283</v>
      </c>
      <c r="I448" s="123">
        <v>15.325083944409874</v>
      </c>
      <c r="J448" s="123">
        <v>10.909005846606055</v>
      </c>
      <c r="K448" s="123">
        <v>12.710851011676045</v>
      </c>
      <c r="L448" s="123">
        <v>13.80908040568268</v>
      </c>
      <c r="M448" s="123">
        <v>11.431979941604913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11.960364162491567</v>
      </c>
      <c r="T448" s="123">
        <v>12.694990300592471</v>
      </c>
      <c r="U448" s="123">
        <v>0</v>
      </c>
      <c r="V448" s="123">
        <v>0</v>
      </c>
      <c r="W448" s="123">
        <v>18.502608523273299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10.59299140017467</v>
      </c>
      <c r="D449" s="99">
        <v>21.121049490155634</v>
      </c>
      <c r="E449" s="99">
        <v>18.729614537508443</v>
      </c>
      <c r="F449" s="99">
        <v>11.014266779704213</v>
      </c>
      <c r="G449" s="99">
        <v>14.518954733979829</v>
      </c>
      <c r="H449" s="99">
        <v>14.171917554279322</v>
      </c>
      <c r="I449" s="99">
        <v>15.319788807142627</v>
      </c>
      <c r="J449" s="99">
        <v>10.910652515719542</v>
      </c>
      <c r="K449" s="99">
        <v>12.646644886902852</v>
      </c>
      <c r="L449" s="99">
        <v>13.888723199106419</v>
      </c>
      <c r="M449" s="99">
        <v>11.512316228028535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11.563852256979446</v>
      </c>
      <c r="T449" s="99">
        <v>12.891053705112908</v>
      </c>
      <c r="U449" s="99">
        <v>0</v>
      </c>
      <c r="V449" s="99">
        <v>0</v>
      </c>
      <c r="W449" s="99">
        <v>18.585891603259807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11.041181515339513</v>
      </c>
      <c r="D453" s="102">
        <v>11.196133209533876</v>
      </c>
      <c r="E453" s="102">
        <v>17.242150367096407</v>
      </c>
      <c r="F453" s="102">
        <v>7.0522803495389077</v>
      </c>
      <c r="G453" s="102">
        <v>11.442837568839455</v>
      </c>
      <c r="H453" s="102">
        <v>18.23389587356586</v>
      </c>
      <c r="I453" s="102">
        <v>15.606207595689066</v>
      </c>
      <c r="J453" s="102">
        <v>10.842461041843359</v>
      </c>
      <c r="K453" s="102">
        <v>14.334888285350962</v>
      </c>
      <c r="L453" s="102">
        <v>10.711394914096207</v>
      </c>
      <c r="M453" s="102">
        <v>10.74338320083101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13.453114865596019</v>
      </c>
      <c r="T453" s="102">
        <v>11.453255405296368</v>
      </c>
      <c r="U453" s="102">
        <v>0</v>
      </c>
      <c r="V453" s="102">
        <v>0</v>
      </c>
      <c r="W453" s="102">
        <v>12.464585224251756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8.20935218502248</v>
      </c>
      <c r="D457" s="123">
        <v>8.4142668202478834</v>
      </c>
      <c r="E457" s="123">
        <v>9.972728151036204</v>
      </c>
      <c r="F457" s="123">
        <v>5.9866952548226973</v>
      </c>
      <c r="G457" s="123">
        <v>12.490814186736293</v>
      </c>
      <c r="H457" s="123">
        <v>6.8166943900181085</v>
      </c>
      <c r="I457" s="123">
        <v>9.1409434684636377</v>
      </c>
      <c r="J457" s="123">
        <v>4.1707114674083767</v>
      </c>
      <c r="K457" s="123">
        <v>5.7710525779313784</v>
      </c>
      <c r="L457" s="123">
        <v>4.3516713826135511</v>
      </c>
      <c r="M457" s="123">
        <v>4.2572281589860204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4.5656118862456729</v>
      </c>
      <c r="T457" s="123">
        <v>4.5998667843774443</v>
      </c>
      <c r="U457" s="123">
        <v>0</v>
      </c>
      <c r="V457" s="123">
        <v>0</v>
      </c>
      <c r="W457" s="123">
        <v>4.4467412963389972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8.1721582859560655</v>
      </c>
      <c r="D458" s="99">
        <v>8.4895847980850103</v>
      </c>
      <c r="E458" s="99">
        <v>9.8162243037398937</v>
      </c>
      <c r="F458" s="99">
        <v>5.9941020915997347</v>
      </c>
      <c r="G458" s="99">
        <v>12.723644460207252</v>
      </c>
      <c r="H458" s="99">
        <v>6.4374013916671515</v>
      </c>
      <c r="I458" s="99">
        <v>9.1443779675975403</v>
      </c>
      <c r="J458" s="99">
        <v>4.1715406827600683</v>
      </c>
      <c r="K458" s="99">
        <v>5.7747720508945415</v>
      </c>
      <c r="L458" s="99">
        <v>4.3671489187126893</v>
      </c>
      <c r="M458" s="99">
        <v>4.255276531431897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4.5702990288694876</v>
      </c>
      <c r="T458" s="99">
        <v>4.5998667843774443</v>
      </c>
      <c r="U458" s="99">
        <v>0</v>
      </c>
      <c r="V458" s="99">
        <v>0</v>
      </c>
      <c r="W458" s="99">
        <v>4.4473134487564243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8.8325767864523765</v>
      </c>
      <c r="D459" s="110">
        <v>6.8816335503063391</v>
      </c>
      <c r="E459" s="110">
        <v>12.187859528153215</v>
      </c>
      <c r="F459" s="110">
        <v>5.6089465791937902</v>
      </c>
      <c r="G459" s="110">
        <v>6.0879816662849082</v>
      </c>
      <c r="H459" s="110">
        <v>11.077419071493857</v>
      </c>
      <c r="I459" s="110">
        <v>7.1008509829268185</v>
      </c>
      <c r="J459" s="110">
        <v>4.0742460814949633</v>
      </c>
      <c r="K459" s="110">
        <v>4.1121676363600539</v>
      </c>
      <c r="L459" s="110">
        <v>4.0319497083370708</v>
      </c>
      <c r="M459" s="110">
        <v>4.3206560544950543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4.3804697526050083</v>
      </c>
      <c r="T459" s="110">
        <v>0</v>
      </c>
      <c r="U459" s="110">
        <v>0</v>
      </c>
      <c r="V459" s="110">
        <v>0</v>
      </c>
      <c r="W459" s="110">
        <v>4.3632070433945902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3.0391079020193139</v>
      </c>
      <c r="D461" s="118">
        <f t="shared" si="239"/>
        <v>3.1851037832363369</v>
      </c>
      <c r="E461" s="118">
        <f t="shared" si="239"/>
        <v>3.6046526678884576</v>
      </c>
      <c r="F461" s="118">
        <f t="shared" si="239"/>
        <v>2.3086360708618665</v>
      </c>
      <c r="G461" s="118">
        <f t="shared" si="239"/>
        <v>4.8157976510956804</v>
      </c>
      <c r="H461" s="118">
        <f t="shared" si="239"/>
        <v>2.3160831880019144</v>
      </c>
      <c r="I461" s="118">
        <f t="shared" si="239"/>
        <v>3.572910125163673</v>
      </c>
      <c r="J461" s="118">
        <f t="shared" si="239"/>
        <v>1.6169996296761087</v>
      </c>
      <c r="K461" s="118">
        <f t="shared" si="239"/>
        <v>2.2503153300837764</v>
      </c>
      <c r="L461" s="118">
        <f t="shared" si="239"/>
        <v>1.6252431394712963</v>
      </c>
      <c r="M461" s="118">
        <f t="shared" si="239"/>
        <v>1.6098536513191617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1.7229619054635417</v>
      </c>
      <c r="T461" s="118">
        <f t="shared" si="240"/>
        <v>1.7667768050291512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1.6661105014245998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3.0391079020193139</v>
      </c>
      <c r="D476" s="123">
        <v>3.1851037832363369</v>
      </c>
      <c r="E476" s="123">
        <v>3.6046526678884576</v>
      </c>
      <c r="F476" s="123">
        <v>2.3086360708618665</v>
      </c>
      <c r="G476" s="123">
        <v>4.8157976510956804</v>
      </c>
      <c r="H476" s="123">
        <v>2.3160831880019144</v>
      </c>
      <c r="I476" s="123">
        <v>3.572910125163673</v>
      </c>
      <c r="J476" s="123">
        <v>1.6169996296761087</v>
      </c>
      <c r="K476" s="123">
        <v>2.2503153300837764</v>
      </c>
      <c r="L476" s="123">
        <v>1.6252431394712963</v>
      </c>
      <c r="M476" s="123">
        <v>1.6098536513191617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1.7229619054635417</v>
      </c>
      <c r="T476" s="123">
        <v>1.7667768050291512</v>
      </c>
      <c r="U476" s="123">
        <v>0</v>
      </c>
      <c r="V476" s="123">
        <v>0</v>
      </c>
      <c r="W476" s="123">
        <v>1.6661105014245998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3.2204811538137705</v>
      </c>
      <c r="D477" s="99">
        <v>3.3416288834410945</v>
      </c>
      <c r="E477" s="99">
        <v>3.8593292150762291</v>
      </c>
      <c r="F477" s="99">
        <v>2.3539034448003346</v>
      </c>
      <c r="G477" s="99">
        <v>4.9909175656809772</v>
      </c>
      <c r="H477" s="99">
        <v>2.5222627002869511</v>
      </c>
      <c r="I477" s="99">
        <v>3.5789251253743863</v>
      </c>
      <c r="J477" s="99">
        <v>1.6308993399598575</v>
      </c>
      <c r="K477" s="99">
        <v>2.2553608801512293</v>
      </c>
      <c r="L477" s="99">
        <v>1.7039201932492982</v>
      </c>
      <c r="M477" s="99">
        <v>1.6593876098212896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1.7665811942094545</v>
      </c>
      <c r="T477" s="99">
        <v>1.7667768050291512</v>
      </c>
      <c r="U477" s="99">
        <v>0</v>
      </c>
      <c r="V477" s="99">
        <v>0</v>
      </c>
      <c r="W477" s="99">
        <v>1.6775222171877822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3535544</v>
      </c>
      <c r="C5" s="120">
        <v>3556175</v>
      </c>
      <c r="D5" s="120">
        <v>3085813</v>
      </c>
      <c r="E5" s="120">
        <v>2736643</v>
      </c>
      <c r="F5" s="120">
        <v>2382207</v>
      </c>
      <c r="G5" s="120">
        <v>2182267</v>
      </c>
      <c r="H5" s="120">
        <v>2018921</v>
      </c>
      <c r="I5" s="120">
        <v>1896804</v>
      </c>
      <c r="J5" s="120">
        <v>1737551</v>
      </c>
      <c r="K5" s="120">
        <v>1656578</v>
      </c>
      <c r="L5" s="120">
        <v>1567346</v>
      </c>
      <c r="M5" s="120">
        <v>1508669</v>
      </c>
      <c r="N5" s="120">
        <v>1389939</v>
      </c>
      <c r="O5" s="120">
        <v>1322094</v>
      </c>
      <c r="P5" s="120">
        <v>1258842</v>
      </c>
      <c r="Q5" s="120">
        <v>1236166</v>
      </c>
      <c r="R5" s="120">
        <v>1207257</v>
      </c>
      <c r="S5" s="120">
        <v>1159173</v>
      </c>
      <c r="T5" s="120">
        <v>1096271</v>
      </c>
      <c r="U5" s="120">
        <v>1016585</v>
      </c>
      <c r="V5" s="120">
        <v>947752</v>
      </c>
      <c r="W5" s="120">
        <v>907936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3535544</v>
      </c>
      <c r="C7" s="52">
        <v>3556175</v>
      </c>
      <c r="D7" s="52">
        <v>3085813</v>
      </c>
      <c r="E7" s="52">
        <v>2736643</v>
      </c>
      <c r="F7" s="52">
        <v>2382207</v>
      </c>
      <c r="G7" s="52">
        <v>2182267</v>
      </c>
      <c r="H7" s="52">
        <v>2018921</v>
      </c>
      <c r="I7" s="52">
        <v>1896804</v>
      </c>
      <c r="J7" s="52">
        <v>1737551</v>
      </c>
      <c r="K7" s="52">
        <v>1656578</v>
      </c>
      <c r="L7" s="52">
        <v>1567346</v>
      </c>
      <c r="M7" s="52">
        <v>1508669</v>
      </c>
      <c r="N7" s="52">
        <v>1389939</v>
      </c>
      <c r="O7" s="52">
        <v>1322094</v>
      </c>
      <c r="P7" s="52">
        <v>1258842</v>
      </c>
      <c r="Q7" s="52">
        <v>1236166</v>
      </c>
      <c r="R7" s="52">
        <v>1207257</v>
      </c>
      <c r="S7" s="52">
        <v>1159173</v>
      </c>
      <c r="T7" s="52">
        <v>1096271</v>
      </c>
      <c r="U7" s="52">
        <v>1016585</v>
      </c>
      <c r="V7" s="52">
        <v>947752</v>
      </c>
      <c r="W7" s="52">
        <v>907936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68506</v>
      </c>
      <c r="C9" s="52">
        <v>96748</v>
      </c>
      <c r="D9" s="52">
        <v>113805</v>
      </c>
      <c r="E9" s="52">
        <v>112241</v>
      </c>
      <c r="F9" s="52">
        <v>99718</v>
      </c>
      <c r="G9" s="52">
        <v>85050</v>
      </c>
      <c r="H9" s="52">
        <v>67368</v>
      </c>
      <c r="I9" s="52">
        <v>59094</v>
      </c>
      <c r="J9" s="52">
        <v>53096</v>
      </c>
      <c r="K9" s="52">
        <v>55263</v>
      </c>
      <c r="L9" s="52">
        <v>81388</v>
      </c>
      <c r="M9" s="52">
        <v>110128</v>
      </c>
      <c r="N9" s="52">
        <v>142443</v>
      </c>
      <c r="O9" s="52">
        <v>164260</v>
      </c>
      <c r="P9" s="52">
        <v>181722</v>
      </c>
      <c r="Q9" s="52">
        <v>183677</v>
      </c>
      <c r="R9" s="52">
        <v>167320</v>
      </c>
      <c r="S9" s="52">
        <v>151282</v>
      </c>
      <c r="T9" s="52">
        <v>128473</v>
      </c>
      <c r="U9" s="52">
        <v>98539</v>
      </c>
      <c r="V9" s="52">
        <v>71507</v>
      </c>
      <c r="W9" s="52">
        <v>51308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3476679</v>
      </c>
      <c r="C11" s="52">
        <v>3492668</v>
      </c>
      <c r="D11" s="52">
        <v>3028295</v>
      </c>
      <c r="E11" s="52">
        <v>2685069</v>
      </c>
      <c r="F11" s="52">
        <v>2343629</v>
      </c>
      <c r="G11" s="52">
        <v>2141672</v>
      </c>
      <c r="H11" s="52">
        <v>1981303</v>
      </c>
      <c r="I11" s="52">
        <v>1861313</v>
      </c>
      <c r="J11" s="52">
        <v>1705050</v>
      </c>
      <c r="K11" s="52">
        <v>1625573</v>
      </c>
      <c r="L11" s="52">
        <v>1537991</v>
      </c>
      <c r="M11" s="52">
        <v>1480447</v>
      </c>
      <c r="N11" s="52">
        <v>1363938</v>
      </c>
      <c r="O11" s="52">
        <v>1297437</v>
      </c>
      <c r="P11" s="52">
        <v>1235363</v>
      </c>
      <c r="Q11" s="52">
        <v>1213074</v>
      </c>
      <c r="R11" s="52">
        <v>1184681</v>
      </c>
      <c r="S11" s="52">
        <v>1137505</v>
      </c>
      <c r="T11" s="52">
        <v>1075797</v>
      </c>
      <c r="U11" s="52">
        <v>997625</v>
      </c>
      <c r="V11" s="52">
        <v>930191</v>
      </c>
      <c r="W11" s="52">
        <v>891038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58865</v>
      </c>
      <c r="C13" s="52">
        <v>63507</v>
      </c>
      <c r="D13" s="52">
        <v>57518</v>
      </c>
      <c r="E13" s="52">
        <v>51574</v>
      </c>
      <c r="F13" s="52">
        <v>38578</v>
      </c>
      <c r="G13" s="52">
        <v>40595</v>
      </c>
      <c r="H13" s="52">
        <v>37618</v>
      </c>
      <c r="I13" s="52">
        <v>35491</v>
      </c>
      <c r="J13" s="52">
        <v>32501</v>
      </c>
      <c r="K13" s="52">
        <v>31005</v>
      </c>
      <c r="L13" s="52">
        <v>29355</v>
      </c>
      <c r="M13" s="52">
        <v>28222</v>
      </c>
      <c r="N13" s="52">
        <v>26001</v>
      </c>
      <c r="O13" s="52">
        <v>24657</v>
      </c>
      <c r="P13" s="52">
        <v>23479</v>
      </c>
      <c r="Q13" s="52">
        <v>23092</v>
      </c>
      <c r="R13" s="52">
        <v>22576</v>
      </c>
      <c r="S13" s="52">
        <v>21668</v>
      </c>
      <c r="T13" s="52">
        <v>20474</v>
      </c>
      <c r="U13" s="52">
        <v>18960</v>
      </c>
      <c r="V13" s="52">
        <v>17561</v>
      </c>
      <c r="W13" s="52">
        <v>16898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3479649</v>
      </c>
      <c r="C16" s="52">
        <v>3476396</v>
      </c>
      <c r="D16" s="52">
        <v>3011073</v>
      </c>
      <c r="E16" s="52">
        <v>2657013</v>
      </c>
      <c r="F16" s="52">
        <v>2308347</v>
      </c>
      <c r="G16" s="52">
        <v>2106628</v>
      </c>
      <c r="H16" s="52">
        <v>1918898</v>
      </c>
      <c r="I16" s="52">
        <v>1821478</v>
      </c>
      <c r="J16" s="52">
        <v>1680709</v>
      </c>
      <c r="K16" s="52">
        <v>1622232</v>
      </c>
      <c r="L16" s="52">
        <v>1531802</v>
      </c>
      <c r="M16" s="52">
        <v>1476838</v>
      </c>
      <c r="N16" s="52">
        <v>1360872</v>
      </c>
      <c r="O16" s="52">
        <v>1307234</v>
      </c>
      <c r="P16" s="52">
        <v>1244358</v>
      </c>
      <c r="Q16" s="52">
        <v>1219812</v>
      </c>
      <c r="R16" s="52">
        <v>1188418</v>
      </c>
      <c r="S16" s="52">
        <v>1139299</v>
      </c>
      <c r="T16" s="52">
        <v>1080124</v>
      </c>
      <c r="U16" s="52">
        <v>1002811</v>
      </c>
      <c r="V16" s="52">
        <v>935171</v>
      </c>
      <c r="W16" s="52">
        <v>895812</v>
      </c>
      <c r="DA16" s="63" t="s">
        <v>1117</v>
      </c>
    </row>
    <row r="17" spans="1:105" ht="12" customHeight="1" x14ac:dyDescent="0.25">
      <c r="A17" s="109" t="s">
        <v>120</v>
      </c>
      <c r="B17" s="36">
        <v>55895</v>
      </c>
      <c r="C17" s="36">
        <v>79779</v>
      </c>
      <c r="D17" s="36">
        <v>74740</v>
      </c>
      <c r="E17" s="36">
        <v>79630</v>
      </c>
      <c r="F17" s="36">
        <v>73860</v>
      </c>
      <c r="G17" s="36">
        <v>75639</v>
      </c>
      <c r="H17" s="36">
        <v>100023</v>
      </c>
      <c r="I17" s="36">
        <v>75326</v>
      </c>
      <c r="J17" s="36">
        <v>56842</v>
      </c>
      <c r="K17" s="36">
        <v>34346</v>
      </c>
      <c r="L17" s="36">
        <v>35544</v>
      </c>
      <c r="M17" s="36">
        <v>31831</v>
      </c>
      <c r="N17" s="36">
        <v>29067</v>
      </c>
      <c r="O17" s="36">
        <v>14860</v>
      </c>
      <c r="P17" s="36">
        <v>14484</v>
      </c>
      <c r="Q17" s="36">
        <v>16354</v>
      </c>
      <c r="R17" s="36">
        <v>18839</v>
      </c>
      <c r="S17" s="36">
        <v>19874</v>
      </c>
      <c r="T17" s="36">
        <v>16147</v>
      </c>
      <c r="U17" s="36">
        <v>13774</v>
      </c>
      <c r="V17" s="36">
        <v>12581</v>
      </c>
      <c r="W17" s="36">
        <v>12124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276214</v>
      </c>
      <c r="D21" s="52">
        <v>470363</v>
      </c>
      <c r="E21" s="52">
        <v>349171</v>
      </c>
      <c r="F21" s="52">
        <v>354436</v>
      </c>
      <c r="G21" s="52">
        <v>199940</v>
      </c>
      <c r="H21" s="52">
        <v>163346</v>
      </c>
      <c r="I21" s="52">
        <v>215654</v>
      </c>
      <c r="J21" s="52">
        <v>276236</v>
      </c>
      <c r="K21" s="52">
        <v>276402</v>
      </c>
      <c r="L21" s="52">
        <v>276897</v>
      </c>
      <c r="M21" s="52">
        <v>277983</v>
      </c>
      <c r="N21" s="52">
        <v>280784</v>
      </c>
      <c r="O21" s="52">
        <v>256613</v>
      </c>
      <c r="P21" s="52">
        <v>63254</v>
      </c>
      <c r="Q21" s="52">
        <v>44373</v>
      </c>
      <c r="R21" s="52">
        <v>67953</v>
      </c>
      <c r="S21" s="52">
        <v>86079</v>
      </c>
      <c r="T21" s="52">
        <v>62902</v>
      </c>
      <c r="U21" s="52">
        <v>79686</v>
      </c>
      <c r="V21" s="52">
        <v>68834</v>
      </c>
      <c r="W21" s="52">
        <v>67441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10704</v>
      </c>
      <c r="D23" s="52">
        <v>10780</v>
      </c>
      <c r="E23" s="52">
        <v>11291</v>
      </c>
      <c r="F23" s="52">
        <v>12549</v>
      </c>
      <c r="G23" s="52">
        <v>14685</v>
      </c>
      <c r="H23" s="52">
        <v>17716</v>
      </c>
      <c r="I23" s="52">
        <v>15223</v>
      </c>
      <c r="J23" s="52">
        <v>15783</v>
      </c>
      <c r="K23" s="52">
        <v>21611</v>
      </c>
      <c r="L23" s="52">
        <v>12046</v>
      </c>
      <c r="M23" s="52">
        <v>4489</v>
      </c>
      <c r="N23" s="52">
        <v>3021</v>
      </c>
      <c r="O23" s="52">
        <v>6483</v>
      </c>
      <c r="P23" s="52">
        <v>10772</v>
      </c>
      <c r="Q23" s="52">
        <v>17565</v>
      </c>
      <c r="R23" s="52">
        <v>23797</v>
      </c>
      <c r="S23" s="52">
        <v>30768</v>
      </c>
      <c r="T23" s="52">
        <v>33313</v>
      </c>
      <c r="U23" s="52">
        <v>30149</v>
      </c>
      <c r="V23" s="52">
        <v>27174</v>
      </c>
      <c r="W23" s="52">
        <v>22080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271616</v>
      </c>
      <c r="D25" s="52">
        <v>645535</v>
      </c>
      <c r="E25" s="52">
        <v>647517</v>
      </c>
      <c r="F25" s="52">
        <v>639407</v>
      </c>
      <c r="G25" s="52">
        <v>386449</v>
      </c>
      <c r="H25" s="52">
        <v>308690</v>
      </c>
      <c r="I25" s="52">
        <v>233060</v>
      </c>
      <c r="J25" s="52">
        <v>319005</v>
      </c>
      <c r="K25" s="52">
        <v>308098</v>
      </c>
      <c r="L25" s="52">
        <v>333906</v>
      </c>
      <c r="M25" s="52">
        <v>331030</v>
      </c>
      <c r="N25" s="52">
        <v>315423</v>
      </c>
      <c r="O25" s="52">
        <v>252138</v>
      </c>
      <c r="P25" s="52">
        <v>139517</v>
      </c>
      <c r="Q25" s="52">
        <v>76946</v>
      </c>
      <c r="R25" s="52">
        <v>98414</v>
      </c>
      <c r="S25" s="52">
        <v>116844</v>
      </c>
      <c r="T25" s="52">
        <v>121034</v>
      </c>
      <c r="U25" s="52">
        <v>151879</v>
      </c>
      <c r="V25" s="52">
        <v>134062</v>
      </c>
      <c r="W25" s="52">
        <v>95453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18549</v>
      </c>
      <c r="D27" s="52">
        <v>19841</v>
      </c>
      <c r="E27" s="52">
        <v>8927</v>
      </c>
      <c r="F27" s="52">
        <v>12996</v>
      </c>
      <c r="G27" s="52">
        <v>5479</v>
      </c>
      <c r="H27" s="52">
        <v>8001</v>
      </c>
      <c r="I27" s="52">
        <v>3794</v>
      </c>
      <c r="J27" s="52">
        <v>4043</v>
      </c>
      <c r="K27" s="52">
        <v>13406</v>
      </c>
      <c r="L27" s="52">
        <v>6446</v>
      </c>
      <c r="M27" s="52">
        <v>3582</v>
      </c>
      <c r="N27" s="52">
        <v>3292</v>
      </c>
      <c r="O27" s="52">
        <v>4483</v>
      </c>
      <c r="P27" s="52">
        <v>3804</v>
      </c>
      <c r="Q27" s="52">
        <v>3756</v>
      </c>
      <c r="R27" s="52">
        <v>4669</v>
      </c>
      <c r="S27" s="52">
        <v>6060</v>
      </c>
      <c r="T27" s="52">
        <v>3140</v>
      </c>
      <c r="U27" s="52">
        <v>2415</v>
      </c>
      <c r="V27" s="52">
        <v>2520</v>
      </c>
      <c r="W27" s="52">
        <v>3239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543695</v>
      </c>
      <c r="D30" s="52">
        <v>560834</v>
      </c>
      <c r="E30" s="52">
        <v>569443</v>
      </c>
      <c r="F30" s="52">
        <v>582428</v>
      </c>
      <c r="G30" s="52">
        <v>587356</v>
      </c>
      <c r="H30" s="52">
        <v>599897</v>
      </c>
      <c r="I30" s="52">
        <v>333393</v>
      </c>
      <c r="J30" s="52">
        <v>329141</v>
      </c>
      <c r="K30" s="52">
        <v>352723</v>
      </c>
      <c r="L30" s="52">
        <v>276167</v>
      </c>
      <c r="M30" s="52">
        <v>287276</v>
      </c>
      <c r="N30" s="52">
        <v>311096</v>
      </c>
      <c r="O30" s="52">
        <v>296527</v>
      </c>
      <c r="P30" s="52">
        <v>130330</v>
      </c>
      <c r="Q30" s="52">
        <v>178060</v>
      </c>
      <c r="R30" s="52">
        <v>221072</v>
      </c>
      <c r="S30" s="52">
        <v>249593</v>
      </c>
      <c r="T30" s="52">
        <v>200360</v>
      </c>
      <c r="U30" s="52">
        <v>201370</v>
      </c>
      <c r="V30" s="52">
        <v>168129</v>
      </c>
      <c r="W30" s="52">
        <v>152965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8734</v>
      </c>
      <c r="D31" s="36">
        <v>9767</v>
      </c>
      <c r="E31" s="36">
        <v>10285</v>
      </c>
      <c r="F31" s="36">
        <v>11061</v>
      </c>
      <c r="G31" s="36">
        <v>11342</v>
      </c>
      <c r="H31" s="36">
        <v>11992</v>
      </c>
      <c r="I31" s="36">
        <v>24903</v>
      </c>
      <c r="J31" s="36">
        <v>20184</v>
      </c>
      <c r="K31" s="36">
        <v>23087</v>
      </c>
      <c r="L31" s="36">
        <v>7829</v>
      </c>
      <c r="M31" s="36">
        <v>9341</v>
      </c>
      <c r="N31" s="36">
        <v>7646</v>
      </c>
      <c r="O31" s="36">
        <v>14207</v>
      </c>
      <c r="P31" s="36">
        <v>376</v>
      </c>
      <c r="Q31" s="36">
        <v>356</v>
      </c>
      <c r="R31" s="36">
        <v>1478</v>
      </c>
      <c r="S31" s="36">
        <v>3500</v>
      </c>
      <c r="T31" s="36">
        <v>5123</v>
      </c>
      <c r="U31" s="36">
        <v>3482</v>
      </c>
      <c r="V31" s="36">
        <v>2143</v>
      </c>
      <c r="W31" s="36">
        <v>1008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296845</v>
      </c>
      <c r="D35" s="52">
        <v>1</v>
      </c>
      <c r="E35" s="52">
        <v>1</v>
      </c>
      <c r="F35" s="52">
        <v>0</v>
      </c>
      <c r="G35" s="52">
        <v>0</v>
      </c>
      <c r="H35" s="52">
        <v>0</v>
      </c>
      <c r="I35" s="52">
        <v>93537</v>
      </c>
      <c r="J35" s="52">
        <v>116983</v>
      </c>
      <c r="K35" s="52">
        <v>195429</v>
      </c>
      <c r="L35" s="52">
        <v>187665</v>
      </c>
      <c r="M35" s="52">
        <v>219306</v>
      </c>
      <c r="N35" s="52">
        <v>162054</v>
      </c>
      <c r="O35" s="52">
        <v>188768</v>
      </c>
      <c r="P35" s="52">
        <v>2</v>
      </c>
      <c r="Q35" s="52">
        <v>21697</v>
      </c>
      <c r="R35" s="52">
        <v>39044</v>
      </c>
      <c r="S35" s="52">
        <v>37995</v>
      </c>
      <c r="T35" s="52">
        <v>0</v>
      </c>
      <c r="U35" s="52">
        <v>0</v>
      </c>
      <c r="V35" s="52">
        <v>1</v>
      </c>
      <c r="W35" s="52">
        <v>27625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38946</v>
      </c>
      <c r="D37" s="52">
        <v>27837</v>
      </c>
      <c r="E37" s="52">
        <v>9727</v>
      </c>
      <c r="F37" s="52">
        <v>26</v>
      </c>
      <c r="G37" s="52">
        <v>17</v>
      </c>
      <c r="H37" s="52">
        <v>34</v>
      </c>
      <c r="I37" s="52">
        <v>6949</v>
      </c>
      <c r="J37" s="52">
        <v>9785</v>
      </c>
      <c r="K37" s="52">
        <v>23778</v>
      </c>
      <c r="L37" s="52">
        <v>38171</v>
      </c>
      <c r="M37" s="52">
        <v>33229</v>
      </c>
      <c r="N37" s="52">
        <v>35336</v>
      </c>
      <c r="O37" s="52">
        <v>28300</v>
      </c>
      <c r="P37" s="52">
        <v>28234</v>
      </c>
      <c r="Q37" s="52">
        <v>19520</v>
      </c>
      <c r="R37" s="52">
        <v>7440</v>
      </c>
      <c r="S37" s="52">
        <v>14730</v>
      </c>
      <c r="T37" s="52">
        <v>10504</v>
      </c>
      <c r="U37" s="52">
        <v>215</v>
      </c>
      <c r="V37" s="52">
        <v>142</v>
      </c>
      <c r="W37" s="52">
        <v>1881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287605</v>
      </c>
      <c r="D39" s="52">
        <v>181162</v>
      </c>
      <c r="E39" s="52">
        <v>304291</v>
      </c>
      <c r="F39" s="52">
        <v>297967</v>
      </c>
      <c r="G39" s="52">
        <v>184492</v>
      </c>
      <c r="H39" s="52">
        <v>148321</v>
      </c>
      <c r="I39" s="52">
        <v>113070</v>
      </c>
      <c r="J39" s="52">
        <v>162742</v>
      </c>
      <c r="K39" s="52">
        <v>228621</v>
      </c>
      <c r="L39" s="52">
        <v>246324</v>
      </c>
      <c r="M39" s="52">
        <v>273486</v>
      </c>
      <c r="N39" s="52">
        <v>198914</v>
      </c>
      <c r="O39" s="52">
        <v>185637</v>
      </c>
      <c r="P39" s="52">
        <v>77443</v>
      </c>
      <c r="Q39" s="52">
        <v>54657</v>
      </c>
      <c r="R39" s="52">
        <v>70021</v>
      </c>
      <c r="S39" s="52">
        <v>69668</v>
      </c>
      <c r="T39" s="52">
        <v>59326</v>
      </c>
      <c r="U39" s="52">
        <v>73707</v>
      </c>
      <c r="V39" s="52">
        <v>66628</v>
      </c>
      <c r="W39" s="52">
        <v>56300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23191</v>
      </c>
      <c r="D41" s="52">
        <v>13852</v>
      </c>
      <c r="E41" s="52">
        <v>2983</v>
      </c>
      <c r="F41" s="52">
        <v>0</v>
      </c>
      <c r="G41" s="52">
        <v>7496</v>
      </c>
      <c r="H41" s="52">
        <v>5024</v>
      </c>
      <c r="I41" s="52">
        <v>1667</v>
      </c>
      <c r="J41" s="52">
        <v>1053</v>
      </c>
      <c r="K41" s="52">
        <v>11910</v>
      </c>
      <c r="L41" s="52">
        <v>4796</v>
      </c>
      <c r="M41" s="52">
        <v>2449</v>
      </c>
      <c r="N41" s="52">
        <v>1071</v>
      </c>
      <c r="O41" s="52">
        <v>3139</v>
      </c>
      <c r="P41" s="52">
        <v>2626</v>
      </c>
      <c r="Q41" s="52">
        <v>3369</v>
      </c>
      <c r="R41" s="52">
        <v>4153</v>
      </c>
      <c r="S41" s="52">
        <v>5152</v>
      </c>
      <c r="T41" s="52">
        <v>1946</v>
      </c>
      <c r="U41" s="52">
        <v>901</v>
      </c>
      <c r="V41" s="52">
        <v>1121</v>
      </c>
      <c r="W41" s="52">
        <v>2576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540442</v>
      </c>
      <c r="D44" s="52">
        <v>95511</v>
      </c>
      <c r="E44" s="52">
        <v>215383</v>
      </c>
      <c r="F44" s="52">
        <v>233762</v>
      </c>
      <c r="G44" s="52">
        <v>385637</v>
      </c>
      <c r="H44" s="52">
        <v>412167</v>
      </c>
      <c r="I44" s="52">
        <v>235973</v>
      </c>
      <c r="J44" s="52">
        <v>188372</v>
      </c>
      <c r="K44" s="52">
        <v>294246</v>
      </c>
      <c r="L44" s="52">
        <v>185737</v>
      </c>
      <c r="M44" s="52">
        <v>232312</v>
      </c>
      <c r="N44" s="52">
        <v>195130</v>
      </c>
      <c r="O44" s="52">
        <v>242889</v>
      </c>
      <c r="P44" s="52">
        <v>67454</v>
      </c>
      <c r="Q44" s="52">
        <v>153514</v>
      </c>
      <c r="R44" s="52">
        <v>189678</v>
      </c>
      <c r="S44" s="52">
        <v>200474</v>
      </c>
      <c r="T44" s="52">
        <v>141185</v>
      </c>
      <c r="U44" s="52">
        <v>124057</v>
      </c>
      <c r="V44" s="52">
        <v>100489</v>
      </c>
      <c r="W44" s="52">
        <v>113606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32618</v>
      </c>
      <c r="D45" s="36">
        <v>4728</v>
      </c>
      <c r="E45" s="36">
        <v>15175</v>
      </c>
      <c r="F45" s="36">
        <v>5291</v>
      </c>
      <c r="G45" s="36">
        <v>13121</v>
      </c>
      <c r="H45" s="36">
        <v>36376</v>
      </c>
      <c r="I45" s="36">
        <v>206</v>
      </c>
      <c r="J45" s="36">
        <v>1700</v>
      </c>
      <c r="K45" s="36">
        <v>591</v>
      </c>
      <c r="L45" s="36">
        <v>9027</v>
      </c>
      <c r="M45" s="36">
        <v>5628</v>
      </c>
      <c r="N45" s="36">
        <v>4882</v>
      </c>
      <c r="O45" s="36">
        <v>0</v>
      </c>
      <c r="P45" s="36">
        <v>0</v>
      </c>
      <c r="Q45" s="36">
        <v>2226</v>
      </c>
      <c r="R45" s="36">
        <v>3963</v>
      </c>
      <c r="S45" s="36">
        <v>4535</v>
      </c>
      <c r="T45" s="36">
        <v>1396</v>
      </c>
      <c r="U45" s="36">
        <v>1109</v>
      </c>
      <c r="V45" s="36">
        <v>950</v>
      </c>
      <c r="W45" s="36">
        <v>551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94219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33124</v>
      </c>
      <c r="J49" s="52">
        <v>34090</v>
      </c>
      <c r="K49" s="52">
        <v>57104</v>
      </c>
      <c r="L49" s="52">
        <v>52258</v>
      </c>
      <c r="M49" s="52">
        <v>63854</v>
      </c>
      <c r="N49" s="52">
        <v>41991</v>
      </c>
      <c r="O49" s="52">
        <v>56907</v>
      </c>
      <c r="P49" s="52">
        <v>1</v>
      </c>
      <c r="Q49" s="52">
        <v>10725</v>
      </c>
      <c r="R49" s="52">
        <v>14704</v>
      </c>
      <c r="S49" s="52">
        <v>11843</v>
      </c>
      <c r="T49" s="52">
        <v>0</v>
      </c>
      <c r="U49" s="52">
        <v>0</v>
      </c>
      <c r="V49" s="52">
        <v>0</v>
      </c>
      <c r="W49" s="52">
        <v>11037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13495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6862</v>
      </c>
      <c r="J51" s="52">
        <v>3599</v>
      </c>
      <c r="K51" s="52">
        <v>6616</v>
      </c>
      <c r="L51" s="52">
        <v>11572</v>
      </c>
      <c r="M51" s="52">
        <v>6941</v>
      </c>
      <c r="N51" s="52">
        <v>7649</v>
      </c>
      <c r="O51" s="52">
        <v>2533</v>
      </c>
      <c r="P51" s="52">
        <v>0</v>
      </c>
      <c r="Q51" s="52">
        <v>4056</v>
      </c>
      <c r="R51" s="52">
        <v>3026</v>
      </c>
      <c r="S51" s="52">
        <v>3323</v>
      </c>
      <c r="T51" s="52">
        <v>0</v>
      </c>
      <c r="U51" s="52">
        <v>0</v>
      </c>
      <c r="V51" s="52">
        <v>0</v>
      </c>
      <c r="W51" s="52">
        <v>128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86858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32590</v>
      </c>
      <c r="J53" s="52">
        <v>33830</v>
      </c>
      <c r="K53" s="52">
        <v>53624</v>
      </c>
      <c r="L53" s="52">
        <v>50922</v>
      </c>
      <c r="M53" s="52">
        <v>63141</v>
      </c>
      <c r="N53" s="52">
        <v>41713</v>
      </c>
      <c r="O53" s="52">
        <v>55960</v>
      </c>
      <c r="P53" s="52">
        <v>1</v>
      </c>
      <c r="Q53" s="52">
        <v>9059</v>
      </c>
      <c r="R53" s="52">
        <v>13140</v>
      </c>
      <c r="S53" s="52">
        <v>10237</v>
      </c>
      <c r="T53" s="52">
        <v>0</v>
      </c>
      <c r="U53" s="52">
        <v>0</v>
      </c>
      <c r="V53" s="52">
        <v>0</v>
      </c>
      <c r="W53" s="52">
        <v>10140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7361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534</v>
      </c>
      <c r="J55" s="52">
        <v>260</v>
      </c>
      <c r="K55" s="52">
        <v>3480</v>
      </c>
      <c r="L55" s="52">
        <v>1336</v>
      </c>
      <c r="M55" s="52">
        <v>713</v>
      </c>
      <c r="N55" s="52">
        <v>278</v>
      </c>
      <c r="O55" s="52">
        <v>947</v>
      </c>
      <c r="P55" s="52">
        <v>0</v>
      </c>
      <c r="Q55" s="52">
        <v>1666</v>
      </c>
      <c r="R55" s="52">
        <v>1564</v>
      </c>
      <c r="S55" s="52">
        <v>1606</v>
      </c>
      <c r="T55" s="52">
        <v>0</v>
      </c>
      <c r="U55" s="52">
        <v>0</v>
      </c>
      <c r="V55" s="52">
        <v>0</v>
      </c>
      <c r="W55" s="52">
        <v>897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88856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33095</v>
      </c>
      <c r="J58" s="52">
        <v>33785</v>
      </c>
      <c r="K58" s="52">
        <v>56989</v>
      </c>
      <c r="L58" s="52">
        <v>49836</v>
      </c>
      <c r="M58" s="52">
        <v>62344</v>
      </c>
      <c r="N58" s="52">
        <v>40966</v>
      </c>
      <c r="O58" s="52">
        <v>56907</v>
      </c>
      <c r="P58" s="52">
        <v>1</v>
      </c>
      <c r="Q58" s="52">
        <v>10572</v>
      </c>
      <c r="R58" s="52">
        <v>14403</v>
      </c>
      <c r="S58" s="52">
        <v>11581</v>
      </c>
      <c r="T58" s="52">
        <v>0</v>
      </c>
      <c r="U58" s="52">
        <v>0</v>
      </c>
      <c r="V58" s="52">
        <v>0</v>
      </c>
      <c r="W58" s="52">
        <v>10983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5363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29</v>
      </c>
      <c r="J59" s="36">
        <v>305</v>
      </c>
      <c r="K59" s="36">
        <v>115</v>
      </c>
      <c r="L59" s="36">
        <v>2422</v>
      </c>
      <c r="M59" s="36">
        <v>1510</v>
      </c>
      <c r="N59" s="36">
        <v>1025</v>
      </c>
      <c r="O59" s="36">
        <v>0</v>
      </c>
      <c r="P59" s="36">
        <v>0</v>
      </c>
      <c r="Q59" s="36">
        <v>153</v>
      </c>
      <c r="R59" s="36">
        <v>301</v>
      </c>
      <c r="S59" s="36">
        <v>262</v>
      </c>
      <c r="T59" s="36">
        <v>0</v>
      </c>
      <c r="U59" s="36">
        <v>0</v>
      </c>
      <c r="V59" s="36">
        <v>0</v>
      </c>
      <c r="W59" s="36">
        <v>54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202626</v>
      </c>
      <c r="D63" s="52">
        <v>1</v>
      </c>
      <c r="E63" s="52">
        <v>1</v>
      </c>
      <c r="F63" s="52">
        <v>0</v>
      </c>
      <c r="G63" s="52">
        <v>0</v>
      </c>
      <c r="H63" s="52">
        <v>0</v>
      </c>
      <c r="I63" s="52">
        <v>60413</v>
      </c>
      <c r="J63" s="52">
        <v>82893</v>
      </c>
      <c r="K63" s="52">
        <v>138325</v>
      </c>
      <c r="L63" s="52">
        <v>135407</v>
      </c>
      <c r="M63" s="52">
        <v>155452</v>
      </c>
      <c r="N63" s="52">
        <v>120063</v>
      </c>
      <c r="O63" s="52">
        <v>131861</v>
      </c>
      <c r="P63" s="52">
        <v>1</v>
      </c>
      <c r="Q63" s="52">
        <v>10972</v>
      </c>
      <c r="R63" s="52">
        <v>24340</v>
      </c>
      <c r="S63" s="52">
        <v>26152</v>
      </c>
      <c r="T63" s="52">
        <v>0</v>
      </c>
      <c r="U63" s="52">
        <v>0</v>
      </c>
      <c r="V63" s="52">
        <v>1</v>
      </c>
      <c r="W63" s="52">
        <v>16588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25451</v>
      </c>
      <c r="D65" s="52">
        <v>27837</v>
      </c>
      <c r="E65" s="52">
        <v>9727</v>
      </c>
      <c r="F65" s="52">
        <v>26</v>
      </c>
      <c r="G65" s="52">
        <v>17</v>
      </c>
      <c r="H65" s="52">
        <v>34</v>
      </c>
      <c r="I65" s="52">
        <v>87</v>
      </c>
      <c r="J65" s="52">
        <v>6186</v>
      </c>
      <c r="K65" s="52">
        <v>17162</v>
      </c>
      <c r="L65" s="52">
        <v>26599</v>
      </c>
      <c r="M65" s="52">
        <v>26288</v>
      </c>
      <c r="N65" s="52">
        <v>27687</v>
      </c>
      <c r="O65" s="52">
        <v>25767</v>
      </c>
      <c r="P65" s="52">
        <v>28234</v>
      </c>
      <c r="Q65" s="52">
        <v>15464</v>
      </c>
      <c r="R65" s="52">
        <v>4414</v>
      </c>
      <c r="S65" s="52">
        <v>11407</v>
      </c>
      <c r="T65" s="52">
        <v>10504</v>
      </c>
      <c r="U65" s="52">
        <v>215</v>
      </c>
      <c r="V65" s="52">
        <v>142</v>
      </c>
      <c r="W65" s="52">
        <v>1753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200747</v>
      </c>
      <c r="D67" s="52">
        <f t="shared" si="0"/>
        <v>181162</v>
      </c>
      <c r="E67" s="52">
        <f t="shared" si="0"/>
        <v>304291</v>
      </c>
      <c r="F67" s="52">
        <f t="shared" si="0"/>
        <v>297967</v>
      </c>
      <c r="G67" s="52">
        <f t="shared" si="0"/>
        <v>184492</v>
      </c>
      <c r="H67" s="52">
        <f t="shared" si="0"/>
        <v>148321</v>
      </c>
      <c r="I67" s="52">
        <f t="shared" si="0"/>
        <v>80480</v>
      </c>
      <c r="J67" s="52">
        <f t="shared" si="0"/>
        <v>128912</v>
      </c>
      <c r="K67" s="52">
        <f t="shared" si="0"/>
        <v>174997</v>
      </c>
      <c r="L67" s="52">
        <f t="shared" si="0"/>
        <v>195402</v>
      </c>
      <c r="M67" s="52">
        <f t="shared" si="0"/>
        <v>210345</v>
      </c>
      <c r="N67" s="52">
        <f t="shared" si="0"/>
        <v>157201</v>
      </c>
      <c r="O67" s="52">
        <f t="shared" si="0"/>
        <v>129677</v>
      </c>
      <c r="P67" s="52">
        <f t="shared" si="0"/>
        <v>77442</v>
      </c>
      <c r="Q67" s="52">
        <f t="shared" si="0"/>
        <v>45598</v>
      </c>
      <c r="R67" s="52">
        <f t="shared" ref="R67:V67" si="1">R39-R53</f>
        <v>56881</v>
      </c>
      <c r="S67" s="52">
        <f t="shared" si="1"/>
        <v>59431</v>
      </c>
      <c r="T67" s="52">
        <f t="shared" si="1"/>
        <v>59326</v>
      </c>
      <c r="U67" s="52">
        <f t="shared" si="1"/>
        <v>73707</v>
      </c>
      <c r="V67" s="52">
        <f t="shared" si="1"/>
        <v>66628</v>
      </c>
      <c r="W67" s="52">
        <f t="shared" ref="W67" si="2">W39-W53</f>
        <v>46160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15830</v>
      </c>
      <c r="D69" s="52">
        <f t="shared" si="6"/>
        <v>13852</v>
      </c>
      <c r="E69" s="52">
        <f t="shared" si="6"/>
        <v>2983</v>
      </c>
      <c r="F69" s="52">
        <f t="shared" si="6"/>
        <v>0</v>
      </c>
      <c r="G69" s="52">
        <f t="shared" si="6"/>
        <v>7496</v>
      </c>
      <c r="H69" s="52">
        <f t="shared" si="6"/>
        <v>5024</v>
      </c>
      <c r="I69" s="52">
        <f t="shared" si="6"/>
        <v>1133</v>
      </c>
      <c r="J69" s="52">
        <f t="shared" si="6"/>
        <v>793</v>
      </c>
      <c r="K69" s="52">
        <f t="shared" si="6"/>
        <v>8430</v>
      </c>
      <c r="L69" s="52">
        <f t="shared" si="6"/>
        <v>3460</v>
      </c>
      <c r="M69" s="52">
        <f t="shared" si="6"/>
        <v>1736</v>
      </c>
      <c r="N69" s="52">
        <f t="shared" si="6"/>
        <v>793</v>
      </c>
      <c r="O69" s="52">
        <f t="shared" si="6"/>
        <v>2192</v>
      </c>
      <c r="P69" s="52">
        <f t="shared" si="6"/>
        <v>2626</v>
      </c>
      <c r="Q69" s="52">
        <f t="shared" si="6"/>
        <v>1703</v>
      </c>
      <c r="R69" s="52">
        <f t="shared" ref="R69:V69" si="7">R41-R55</f>
        <v>2589</v>
      </c>
      <c r="S69" s="52">
        <f t="shared" si="7"/>
        <v>3546</v>
      </c>
      <c r="T69" s="52">
        <f t="shared" si="7"/>
        <v>1946</v>
      </c>
      <c r="U69" s="52">
        <f t="shared" si="7"/>
        <v>901</v>
      </c>
      <c r="V69" s="52">
        <f t="shared" si="7"/>
        <v>1121</v>
      </c>
      <c r="W69" s="52">
        <f t="shared" ref="W69" si="8">W41-W55</f>
        <v>1679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451586</v>
      </c>
      <c r="D72" s="52">
        <v>95511</v>
      </c>
      <c r="E72" s="52">
        <v>215383</v>
      </c>
      <c r="F72" s="52">
        <v>233762</v>
      </c>
      <c r="G72" s="52">
        <v>385637</v>
      </c>
      <c r="H72" s="52">
        <v>412167</v>
      </c>
      <c r="I72" s="52">
        <v>202878</v>
      </c>
      <c r="J72" s="52">
        <v>154587</v>
      </c>
      <c r="K72" s="52">
        <v>237257</v>
      </c>
      <c r="L72" s="52">
        <v>135901</v>
      </c>
      <c r="M72" s="52">
        <v>169968</v>
      </c>
      <c r="N72" s="52">
        <v>154164</v>
      </c>
      <c r="O72" s="52">
        <v>185982</v>
      </c>
      <c r="P72" s="52">
        <v>67453</v>
      </c>
      <c r="Q72" s="52">
        <v>142942</v>
      </c>
      <c r="R72" s="52">
        <v>175275</v>
      </c>
      <c r="S72" s="52">
        <v>188893</v>
      </c>
      <c r="T72" s="52">
        <v>141185</v>
      </c>
      <c r="U72" s="52">
        <v>124057</v>
      </c>
      <c r="V72" s="52">
        <v>100489</v>
      </c>
      <c r="W72" s="52">
        <v>102623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27255</v>
      </c>
      <c r="D73" s="36">
        <v>4728</v>
      </c>
      <c r="E73" s="36">
        <v>15175</v>
      </c>
      <c r="F73" s="36">
        <v>5291</v>
      </c>
      <c r="G73" s="36">
        <v>13121</v>
      </c>
      <c r="H73" s="36">
        <v>36376</v>
      </c>
      <c r="I73" s="36">
        <v>177</v>
      </c>
      <c r="J73" s="36">
        <v>1395</v>
      </c>
      <c r="K73" s="36">
        <v>476</v>
      </c>
      <c r="L73" s="36">
        <v>6605</v>
      </c>
      <c r="M73" s="36">
        <v>4118</v>
      </c>
      <c r="N73" s="36">
        <v>3857</v>
      </c>
      <c r="O73" s="36">
        <v>0</v>
      </c>
      <c r="P73" s="36">
        <v>0</v>
      </c>
      <c r="Q73" s="36">
        <v>2073</v>
      </c>
      <c r="R73" s="36">
        <v>3662</v>
      </c>
      <c r="S73" s="36">
        <v>4273</v>
      </c>
      <c r="T73" s="36">
        <v>1396</v>
      </c>
      <c r="U73" s="36">
        <v>1109</v>
      </c>
      <c r="V73" s="36">
        <v>950</v>
      </c>
      <c r="W73" s="36">
        <v>497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30874</v>
      </c>
      <c r="J79" s="52">
        <f>RES_hhdet_numvin!J126</f>
        <v>54237</v>
      </c>
      <c r="K79" s="52">
        <f>RES_hhdet_numvin!K126</f>
        <v>112982</v>
      </c>
      <c r="L79" s="52">
        <f>RES_hhdet_numvin!L126</f>
        <v>126682</v>
      </c>
      <c r="M79" s="52">
        <f>RES_hhdet_numvin!M126</f>
        <v>165765</v>
      </c>
      <c r="N79" s="52">
        <f>RES_hhdet_numvin!N126</f>
        <v>133212</v>
      </c>
      <c r="O79" s="52">
        <f>RES_hhdet_numvin!O126</f>
        <v>165174</v>
      </c>
      <c r="P79" s="52">
        <f>RES_hhdet_numvin!P126</f>
        <v>2</v>
      </c>
      <c r="Q79" s="52">
        <f>RES_hhdet_numvin!Q126</f>
        <v>19996</v>
      </c>
      <c r="R79" s="52">
        <f>RES_hhdet_numvin!R126</f>
        <v>36147</v>
      </c>
      <c r="S79" s="52">
        <f>RES_hhdet_numvin!S126</f>
        <v>35239</v>
      </c>
      <c r="T79" s="52">
        <f>RES_hhdet_numvin!T126</f>
        <v>0</v>
      </c>
      <c r="U79" s="52">
        <f>RES_hhdet_numvin!U126</f>
        <v>0</v>
      </c>
      <c r="V79" s="52">
        <f>RES_hhdet_numvin!V126</f>
        <v>1</v>
      </c>
      <c r="W79" s="52">
        <f>RES_hhdet_numvin!W126</f>
        <v>27625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9315</v>
      </c>
      <c r="Q82" s="138">
        <f>RES_hhdet_numvin!Q129</f>
        <v>11285</v>
      </c>
      <c r="R82" s="138">
        <f>RES_hhdet_numvin!R129</f>
        <v>5625</v>
      </c>
      <c r="S82" s="138">
        <f>RES_hhdet_numvin!S129</f>
        <v>12893</v>
      </c>
      <c r="T82" s="138">
        <f>RES_hhdet_numvin!T129</f>
        <v>9952</v>
      </c>
      <c r="U82" s="138">
        <f>RES_hhdet_numvin!U129</f>
        <v>215</v>
      </c>
      <c r="V82" s="138">
        <f>RES_hhdet_numvin!V129</f>
        <v>142</v>
      </c>
      <c r="W82" s="138">
        <f>RES_hhdet_numvin!W129</f>
        <v>1881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18018</v>
      </c>
      <c r="J84" s="138">
        <f>RES_hhdet_numvin!J131</f>
        <v>38843</v>
      </c>
      <c r="K84" s="138">
        <f>RES_hhdet_numvin!K131</f>
        <v>73053</v>
      </c>
      <c r="L84" s="138">
        <f>RES_hhdet_numvin!L131</f>
        <v>93327</v>
      </c>
      <c r="M84" s="138">
        <f>RES_hhdet_numvin!M131</f>
        <v>117610</v>
      </c>
      <c r="N84" s="138">
        <f>RES_hhdet_numvin!N131</f>
        <v>91302</v>
      </c>
      <c r="O84" s="138">
        <f>RES_hhdet_numvin!O131</f>
        <v>89808</v>
      </c>
      <c r="P84" s="138">
        <f>RES_hhdet_numvin!P131</f>
        <v>39920</v>
      </c>
      <c r="Q84" s="138">
        <f>RES_hhdet_numvin!Q131</f>
        <v>29826</v>
      </c>
      <c r="R84" s="138">
        <f>RES_hhdet_numvin!R131</f>
        <v>40487</v>
      </c>
      <c r="S84" s="138">
        <f>RES_hhdet_numvin!S131</f>
        <v>42634</v>
      </c>
      <c r="T84" s="138">
        <f>RES_hhdet_numvin!T131</f>
        <v>40480</v>
      </c>
      <c r="U84" s="138">
        <f>RES_hhdet_numvin!U131</f>
        <v>58458</v>
      </c>
      <c r="V84" s="138">
        <f>RES_hhdet_numvin!V131</f>
        <v>60972</v>
      </c>
      <c r="W84" s="138">
        <f>RES_hhdet_numvin!W131</f>
        <v>56300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865</v>
      </c>
      <c r="Q88" s="138">
        <f>RES_hhdet_numvin!Q135</f>
        <v>1946</v>
      </c>
      <c r="R88" s="138">
        <f>RES_hhdet_numvin!R135</f>
        <v>3139</v>
      </c>
      <c r="S88" s="138">
        <f>RES_hhdet_numvin!S135</f>
        <v>4508</v>
      </c>
      <c r="T88" s="138">
        <f>RES_hhdet_numvin!T135</f>
        <v>1854</v>
      </c>
      <c r="U88" s="138">
        <f>RES_hhdet_numvin!U135</f>
        <v>890</v>
      </c>
      <c r="V88" s="138">
        <f>RES_hhdet_numvin!V135</f>
        <v>1120</v>
      </c>
      <c r="W88" s="138">
        <f>RES_hhdet_numvin!W135</f>
        <v>2576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22265</v>
      </c>
      <c r="Q93" s="138">
        <f>RES_hhdet_numvin!Q140</f>
        <v>88755</v>
      </c>
      <c r="R93" s="138">
        <f>RES_hhdet_numvin!R140</f>
        <v>140677</v>
      </c>
      <c r="S93" s="138">
        <f>RES_hhdet_numvin!S140</f>
        <v>175416</v>
      </c>
      <c r="T93" s="138">
        <f>RES_hhdet_numvin!T140</f>
        <v>132748</v>
      </c>
      <c r="U93" s="138">
        <f>RES_hhdet_numvin!U140</f>
        <v>122050</v>
      </c>
      <c r="V93" s="138">
        <f>RES_hhdet_numvin!V140</f>
        <v>100295</v>
      </c>
      <c r="W93" s="138">
        <f>RES_hhdet_numvin!W140</f>
        <v>113606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1293</v>
      </c>
      <c r="R94" s="39">
        <f>RES_hhdet_numvin!R141</f>
        <v>2944</v>
      </c>
      <c r="S94" s="39">
        <f>RES_hhdet_numvin!S141</f>
        <v>3974</v>
      </c>
      <c r="T94" s="39">
        <f>RES_hhdet_numvin!T141</f>
        <v>1320</v>
      </c>
      <c r="U94" s="39">
        <f>RES_hhdet_numvin!U141</f>
        <v>1093</v>
      </c>
      <c r="V94" s="39">
        <f>RES_hhdet_numvin!V141</f>
        <v>949</v>
      </c>
      <c r="W94" s="39">
        <f>RES_hhdet_numvin!W141</f>
        <v>551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2776.1567283269665</v>
      </c>
      <c r="C98" s="117">
        <f t="shared" si="12"/>
        <v>2694.7071833756113</v>
      </c>
      <c r="D98" s="117">
        <f t="shared" si="12"/>
        <v>2253.3026354683539</v>
      </c>
      <c r="E98" s="117">
        <f t="shared" si="12"/>
        <v>2092.0269545018273</v>
      </c>
      <c r="F98" s="117">
        <f t="shared" si="12"/>
        <v>1703.0680557133358</v>
      </c>
      <c r="G98" s="117">
        <f t="shared" si="12"/>
        <v>1684.7154759533184</v>
      </c>
      <c r="H98" s="117">
        <f t="shared" si="12"/>
        <v>1511.5885875070753</v>
      </c>
      <c r="I98" s="117">
        <f t="shared" si="12"/>
        <v>1412.705422570742</v>
      </c>
      <c r="J98" s="117">
        <f t="shared" si="12"/>
        <v>1278.7926831317113</v>
      </c>
      <c r="K98" s="117">
        <f t="shared" si="12"/>
        <v>1280.50086211914</v>
      </c>
      <c r="L98" s="117">
        <f t="shared" si="12"/>
        <v>1210.1835487605858</v>
      </c>
      <c r="M98" s="117">
        <f t="shared" si="12"/>
        <v>1194.0234540519066</v>
      </c>
      <c r="N98" s="117">
        <f t="shared" si="12"/>
        <v>1024.7261678931782</v>
      </c>
      <c r="O98" s="117">
        <f t="shared" si="12"/>
        <v>966.98603361409118</v>
      </c>
      <c r="P98" s="117">
        <f t="shared" si="12"/>
        <v>859.18565536811923</v>
      </c>
      <c r="Q98" s="117">
        <f t="shared" si="12"/>
        <v>870.21769335463307</v>
      </c>
      <c r="R98" s="117">
        <f t="shared" ref="R98:V98" si="13">R99+R102+R104+R113</f>
        <v>870.94629053623692</v>
      </c>
      <c r="S98" s="117">
        <f t="shared" si="13"/>
        <v>876.98604720561775</v>
      </c>
      <c r="T98" s="117">
        <f t="shared" si="13"/>
        <v>850.42673718584024</v>
      </c>
      <c r="U98" s="117">
        <f t="shared" si="13"/>
        <v>770.55132901730781</v>
      </c>
      <c r="V98" s="117">
        <f t="shared" si="13"/>
        <v>767.33335035886819</v>
      </c>
      <c r="W98" s="117">
        <f t="shared" ref="W98" si="14">W99+W102+W104+W113</f>
        <v>782.69965100868808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2444.3348604472712</v>
      </c>
      <c r="C99" s="122">
        <f t="shared" si="15"/>
        <v>2213.9282199633758</v>
      </c>
      <c r="D99" s="122">
        <f t="shared" si="15"/>
        <v>1807.1734971989742</v>
      </c>
      <c r="E99" s="122">
        <f t="shared" si="15"/>
        <v>1646.9282605595292</v>
      </c>
      <c r="F99" s="122">
        <f t="shared" si="15"/>
        <v>1443.8919516834703</v>
      </c>
      <c r="G99" s="122">
        <f t="shared" si="15"/>
        <v>1263.3148203819526</v>
      </c>
      <c r="H99" s="122">
        <f t="shared" si="15"/>
        <v>1199.9323273603345</v>
      </c>
      <c r="I99" s="122">
        <f t="shared" si="15"/>
        <v>1052.1246595085311</v>
      </c>
      <c r="J99" s="122">
        <f t="shared" si="15"/>
        <v>1060.3093925235314</v>
      </c>
      <c r="K99" s="122">
        <f t="shared" si="15"/>
        <v>1024.8889886311026</v>
      </c>
      <c r="L99" s="122">
        <f t="shared" si="15"/>
        <v>992.92776479817542</v>
      </c>
      <c r="M99" s="122">
        <f t="shared" si="15"/>
        <v>973.00479181323863</v>
      </c>
      <c r="N99" s="122">
        <f t="shared" si="15"/>
        <v>832.83160133109163</v>
      </c>
      <c r="O99" s="122">
        <f t="shared" si="15"/>
        <v>777.22561122021591</v>
      </c>
      <c r="P99" s="122">
        <f t="shared" si="15"/>
        <v>678.54907869797114</v>
      </c>
      <c r="Q99" s="122">
        <f t="shared" si="15"/>
        <v>676.56235887148841</v>
      </c>
      <c r="R99" s="122">
        <f t="shared" ref="R99:V99" si="16">SUM(R100:R101)</f>
        <v>679.3552639271162</v>
      </c>
      <c r="S99" s="122">
        <f t="shared" si="16"/>
        <v>676.38017927995406</v>
      </c>
      <c r="T99" s="122">
        <f t="shared" si="16"/>
        <v>660.47401935794289</v>
      </c>
      <c r="U99" s="122">
        <f t="shared" si="16"/>
        <v>596.58208457789146</v>
      </c>
      <c r="V99" s="122">
        <f t="shared" si="16"/>
        <v>605.23396410419491</v>
      </c>
      <c r="W99" s="122">
        <f t="shared" ref="W99" si="17">SUM(W100:W101)</f>
        <v>618.81333466312242</v>
      </c>
      <c r="DA99" s="130" t="s">
        <v>1687</v>
      </c>
    </row>
    <row r="100" spans="1:105" ht="12" customHeight="1" x14ac:dyDescent="0.25">
      <c r="A100" s="97" t="s">
        <v>203</v>
      </c>
      <c r="B100" s="98">
        <v>2442.9055480284578</v>
      </c>
      <c r="C100" s="98">
        <v>2212.6284349407965</v>
      </c>
      <c r="D100" s="98">
        <v>1806.1547189510784</v>
      </c>
      <c r="E100" s="98">
        <v>1646.021348681156</v>
      </c>
      <c r="F100" s="98">
        <v>1443.036269614144</v>
      </c>
      <c r="G100" s="98">
        <v>1262.6118483710457</v>
      </c>
      <c r="H100" s="98">
        <v>1199.3081393296159</v>
      </c>
      <c r="I100" s="98">
        <v>1051.6308719761714</v>
      </c>
      <c r="J100" s="98">
        <v>1059.728923934141</v>
      </c>
      <c r="K100" s="98">
        <v>1024.3213574104579</v>
      </c>
      <c r="L100" s="98">
        <v>992.41973302642816</v>
      </c>
      <c r="M100" s="98">
        <v>972.4684292061329</v>
      </c>
      <c r="N100" s="98">
        <v>832.43844096387045</v>
      </c>
      <c r="O100" s="98">
        <v>776.7833190055735</v>
      </c>
      <c r="P100" s="98">
        <v>678.1543503172652</v>
      </c>
      <c r="Q100" s="98">
        <v>676.21403954556638</v>
      </c>
      <c r="R100" s="98">
        <v>679.00650226366542</v>
      </c>
      <c r="S100" s="98">
        <v>676.0278883144864</v>
      </c>
      <c r="T100" s="98">
        <v>660.13493728260005</v>
      </c>
      <c r="U100" s="98">
        <v>596.27690624919001</v>
      </c>
      <c r="V100" s="98">
        <v>604.9287357822227</v>
      </c>
      <c r="W100" s="98">
        <v>618.50226436399316</v>
      </c>
      <c r="DA100" s="63" t="s">
        <v>1688</v>
      </c>
    </row>
    <row r="101" spans="1:105" ht="12" customHeight="1" x14ac:dyDescent="0.25">
      <c r="A101" s="97" t="s">
        <v>53</v>
      </c>
      <c r="B101" s="98">
        <v>1.4293124188133828</v>
      </c>
      <c r="C101" s="98">
        <v>1.2997850225792604</v>
      </c>
      <c r="D101" s="98">
        <v>1.0187782478959646</v>
      </c>
      <c r="E101" s="98">
        <v>0.90691187837320852</v>
      </c>
      <c r="F101" s="98">
        <v>0.85568206932641933</v>
      </c>
      <c r="G101" s="98">
        <v>0.70297201090698569</v>
      </c>
      <c r="H101" s="98">
        <v>0.62418803071863826</v>
      </c>
      <c r="I101" s="98">
        <v>0.49378753235955841</v>
      </c>
      <c r="J101" s="98">
        <v>0.5804685893905247</v>
      </c>
      <c r="K101" s="98">
        <v>0.56763122064471028</v>
      </c>
      <c r="L101" s="98">
        <v>0.508031771747262</v>
      </c>
      <c r="M101" s="98">
        <v>0.53636260710576611</v>
      </c>
      <c r="N101" s="98">
        <v>0.39316036722117337</v>
      </c>
      <c r="O101" s="98">
        <v>0.44229221464237189</v>
      </c>
      <c r="P101" s="98">
        <v>0.39472838070590832</v>
      </c>
      <c r="Q101" s="98">
        <v>0.34831932592205217</v>
      </c>
      <c r="R101" s="98">
        <v>0.34876166345072723</v>
      </c>
      <c r="S101" s="98">
        <v>0.35229096546764099</v>
      </c>
      <c r="T101" s="98">
        <v>0.33908207534284202</v>
      </c>
      <c r="U101" s="98">
        <v>0.3051783287015119</v>
      </c>
      <c r="V101" s="98">
        <v>0.30522832197217098</v>
      </c>
      <c r="W101" s="98">
        <v>0.31107029912921336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1.9642683772996297</v>
      </c>
      <c r="C102" s="122">
        <f t="shared" si="18"/>
        <v>2.4629310778934701</v>
      </c>
      <c r="D102" s="122">
        <f t="shared" si="18"/>
        <v>2.5175059967475946</v>
      </c>
      <c r="E102" s="122">
        <f t="shared" si="18"/>
        <v>2.5234930045353758</v>
      </c>
      <c r="F102" s="122">
        <f t="shared" si="18"/>
        <v>1.5053587873839895</v>
      </c>
      <c r="G102" s="122">
        <f t="shared" si="18"/>
        <v>1.2830537076428217</v>
      </c>
      <c r="H102" s="122">
        <f t="shared" si="18"/>
        <v>1.2001390354304529</v>
      </c>
      <c r="I102" s="122">
        <f t="shared" si="18"/>
        <v>2.0097286158424046</v>
      </c>
      <c r="J102" s="122">
        <f t="shared" si="18"/>
        <v>1.0650906071527655</v>
      </c>
      <c r="K102" s="122">
        <f t="shared" si="18"/>
        <v>0.96247969567326419</v>
      </c>
      <c r="L102" s="122">
        <f t="shared" si="18"/>
        <v>2.1535693304190722</v>
      </c>
      <c r="M102" s="122">
        <f t="shared" si="18"/>
        <v>1.9338201216203859</v>
      </c>
      <c r="N102" s="122">
        <f t="shared" si="18"/>
        <v>5.4362376727856558</v>
      </c>
      <c r="O102" s="122">
        <f t="shared" si="18"/>
        <v>3.0718751335185845</v>
      </c>
      <c r="P102" s="122">
        <f t="shared" si="18"/>
        <v>2.7638972289179735</v>
      </c>
      <c r="Q102" s="122">
        <f t="shared" si="18"/>
        <v>4.6896394342654419</v>
      </c>
      <c r="R102" s="122">
        <f t="shared" si="18"/>
        <v>4.0869531225824636</v>
      </c>
      <c r="S102" s="122">
        <f t="shared" si="18"/>
        <v>3.6050389230578808</v>
      </c>
      <c r="T102" s="122">
        <f t="shared" si="18"/>
        <v>2.9027878815990347</v>
      </c>
      <c r="U102" s="122">
        <f t="shared" si="18"/>
        <v>2.1891591396657675</v>
      </c>
      <c r="V102" s="122">
        <f t="shared" si="18"/>
        <v>1.6518623232467027</v>
      </c>
      <c r="W102" s="122">
        <f t="shared" si="18"/>
        <v>1.2361429829616539</v>
      </c>
      <c r="DA102" s="130" t="s">
        <v>1690</v>
      </c>
    </row>
    <row r="103" spans="1:105" ht="12" customHeight="1" x14ac:dyDescent="0.25">
      <c r="A103" s="97" t="s">
        <v>53</v>
      </c>
      <c r="B103" s="98">
        <v>1.9642683772996297</v>
      </c>
      <c r="C103" s="98">
        <v>2.4629310778934701</v>
      </c>
      <c r="D103" s="98">
        <v>2.5175059967475946</v>
      </c>
      <c r="E103" s="98">
        <v>2.5234930045353758</v>
      </c>
      <c r="F103" s="98">
        <v>1.5053587873839895</v>
      </c>
      <c r="G103" s="98">
        <v>1.2830537076428217</v>
      </c>
      <c r="H103" s="98">
        <v>1.2001390354304529</v>
      </c>
      <c r="I103" s="98">
        <v>2.0097286158424046</v>
      </c>
      <c r="J103" s="98">
        <v>1.0650906071527655</v>
      </c>
      <c r="K103" s="98">
        <v>0.96247969567326419</v>
      </c>
      <c r="L103" s="98">
        <v>2.1535693304190722</v>
      </c>
      <c r="M103" s="98">
        <v>1.9338201216203859</v>
      </c>
      <c r="N103" s="98">
        <v>5.4362376727856558</v>
      </c>
      <c r="O103" s="98">
        <v>3.0718751335185845</v>
      </c>
      <c r="P103" s="98">
        <v>2.7638972289179735</v>
      </c>
      <c r="Q103" s="98">
        <v>4.6896394342654419</v>
      </c>
      <c r="R103" s="98">
        <v>4.0869531225824636</v>
      </c>
      <c r="S103" s="98">
        <v>3.6050389230578808</v>
      </c>
      <c r="T103" s="98">
        <v>2.9027878815990347</v>
      </c>
      <c r="U103" s="98">
        <v>2.1891591396657675</v>
      </c>
      <c r="V103" s="98">
        <v>1.6518623232467027</v>
      </c>
      <c r="W103" s="98">
        <v>1.2361429829616539</v>
      </c>
      <c r="DA103" s="63" t="s">
        <v>1691</v>
      </c>
    </row>
    <row r="104" spans="1:105" ht="12" customHeight="1" x14ac:dyDescent="0.25">
      <c r="A104" s="121" t="s">
        <v>55</v>
      </c>
      <c r="B104" s="122">
        <v>161.98155736631725</v>
      </c>
      <c r="C104" s="122">
        <v>295.75009267057936</v>
      </c>
      <c r="D104" s="122">
        <v>267.68978232120679</v>
      </c>
      <c r="E104" s="122">
        <v>256.56341421427169</v>
      </c>
      <c r="F104" s="122">
        <v>150.81242196924205</v>
      </c>
      <c r="G104" s="122">
        <v>207.04794318353075</v>
      </c>
      <c r="H104" s="122">
        <v>199.31880569928185</v>
      </c>
      <c r="I104" s="122">
        <v>208.77758347857213</v>
      </c>
      <c r="J104" s="122">
        <v>149.73781903999875</v>
      </c>
      <c r="K104" s="122">
        <v>162.29698671374885</v>
      </c>
      <c r="L104" s="122">
        <v>145.63946439402605</v>
      </c>
      <c r="M104" s="122">
        <v>151.38568041713398</v>
      </c>
      <c r="N104" s="122">
        <v>130.83415656920167</v>
      </c>
      <c r="O104" s="122">
        <v>131.5672012244334</v>
      </c>
      <c r="P104" s="122">
        <v>124.22377606502059</v>
      </c>
      <c r="Q104" s="122">
        <v>128.63086318422285</v>
      </c>
      <c r="R104" s="122">
        <v>127.8340318964238</v>
      </c>
      <c r="S104" s="122">
        <v>132.34501501900675</v>
      </c>
      <c r="T104" s="122">
        <v>124.43059139475389</v>
      </c>
      <c r="U104" s="122">
        <v>110.46840111794521</v>
      </c>
      <c r="V104" s="122">
        <v>109.1361554954035</v>
      </c>
      <c r="W104" s="122">
        <v>110.91939953763774</v>
      </c>
      <c r="DA104" s="130" t="s">
        <v>1692</v>
      </c>
    </row>
    <row r="105" spans="1:105" ht="12" customHeight="1" x14ac:dyDescent="0.25">
      <c r="A105" s="97" t="s">
        <v>128</v>
      </c>
      <c r="B105" s="98">
        <v>157.67243993370926</v>
      </c>
      <c r="C105" s="98">
        <v>291.21696488723444</v>
      </c>
      <c r="D105" s="98">
        <v>263.22997580386544</v>
      </c>
      <c r="E105" s="98">
        <v>250.24786885968709</v>
      </c>
      <c r="F105" s="98">
        <v>148.70440106513442</v>
      </c>
      <c r="G105" s="98">
        <v>203.30483262637426</v>
      </c>
      <c r="H105" s="98">
        <v>193.40226479764132</v>
      </c>
      <c r="I105" s="98">
        <v>203.79096809261651</v>
      </c>
      <c r="J105" s="98">
        <v>146.32344064023525</v>
      </c>
      <c r="K105" s="98">
        <v>157.87030209083173</v>
      </c>
      <c r="L105" s="98">
        <v>142.36100644046743</v>
      </c>
      <c r="M105" s="98">
        <v>148.10096030375504</v>
      </c>
      <c r="N105" s="98">
        <v>127.12492962942248</v>
      </c>
      <c r="O105" s="98">
        <v>128.29931212082317</v>
      </c>
      <c r="P105" s="98">
        <v>120.95235647551198</v>
      </c>
      <c r="Q105" s="98">
        <v>125.32886673130339</v>
      </c>
      <c r="R105" s="98">
        <v>124.97268948182061</v>
      </c>
      <c r="S105" s="98">
        <v>128.90891306126667</v>
      </c>
      <c r="T105" s="98">
        <v>121.63995523674596</v>
      </c>
      <c r="U105" s="98">
        <v>107.96230269320029</v>
      </c>
      <c r="V105" s="98">
        <v>106.65578700367526</v>
      </c>
      <c r="W105" s="98">
        <v>108.34322144856009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4.3091174326079775</v>
      </c>
      <c r="C109" s="101">
        <v>4.5331277833449075</v>
      </c>
      <c r="D109" s="101">
        <v>4.4598065173413266</v>
      </c>
      <c r="E109" s="101">
        <v>6.3155453545845965</v>
      </c>
      <c r="F109" s="101">
        <v>2.1080209041076414</v>
      </c>
      <c r="G109" s="101">
        <v>3.7431105571564713</v>
      </c>
      <c r="H109" s="101">
        <v>5.9165409016405235</v>
      </c>
      <c r="I109" s="101">
        <v>4.9866153859556244</v>
      </c>
      <c r="J109" s="101">
        <v>3.4143783997635184</v>
      </c>
      <c r="K109" s="101">
        <v>4.4266846229171151</v>
      </c>
      <c r="L109" s="101">
        <v>3.278457953558624</v>
      </c>
      <c r="M109" s="101">
        <v>3.2847201133789246</v>
      </c>
      <c r="N109" s="101">
        <v>3.7092269397791924</v>
      </c>
      <c r="O109" s="101">
        <v>3.2678891036102158</v>
      </c>
      <c r="P109" s="101">
        <v>3.2714195895086067</v>
      </c>
      <c r="Q109" s="101">
        <v>3.3019964529194663</v>
      </c>
      <c r="R109" s="101">
        <v>2.8613424146031834</v>
      </c>
      <c r="S109" s="101">
        <v>3.4361019577400849</v>
      </c>
      <c r="T109" s="101">
        <v>2.7906361580079277</v>
      </c>
      <c r="U109" s="101">
        <v>2.5060984247449225</v>
      </c>
      <c r="V109" s="101">
        <v>2.4803684917282496</v>
      </c>
      <c r="W109" s="101">
        <v>2.5761780890776524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167.87604213607864</v>
      </c>
      <c r="C113" s="122">
        <v>182.565939663763</v>
      </c>
      <c r="D113" s="122">
        <v>175.92184995142523</v>
      </c>
      <c r="E113" s="122">
        <v>186.01178672349093</v>
      </c>
      <c r="F113" s="122">
        <v>106.85832327323939</v>
      </c>
      <c r="G113" s="122">
        <v>213.06965868019202</v>
      </c>
      <c r="H113" s="122">
        <v>111.13731541202841</v>
      </c>
      <c r="I113" s="122">
        <v>149.79345096779636</v>
      </c>
      <c r="J113" s="122">
        <v>67.680380961028206</v>
      </c>
      <c r="K113" s="122">
        <v>92.352407078615343</v>
      </c>
      <c r="L113" s="122">
        <v>69.462750237965423</v>
      </c>
      <c r="M113" s="122">
        <v>67.699161699913518</v>
      </c>
      <c r="N113" s="122">
        <v>55.624172320099184</v>
      </c>
      <c r="O113" s="122">
        <v>55.121346035923331</v>
      </c>
      <c r="P113" s="122">
        <v>53.648903376209525</v>
      </c>
      <c r="Q113" s="122">
        <v>60.334831864656387</v>
      </c>
      <c r="R113" s="122">
        <v>59.670041590114501</v>
      </c>
      <c r="S113" s="122">
        <v>64.655813983599003</v>
      </c>
      <c r="T113" s="122">
        <v>62.619338551544352</v>
      </c>
      <c r="U113" s="122">
        <v>61.311684181805447</v>
      </c>
      <c r="V113" s="122">
        <v>51.311368436023017</v>
      </c>
      <c r="W113" s="122">
        <v>51.730773824966249</v>
      </c>
      <c r="DA113" s="130" t="s">
        <v>1701</v>
      </c>
    </row>
    <row r="114" spans="1:105" ht="12" customHeight="1" x14ac:dyDescent="0.25">
      <c r="A114" s="97" t="s">
        <v>50</v>
      </c>
      <c r="B114" s="98">
        <v>166.00587753314812</v>
      </c>
      <c r="C114" s="98">
        <v>179.11209400174948</v>
      </c>
      <c r="D114" s="98">
        <v>173.21499568785833</v>
      </c>
      <c r="E114" s="98">
        <v>180.79749690421758</v>
      </c>
      <c r="F114" s="98">
        <v>104.43553899781944</v>
      </c>
      <c r="G114" s="98">
        <v>210.27180781476363</v>
      </c>
      <c r="H114" s="98">
        <v>103.92547777849299</v>
      </c>
      <c r="I114" s="98">
        <v>146.15838511966155</v>
      </c>
      <c r="J114" s="98">
        <v>65.991883734818742</v>
      </c>
      <c r="K114" s="98">
        <v>91.286420280604247</v>
      </c>
      <c r="L114" s="98">
        <v>68.331445458993329</v>
      </c>
      <c r="M114" s="98">
        <v>66.575716246807289</v>
      </c>
      <c r="N114" s="98">
        <v>54.145646876977175</v>
      </c>
      <c r="O114" s="98">
        <v>55.070246408017788</v>
      </c>
      <c r="P114" s="98">
        <v>53.299255798701793</v>
      </c>
      <c r="Q114" s="98">
        <v>59.561531495020979</v>
      </c>
      <c r="R114" s="98">
        <v>58.92634299105071</v>
      </c>
      <c r="S114" s="98">
        <v>63.855120423906698</v>
      </c>
      <c r="T114" s="98">
        <v>61.976421419266593</v>
      </c>
      <c r="U114" s="98">
        <v>60.761130909313223</v>
      </c>
      <c r="V114" s="98">
        <v>50.806263703222882</v>
      </c>
      <c r="W114" s="98">
        <v>51.233299898962123</v>
      </c>
      <c r="DA114" s="63" t="s">
        <v>1702</v>
      </c>
    </row>
    <row r="115" spans="1:105" ht="12" customHeight="1" x14ac:dyDescent="0.25">
      <c r="A115" s="109" t="s">
        <v>120</v>
      </c>
      <c r="B115" s="33">
        <v>1.8701646029305194</v>
      </c>
      <c r="C115" s="33">
        <v>3.4538456620135243</v>
      </c>
      <c r="D115" s="33">
        <v>2.7068542635668948</v>
      </c>
      <c r="E115" s="33">
        <v>5.2142898192733336</v>
      </c>
      <c r="F115" s="33">
        <v>2.422784275419962</v>
      </c>
      <c r="G115" s="33">
        <v>2.7978508654283751</v>
      </c>
      <c r="H115" s="33">
        <v>7.2118376335354286</v>
      </c>
      <c r="I115" s="33">
        <v>3.635065848134821</v>
      </c>
      <c r="J115" s="33">
        <v>1.688497226209462</v>
      </c>
      <c r="K115" s="33">
        <v>1.0659867980110997</v>
      </c>
      <c r="L115" s="33">
        <v>1.1313047789720987</v>
      </c>
      <c r="M115" s="33">
        <v>1.1234454531062319</v>
      </c>
      <c r="N115" s="33">
        <v>1.4785254431220074</v>
      </c>
      <c r="O115" s="33">
        <v>5.1099627905545141E-2</v>
      </c>
      <c r="P115" s="33">
        <v>0.34964757750772874</v>
      </c>
      <c r="Q115" s="33">
        <v>0.77330036963540916</v>
      </c>
      <c r="R115" s="33">
        <v>0.74369859906379032</v>
      </c>
      <c r="S115" s="33">
        <v>0.80069355969230671</v>
      </c>
      <c r="T115" s="33">
        <v>0.64291713227776259</v>
      </c>
      <c r="U115" s="33">
        <v>0.55055327249222241</v>
      </c>
      <c r="V115" s="33">
        <v>0.50510473280013768</v>
      </c>
      <c r="W115" s="33">
        <v>0.4974739260041271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1847.9390915507249</v>
      </c>
      <c r="C117" s="117">
        <f t="shared" si="19"/>
        <v>1806.4192070684298</v>
      </c>
      <c r="D117" s="117">
        <f t="shared" si="19"/>
        <v>1510.8620642413825</v>
      </c>
      <c r="E117" s="117">
        <f t="shared" si="19"/>
        <v>1402.5395151251817</v>
      </c>
      <c r="F117" s="117">
        <f t="shared" si="19"/>
        <v>1142.9017086744793</v>
      </c>
      <c r="G117" s="117">
        <f t="shared" si="19"/>
        <v>1124.5371510080995</v>
      </c>
      <c r="H117" s="117">
        <f t="shared" si="19"/>
        <v>1018.9450279949524</v>
      </c>
      <c r="I117" s="117">
        <f t="shared" si="19"/>
        <v>954.59291652967113</v>
      </c>
      <c r="J117" s="117">
        <f t="shared" si="19"/>
        <v>872.56973676648647</v>
      </c>
      <c r="K117" s="117">
        <f t="shared" si="19"/>
        <v>882.38293086473402</v>
      </c>
      <c r="L117" s="117">
        <f t="shared" si="19"/>
        <v>849.75033605267674</v>
      </c>
      <c r="M117" s="117">
        <f t="shared" si="19"/>
        <v>854.12365574678108</v>
      </c>
      <c r="N117" s="117">
        <f t="shared" si="19"/>
        <v>755.52538357819276</v>
      </c>
      <c r="O117" s="117">
        <f t="shared" si="19"/>
        <v>725.75245457217602</v>
      </c>
      <c r="P117" s="117">
        <f t="shared" si="19"/>
        <v>646.09190713255953</v>
      </c>
      <c r="Q117" s="117">
        <f t="shared" si="19"/>
        <v>660.34166554360627</v>
      </c>
      <c r="R117" s="117">
        <f t="shared" ref="R117:V117" si="20">R118+R121+R123+R132</f>
        <v>664.1371029337314</v>
      </c>
      <c r="S117" s="117">
        <f t="shared" si="20"/>
        <v>672.34358744915903</v>
      </c>
      <c r="T117" s="117">
        <f t="shared" si="20"/>
        <v>651.85713515343889</v>
      </c>
      <c r="U117" s="117">
        <f t="shared" si="20"/>
        <v>590.07467478172089</v>
      </c>
      <c r="V117" s="117">
        <f t="shared" si="20"/>
        <v>589.55144175679857</v>
      </c>
      <c r="W117" s="117">
        <f t="shared" ref="W117" si="21">W118+W121+W123+W132</f>
        <v>604.3803371541278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1632.0816911328784</v>
      </c>
      <c r="C118" s="122">
        <f t="shared" si="22"/>
        <v>1482.949803044251</v>
      </c>
      <c r="D118" s="122">
        <f t="shared" si="22"/>
        <v>1210.8037006784455</v>
      </c>
      <c r="E118" s="122">
        <f t="shared" si="22"/>
        <v>1103.5595256006134</v>
      </c>
      <c r="F118" s="122">
        <f t="shared" si="22"/>
        <v>967.59494470695586</v>
      </c>
      <c r="G118" s="122">
        <f t="shared" si="22"/>
        <v>846.57084479080254</v>
      </c>
      <c r="H118" s="122">
        <f t="shared" si="22"/>
        <v>804.21713583379244</v>
      </c>
      <c r="I118" s="122">
        <f t="shared" si="22"/>
        <v>708.46203182198508</v>
      </c>
      <c r="J118" s="122">
        <f t="shared" si="22"/>
        <v>719.31072951245301</v>
      </c>
      <c r="K118" s="122">
        <f t="shared" si="22"/>
        <v>704.64404221786526</v>
      </c>
      <c r="L118" s="122">
        <f t="shared" si="22"/>
        <v>693.23131761018067</v>
      </c>
      <c r="M118" s="122">
        <f t="shared" si="22"/>
        <v>693.05386120939681</v>
      </c>
      <c r="N118" s="122">
        <f t="shared" si="22"/>
        <v>606.10334262268884</v>
      </c>
      <c r="O118" s="122">
        <f t="shared" si="22"/>
        <v>580.61817262029865</v>
      </c>
      <c r="P118" s="122">
        <f t="shared" si="22"/>
        <v>507.9228000541446</v>
      </c>
      <c r="Q118" s="122">
        <f t="shared" si="22"/>
        <v>508.54407361288258</v>
      </c>
      <c r="R118" s="122">
        <f t="shared" ref="R118:V118" si="23">SUM(R119:R120)</f>
        <v>514.16272200886408</v>
      </c>
      <c r="S118" s="122">
        <f t="shared" si="23"/>
        <v>516.12892919794501</v>
      </c>
      <c r="T118" s="122">
        <f t="shared" si="23"/>
        <v>504.46181214925787</v>
      </c>
      <c r="U118" s="122">
        <f t="shared" si="23"/>
        <v>456.17838754997121</v>
      </c>
      <c r="V118" s="122">
        <f t="shared" si="23"/>
        <v>463.43780598573704</v>
      </c>
      <c r="W118" s="122">
        <f t="shared" ref="W118" si="24">SUM(W119:W120)</f>
        <v>476.98010909249041</v>
      </c>
      <c r="DA118" s="130" t="s">
        <v>1855</v>
      </c>
    </row>
    <row r="119" spans="1:105" ht="12" customHeight="1" x14ac:dyDescent="0.25">
      <c r="A119" s="97" t="s">
        <v>203</v>
      </c>
      <c r="B119" s="98">
        <v>1630.652378714065</v>
      </c>
      <c r="C119" s="98">
        <v>1481.6500180216717</v>
      </c>
      <c r="D119" s="98">
        <v>1209.7849224305496</v>
      </c>
      <c r="E119" s="98">
        <v>1102.6526137222402</v>
      </c>
      <c r="F119" s="98">
        <v>966.73926263762939</v>
      </c>
      <c r="G119" s="98">
        <v>845.86787277989561</v>
      </c>
      <c r="H119" s="98">
        <v>803.5929478030738</v>
      </c>
      <c r="I119" s="98">
        <v>707.96824428962555</v>
      </c>
      <c r="J119" s="98">
        <v>718.73026092306247</v>
      </c>
      <c r="K119" s="98">
        <v>704.07641099722059</v>
      </c>
      <c r="L119" s="98">
        <v>692.72328583843341</v>
      </c>
      <c r="M119" s="98">
        <v>692.51749860229108</v>
      </c>
      <c r="N119" s="98">
        <v>605.71018225546766</v>
      </c>
      <c r="O119" s="98">
        <v>580.17588040565624</v>
      </c>
      <c r="P119" s="98">
        <v>507.52807167343872</v>
      </c>
      <c r="Q119" s="98">
        <v>508.19575428696055</v>
      </c>
      <c r="R119" s="98">
        <v>513.81396034541331</v>
      </c>
      <c r="S119" s="98">
        <v>515.77663823247735</v>
      </c>
      <c r="T119" s="98">
        <v>504.12273007391502</v>
      </c>
      <c r="U119" s="98">
        <v>455.87320922126969</v>
      </c>
      <c r="V119" s="98">
        <v>463.13257766376489</v>
      </c>
      <c r="W119" s="98">
        <v>476.66903879336121</v>
      </c>
      <c r="DA119" s="63" t="s">
        <v>1856</v>
      </c>
    </row>
    <row r="120" spans="1:105" ht="12" customHeight="1" x14ac:dyDescent="0.25">
      <c r="A120" s="97" t="s">
        <v>53</v>
      </c>
      <c r="B120" s="98">
        <v>1.4293124188133828</v>
      </c>
      <c r="C120" s="98">
        <v>1.2997850225792604</v>
      </c>
      <c r="D120" s="98">
        <v>1.0187782478959646</v>
      </c>
      <c r="E120" s="98">
        <v>0.90691187837320852</v>
      </c>
      <c r="F120" s="98">
        <v>0.85568206932641933</v>
      </c>
      <c r="G120" s="98">
        <v>0.70297201090698569</v>
      </c>
      <c r="H120" s="98">
        <v>0.62418803071863826</v>
      </c>
      <c r="I120" s="98">
        <v>0.49378753235955841</v>
      </c>
      <c r="J120" s="98">
        <v>0.5804685893905247</v>
      </c>
      <c r="K120" s="98">
        <v>0.56763122064471028</v>
      </c>
      <c r="L120" s="98">
        <v>0.508031771747262</v>
      </c>
      <c r="M120" s="98">
        <v>0.53636260710576611</v>
      </c>
      <c r="N120" s="98">
        <v>0.39316036722117337</v>
      </c>
      <c r="O120" s="98">
        <v>0.44229221464237189</v>
      </c>
      <c r="P120" s="98">
        <v>0.39472838070590832</v>
      </c>
      <c r="Q120" s="98">
        <v>0.34831932592205217</v>
      </c>
      <c r="R120" s="98">
        <v>0.34876166345072723</v>
      </c>
      <c r="S120" s="98">
        <v>0.35229096546764099</v>
      </c>
      <c r="T120" s="98">
        <v>0.33908207534284202</v>
      </c>
      <c r="U120" s="98">
        <v>0.3051783287015119</v>
      </c>
      <c r="V120" s="98">
        <v>0.30522832197217098</v>
      </c>
      <c r="W120" s="98">
        <v>0.31107029912921336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3.1934995165049482</v>
      </c>
      <c r="C121" s="122">
        <f t="shared" si="25"/>
        <v>4.3941046940529631</v>
      </c>
      <c r="D121" s="122">
        <f t="shared" si="25"/>
        <v>4.725210703483671</v>
      </c>
      <c r="E121" s="122">
        <f t="shared" si="25"/>
        <v>4.8706357031762888</v>
      </c>
      <c r="F121" s="122">
        <f t="shared" si="25"/>
        <v>2.9599605225319916</v>
      </c>
      <c r="G121" s="122">
        <f t="shared" si="25"/>
        <v>2.5822547162466765</v>
      </c>
      <c r="H121" s="122">
        <f t="shared" si="25"/>
        <v>2.4971481442796502</v>
      </c>
      <c r="I121" s="122">
        <f t="shared" si="25"/>
        <v>4.3548001248363155</v>
      </c>
      <c r="J121" s="122">
        <f t="shared" si="25"/>
        <v>2.4019828890047861</v>
      </c>
      <c r="K121" s="122">
        <f t="shared" si="25"/>
        <v>2.3680087805179646</v>
      </c>
      <c r="L121" s="122">
        <f t="shared" si="25"/>
        <v>5.5949861831248571</v>
      </c>
      <c r="M121" s="122">
        <f t="shared" si="25"/>
        <v>5.1359515105839986</v>
      </c>
      <c r="N121" s="122">
        <f t="shared" si="25"/>
        <v>14.709556207981837</v>
      </c>
      <c r="O121" s="122">
        <f t="shared" si="25"/>
        <v>8.4609540122830769</v>
      </c>
      <c r="P121" s="122">
        <f t="shared" si="25"/>
        <v>7.7747886267396362</v>
      </c>
      <c r="Q121" s="122">
        <f t="shared" si="25"/>
        <v>13.456677532183241</v>
      </c>
      <c r="R121" s="122">
        <f t="shared" si="25"/>
        <v>11.908785531110517</v>
      </c>
      <c r="S121" s="122">
        <f t="shared" si="25"/>
        <v>10.784740831164376</v>
      </c>
      <c r="T121" s="122">
        <f t="shared" si="25"/>
        <v>8.9344303487126382</v>
      </c>
      <c r="U121" s="122">
        <f t="shared" si="25"/>
        <v>6.880793079878547</v>
      </c>
      <c r="V121" s="122">
        <f t="shared" si="25"/>
        <v>5.3070970383019294</v>
      </c>
      <c r="W121" s="122">
        <f t="shared" si="25"/>
        <v>4.0548473647350356</v>
      </c>
      <c r="DA121" s="130" t="s">
        <v>1858</v>
      </c>
    </row>
    <row r="122" spans="1:105" ht="12" customHeight="1" x14ac:dyDescent="0.25">
      <c r="A122" s="97" t="s">
        <v>53</v>
      </c>
      <c r="B122" s="98">
        <v>3.1934995165049482</v>
      </c>
      <c r="C122" s="98">
        <v>4.3941046940529631</v>
      </c>
      <c r="D122" s="98">
        <v>4.725210703483671</v>
      </c>
      <c r="E122" s="98">
        <v>4.8706357031762888</v>
      </c>
      <c r="F122" s="98">
        <v>2.9599605225319916</v>
      </c>
      <c r="G122" s="98">
        <v>2.5822547162466765</v>
      </c>
      <c r="H122" s="98">
        <v>2.4971481442796502</v>
      </c>
      <c r="I122" s="98">
        <v>4.3548001248363155</v>
      </c>
      <c r="J122" s="98">
        <v>2.4019828890047861</v>
      </c>
      <c r="K122" s="98">
        <v>2.3680087805179646</v>
      </c>
      <c r="L122" s="98">
        <v>5.5949861831248571</v>
      </c>
      <c r="M122" s="98">
        <v>5.1359515105839986</v>
      </c>
      <c r="N122" s="98">
        <v>14.709556207981837</v>
      </c>
      <c r="O122" s="98">
        <v>8.4609540122830769</v>
      </c>
      <c r="P122" s="98">
        <v>7.7747886267396362</v>
      </c>
      <c r="Q122" s="98">
        <v>13.456677532183241</v>
      </c>
      <c r="R122" s="98">
        <v>11.908785531110517</v>
      </c>
      <c r="S122" s="98">
        <v>10.784740831164376</v>
      </c>
      <c r="T122" s="98">
        <v>8.9344303487126382</v>
      </c>
      <c r="U122" s="98">
        <v>6.880793079878547</v>
      </c>
      <c r="V122" s="98">
        <v>5.3070970383019294</v>
      </c>
      <c r="W122" s="98">
        <v>4.0548473647350356</v>
      </c>
      <c r="DA122" s="63" t="s">
        <v>1859</v>
      </c>
    </row>
    <row r="123" spans="1:105" ht="12" customHeight="1" x14ac:dyDescent="0.25">
      <c r="A123" s="121" t="s">
        <v>55</v>
      </c>
      <c r="B123" s="122">
        <v>116.67861195407269</v>
      </c>
      <c r="C123" s="122">
        <v>214.26828172275114</v>
      </c>
      <c r="D123" s="122">
        <v>194.37969362156076</v>
      </c>
      <c r="E123" s="122">
        <v>186.8320618527527</v>
      </c>
      <c r="F123" s="122">
        <v>110.6998064743272</v>
      </c>
      <c r="G123" s="122">
        <v>152.40929891661742</v>
      </c>
      <c r="H123" s="122">
        <v>146.8466839233993</v>
      </c>
      <c r="I123" s="122">
        <v>154.48294312754399</v>
      </c>
      <c r="J123" s="122">
        <v>111.37754719522938</v>
      </c>
      <c r="K123" s="122">
        <v>121.63537832881627</v>
      </c>
      <c r="L123" s="122">
        <v>110.41613447314147</v>
      </c>
      <c r="M123" s="122">
        <v>116.40891280610447</v>
      </c>
      <c r="N123" s="122">
        <v>102.10782850649721</v>
      </c>
      <c r="O123" s="122">
        <v>104.58193751478758</v>
      </c>
      <c r="P123" s="122">
        <v>99.101985839254567</v>
      </c>
      <c r="Q123" s="122">
        <v>103.07000076519591</v>
      </c>
      <c r="R123" s="122">
        <v>103.15582209021991</v>
      </c>
      <c r="S123" s="122">
        <v>107.53292379942222</v>
      </c>
      <c r="T123" s="122">
        <v>101.70209965766635</v>
      </c>
      <c r="U123" s="122">
        <v>90.933533240425618</v>
      </c>
      <c r="V123" s="122">
        <v>90.498261009193584</v>
      </c>
      <c r="W123" s="122">
        <v>92.656300926059856</v>
      </c>
      <c r="DA123" s="130" t="s">
        <v>1860</v>
      </c>
    </row>
    <row r="124" spans="1:105" ht="12" customHeight="1" x14ac:dyDescent="0.25">
      <c r="A124" s="97" t="s">
        <v>128</v>
      </c>
      <c r="B124" s="98">
        <v>114.30599110536134</v>
      </c>
      <c r="C124" s="98">
        <v>211.73962578560264</v>
      </c>
      <c r="D124" s="98">
        <v>191.87663663445883</v>
      </c>
      <c r="E124" s="98">
        <v>183.2829322990458</v>
      </c>
      <c r="F124" s="98">
        <v>109.51211666636561</v>
      </c>
      <c r="G124" s="98">
        <v>150.28855300764974</v>
      </c>
      <c r="H124" s="98">
        <v>143.46370234893402</v>
      </c>
      <c r="I124" s="98">
        <v>151.61811782932918</v>
      </c>
      <c r="J124" s="98">
        <v>109.41390591249458</v>
      </c>
      <c r="K124" s="98">
        <v>119.06510876327224</v>
      </c>
      <c r="L124" s="98">
        <v>108.50313889410411</v>
      </c>
      <c r="M124" s="98">
        <v>114.4866672904074</v>
      </c>
      <c r="N124" s="98">
        <v>99.93196462230982</v>
      </c>
      <c r="O124" s="98">
        <v>102.65000120854239</v>
      </c>
      <c r="P124" s="98">
        <v>97.149598684103367</v>
      </c>
      <c r="Q124" s="98">
        <v>101.07078662889947</v>
      </c>
      <c r="R124" s="98">
        <v>101.38583832596436</v>
      </c>
      <c r="S124" s="98">
        <v>105.33575480902405</v>
      </c>
      <c r="T124" s="98">
        <v>99.888036826836299</v>
      </c>
      <c r="U124" s="98">
        <v>89.287842884574388</v>
      </c>
      <c r="V124" s="98">
        <v>88.853044231613055</v>
      </c>
      <c r="W124" s="98">
        <v>90.9176358630735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2.3726208487113567</v>
      </c>
      <c r="C128" s="101">
        <v>2.5286559371484865</v>
      </c>
      <c r="D128" s="101">
        <v>2.503056987101937</v>
      </c>
      <c r="E128" s="101">
        <v>3.5491295537069014</v>
      </c>
      <c r="F128" s="101">
        <v>1.1876898079615841</v>
      </c>
      <c r="G128" s="101">
        <v>2.1207459089676712</v>
      </c>
      <c r="H128" s="101">
        <v>3.3829815744652629</v>
      </c>
      <c r="I128" s="101">
        <v>2.8648252982148179</v>
      </c>
      <c r="J128" s="101">
        <v>1.9636412827348044</v>
      </c>
      <c r="K128" s="101">
        <v>2.5702695655440313</v>
      </c>
      <c r="L128" s="101">
        <v>1.9129955790373592</v>
      </c>
      <c r="M128" s="101">
        <v>1.9222455156970664</v>
      </c>
      <c r="N128" s="101">
        <v>2.1758638841873896</v>
      </c>
      <c r="O128" s="101">
        <v>1.9319363062451871</v>
      </c>
      <c r="P128" s="101">
        <v>1.9523871551512018</v>
      </c>
      <c r="Q128" s="101">
        <v>1.9992141362964497</v>
      </c>
      <c r="R128" s="101">
        <v>1.7699837642555618</v>
      </c>
      <c r="S128" s="101">
        <v>2.1971689903981719</v>
      </c>
      <c r="T128" s="101">
        <v>1.8140628308300601</v>
      </c>
      <c r="U128" s="101">
        <v>1.6456903558512319</v>
      </c>
      <c r="V128" s="101">
        <v>1.6452167775805295</v>
      </c>
      <c r="W128" s="101">
        <v>1.7386650629863594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95.985288947268899</v>
      </c>
      <c r="C132" s="122">
        <v>104.80701760737469</v>
      </c>
      <c r="D132" s="122">
        <v>100.95345923789247</v>
      </c>
      <c r="E132" s="122">
        <v>107.27729196863918</v>
      </c>
      <c r="F132" s="122">
        <v>61.646996970664233</v>
      </c>
      <c r="G132" s="122">
        <v>122.97475258443286</v>
      </c>
      <c r="H132" s="122">
        <v>65.384060093480969</v>
      </c>
      <c r="I132" s="122">
        <v>87.293141455305815</v>
      </c>
      <c r="J132" s="122">
        <v>39.479477169799338</v>
      </c>
      <c r="K132" s="122">
        <v>53.735501537534603</v>
      </c>
      <c r="L132" s="122">
        <v>40.507897786229734</v>
      </c>
      <c r="M132" s="122">
        <v>39.524930220695722</v>
      </c>
      <c r="N132" s="122">
        <v>32.604656241024927</v>
      </c>
      <c r="O132" s="122">
        <v>32.091390424806683</v>
      </c>
      <c r="P132" s="122">
        <v>31.292332612420807</v>
      </c>
      <c r="Q132" s="122">
        <v>35.270913633344605</v>
      </c>
      <c r="R132" s="122">
        <v>34.909773303536845</v>
      </c>
      <c r="S132" s="122">
        <v>37.896993620627377</v>
      </c>
      <c r="T132" s="122">
        <v>36.758792997801933</v>
      </c>
      <c r="U132" s="122">
        <v>36.081960911445591</v>
      </c>
      <c r="V132" s="122">
        <v>30.308277723566011</v>
      </c>
      <c r="W132" s="122">
        <v>30.689079770842408</v>
      </c>
      <c r="DA132" s="130" t="s">
        <v>1869</v>
      </c>
    </row>
    <row r="133" spans="1:105" ht="12" customHeight="1" x14ac:dyDescent="0.25">
      <c r="A133" s="97" t="s">
        <v>50</v>
      </c>
      <c r="B133" s="98">
        <v>94.622342564815824</v>
      </c>
      <c r="C133" s="98">
        <v>102.27037178521144</v>
      </c>
      <c r="D133" s="98">
        <v>98.962296907590826</v>
      </c>
      <c r="E133" s="98">
        <v>103.42865557406395</v>
      </c>
      <c r="F133" s="98">
        <v>59.854885652596273</v>
      </c>
      <c r="G133" s="98">
        <v>120.897745680932</v>
      </c>
      <c r="H133" s="98">
        <v>60.002077714892273</v>
      </c>
      <c r="I133" s="98">
        <v>84.577138770927348</v>
      </c>
      <c r="J133" s="98">
        <v>38.217110706981529</v>
      </c>
      <c r="K133" s="98">
        <v>52.937393434947253</v>
      </c>
      <c r="L133" s="98">
        <v>39.658297137669607</v>
      </c>
      <c r="M133" s="98">
        <v>38.678466061962965</v>
      </c>
      <c r="N133" s="98">
        <v>31.486695559258109</v>
      </c>
      <c r="O133" s="98">
        <v>32.052626585864999</v>
      </c>
      <c r="P133" s="98">
        <v>31.027089116511167</v>
      </c>
      <c r="Q133" s="98">
        <v>34.681853549031992</v>
      </c>
      <c r="R133" s="98">
        <v>34.338288565635558</v>
      </c>
      <c r="S133" s="98">
        <v>37.27379391643786</v>
      </c>
      <c r="T133" s="98">
        <v>36.252286442874912</v>
      </c>
      <c r="U133" s="98">
        <v>35.643072596691049</v>
      </c>
      <c r="V133" s="98">
        <v>29.901592504214371</v>
      </c>
      <c r="W133" s="98">
        <v>30.286925831014813</v>
      </c>
      <c r="DA133" s="63" t="s">
        <v>1870</v>
      </c>
    </row>
    <row r="134" spans="1:105" ht="12" customHeight="1" x14ac:dyDescent="0.25">
      <c r="A134" s="109" t="s">
        <v>120</v>
      </c>
      <c r="B134" s="33">
        <v>1.3629463824530716</v>
      </c>
      <c r="C134" s="33">
        <v>2.5366458221632571</v>
      </c>
      <c r="D134" s="33">
        <v>1.9911623303016439</v>
      </c>
      <c r="E134" s="33">
        <v>3.8486363945752231</v>
      </c>
      <c r="F134" s="33">
        <v>1.7921113180679609</v>
      </c>
      <c r="G134" s="33">
        <v>2.0770069035008651</v>
      </c>
      <c r="H134" s="33">
        <v>5.3819823785886998</v>
      </c>
      <c r="I134" s="33">
        <v>2.7160026843784619</v>
      </c>
      <c r="J134" s="33">
        <v>1.2623664628178117</v>
      </c>
      <c r="K134" s="33">
        <v>0.79810810258734921</v>
      </c>
      <c r="L134" s="33">
        <v>0.84960064856012707</v>
      </c>
      <c r="M134" s="33">
        <v>0.84646415873275915</v>
      </c>
      <c r="N134" s="33">
        <v>1.1179606817668166</v>
      </c>
      <c r="O134" s="33">
        <v>3.8763838941686196E-2</v>
      </c>
      <c r="P134" s="33">
        <v>0.26524349590964214</v>
      </c>
      <c r="Q134" s="33">
        <v>0.58906008431261092</v>
      </c>
      <c r="R134" s="33">
        <v>0.57148473790128573</v>
      </c>
      <c r="S134" s="33">
        <v>0.62319970418951665</v>
      </c>
      <c r="T134" s="33">
        <v>0.50650655492702146</v>
      </c>
      <c r="U134" s="33">
        <v>0.43888831475454543</v>
      </c>
      <c r="V134" s="33">
        <v>0.40668521935164026</v>
      </c>
      <c r="W134" s="33">
        <v>0.40215393982759612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0.66564652949704817</v>
      </c>
      <c r="C136" s="119">
        <f t="shared" si="26"/>
        <v>0.67035825569944152</v>
      </c>
      <c r="D136" s="119">
        <f t="shared" si="26"/>
        <v>0.67051005065165004</v>
      </c>
      <c r="E136" s="119">
        <f t="shared" si="26"/>
        <v>0.67042134046459612</v>
      </c>
      <c r="F136" s="119">
        <f t="shared" si="26"/>
        <v>0.67108399152949361</v>
      </c>
      <c r="G136" s="119">
        <f t="shared" si="26"/>
        <v>0.66749380952398818</v>
      </c>
      <c r="H136" s="119">
        <f t="shared" si="26"/>
        <v>0.67408886016757052</v>
      </c>
      <c r="I136" s="119">
        <f t="shared" si="26"/>
        <v>0.67571972279441672</v>
      </c>
      <c r="J136" s="119">
        <f t="shared" si="26"/>
        <v>0.6823386998349088</v>
      </c>
      <c r="K136" s="119">
        <f t="shared" si="26"/>
        <v>0.68909202404163283</v>
      </c>
      <c r="L136" s="119">
        <f t="shared" si="26"/>
        <v>0.70216649112686402</v>
      </c>
      <c r="M136" s="119">
        <f t="shared" si="26"/>
        <v>0.7153323938891829</v>
      </c>
      <c r="N136" s="119">
        <f t="shared" si="26"/>
        <v>0.73729490594696312</v>
      </c>
      <c r="O136" s="119">
        <f t="shared" si="26"/>
        <v>0.75053044133397728</v>
      </c>
      <c r="P136" s="119">
        <f t="shared" si="26"/>
        <v>0.75198172024385179</v>
      </c>
      <c r="Q136" s="119">
        <f t="shared" si="26"/>
        <v>0.75882353414124659</v>
      </c>
      <c r="R136" s="119">
        <f t="shared" ref="R136:V136" si="27">IF(R117=0,"",R117/R98)</f>
        <v>0.76254656590227365</v>
      </c>
      <c r="S136" s="119">
        <f t="shared" si="27"/>
        <v>0.76665254777026304</v>
      </c>
      <c r="T136" s="119">
        <f t="shared" si="27"/>
        <v>0.76650592773048154</v>
      </c>
      <c r="U136" s="119">
        <f t="shared" si="27"/>
        <v>0.76578243727676043</v>
      </c>
      <c r="V136" s="119">
        <f t="shared" si="27"/>
        <v>0.76831202694510259</v>
      </c>
      <c r="W136" s="119">
        <f t="shared" ref="W136" si="28">IF(W117=0,"",W117/W98)</f>
        <v>0.77217402151035208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0.66769971559225549</v>
      </c>
      <c r="C137" s="124">
        <f t="shared" si="29"/>
        <v>0.66982740888897607</v>
      </c>
      <c r="D137" s="124">
        <f t="shared" si="29"/>
        <v>0.66999859313736554</v>
      </c>
      <c r="E137" s="124">
        <f t="shared" si="29"/>
        <v>0.67007140021125677</v>
      </c>
      <c r="F137" s="124">
        <f t="shared" si="29"/>
        <v>0.67012974452749896</v>
      </c>
      <c r="G137" s="124">
        <f t="shared" si="29"/>
        <v>0.67011866807265741</v>
      </c>
      <c r="H137" s="124">
        <f t="shared" si="29"/>
        <v>0.67021874275438997</v>
      </c>
      <c r="I137" s="124">
        <f t="shared" si="29"/>
        <v>0.67336320408355621</v>
      </c>
      <c r="J137" s="124">
        <f t="shared" si="29"/>
        <v>0.67839701749740877</v>
      </c>
      <c r="K137" s="124">
        <f t="shared" si="29"/>
        <v>0.68753206448146753</v>
      </c>
      <c r="L137" s="124">
        <f t="shared" si="29"/>
        <v>0.6981689325115088</v>
      </c>
      <c r="M137" s="124">
        <f t="shared" si="29"/>
        <v>0.71228206380963388</v>
      </c>
      <c r="N137" s="124">
        <f t="shared" si="29"/>
        <v>0.72776218103872459</v>
      </c>
      <c r="O137" s="124">
        <f t="shared" si="29"/>
        <v>0.74703942360925202</v>
      </c>
      <c r="P137" s="124">
        <f t="shared" si="29"/>
        <v>0.74854246509149858</v>
      </c>
      <c r="Q137" s="124">
        <f t="shared" si="29"/>
        <v>0.75165883372692843</v>
      </c>
      <c r="R137" s="124">
        <f t="shared" ref="R137:V137" si="30">IF(R118=0,"",R118/R99)</f>
        <v>0.75683924054208163</v>
      </c>
      <c r="S137" s="124">
        <f t="shared" si="30"/>
        <v>0.7630751831719762</v>
      </c>
      <c r="T137" s="124">
        <f t="shared" si="30"/>
        <v>0.7637875183033741</v>
      </c>
      <c r="U137" s="124">
        <f t="shared" si="30"/>
        <v>0.7646531790721437</v>
      </c>
      <c r="V137" s="124">
        <f t="shared" si="30"/>
        <v>0.7657167863533072</v>
      </c>
      <c r="W137" s="124">
        <f t="shared" ref="W137" si="31">IF(W118=0,"",W118/W99)</f>
        <v>0.77079804583098555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0.66750529099664935</v>
      </c>
      <c r="C138" s="111">
        <f t="shared" si="32"/>
        <v>0.66963345251473116</v>
      </c>
      <c r="D138" s="111">
        <f t="shared" si="32"/>
        <v>0.66981245279647494</v>
      </c>
      <c r="E138" s="111">
        <f t="shared" si="32"/>
        <v>0.66988961874991482</v>
      </c>
      <c r="F138" s="111">
        <f t="shared" si="32"/>
        <v>0.66993414025284859</v>
      </c>
      <c r="G138" s="111">
        <f t="shared" si="32"/>
        <v>0.66993500328005728</v>
      </c>
      <c r="H138" s="111">
        <f t="shared" si="32"/>
        <v>0.67004710586910776</v>
      </c>
      <c r="I138" s="111">
        <f t="shared" si="32"/>
        <v>0.67320983355998998</v>
      </c>
      <c r="J138" s="111">
        <f t="shared" si="32"/>
        <v>0.67822085883515004</v>
      </c>
      <c r="K138" s="111">
        <f t="shared" si="32"/>
        <v>0.68735890929499444</v>
      </c>
      <c r="L138" s="111">
        <f t="shared" si="32"/>
        <v>0.69801442150484339</v>
      </c>
      <c r="M138" s="111">
        <f t="shared" si="32"/>
        <v>0.71212337367869349</v>
      </c>
      <c r="N138" s="111">
        <f t="shared" si="32"/>
        <v>0.72763360321770232</v>
      </c>
      <c r="O138" s="111">
        <f t="shared" si="32"/>
        <v>0.74689539052974108</v>
      </c>
      <c r="P138" s="111">
        <f t="shared" si="32"/>
        <v>0.74839610102921061</v>
      </c>
      <c r="Q138" s="111">
        <f t="shared" si="32"/>
        <v>0.75153091265079541</v>
      </c>
      <c r="R138" s="111">
        <f t="shared" ref="R138:V138" si="33">IF(R119=0,"",R119/R100)</f>
        <v>0.75671434460857911</v>
      </c>
      <c r="S138" s="111">
        <f t="shared" si="33"/>
        <v>0.76295171715244303</v>
      </c>
      <c r="T138" s="111">
        <f t="shared" si="33"/>
        <v>0.76366618641501005</v>
      </c>
      <c r="U138" s="111">
        <f t="shared" si="33"/>
        <v>0.76453272706616571</v>
      </c>
      <c r="V138" s="111">
        <f t="shared" si="33"/>
        <v>0.76559857429304679</v>
      </c>
      <c r="W138" s="111">
        <f t="shared" ref="W138" si="34">IF(W119=0,"",W119/W100)</f>
        <v>0.77068277071470503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1.7840956791252209</v>
      </c>
      <c r="D140" s="124">
        <f t="shared" si="38"/>
        <v>1.876941190840556</v>
      </c>
      <c r="E140" s="124">
        <f t="shared" si="38"/>
        <v>1.9301165861852934</v>
      </c>
      <c r="F140" s="124">
        <f t="shared" si="38"/>
        <v>1.9662824220635182</v>
      </c>
      <c r="G140" s="124">
        <f t="shared" si="38"/>
        <v>2.0125850545965829</v>
      </c>
      <c r="H140" s="124">
        <f t="shared" si="38"/>
        <v>2.080715709229473</v>
      </c>
      <c r="I140" s="124">
        <f t="shared" si="38"/>
        <v>2.1668597891815073</v>
      </c>
      <c r="J140" s="124">
        <f t="shared" si="38"/>
        <v>2.2551911291620947</v>
      </c>
      <c r="K140" s="124">
        <f t="shared" si="38"/>
        <v>2.4603207643372866</v>
      </c>
      <c r="L140" s="124">
        <f t="shared" si="38"/>
        <v>2.5980060656027755</v>
      </c>
      <c r="M140" s="124">
        <f t="shared" si="38"/>
        <v>2.6558579327846088</v>
      </c>
      <c r="N140" s="124">
        <f t="shared" si="38"/>
        <v>2.705833904507033</v>
      </c>
      <c r="O140" s="124">
        <f t="shared" si="38"/>
        <v>2.7543287550857376</v>
      </c>
      <c r="P140" s="124">
        <f t="shared" si="38"/>
        <v>2.8129803617131435</v>
      </c>
      <c r="Q140" s="124">
        <f t="shared" si="38"/>
        <v>2.8694482210850434</v>
      </c>
      <c r="R140" s="124">
        <f t="shared" ref="R140:V140" si="39">IF(R121=0,"",R121/R102)</f>
        <v>2.9138542023661858</v>
      </c>
      <c r="S140" s="124">
        <f t="shared" si="39"/>
        <v>2.9915740332746532</v>
      </c>
      <c r="T140" s="124">
        <f t="shared" si="39"/>
        <v>3.0778791675921573</v>
      </c>
      <c r="U140" s="124">
        <f t="shared" si="39"/>
        <v>3.1431214639466916</v>
      </c>
      <c r="V140" s="124">
        <f t="shared" si="39"/>
        <v>3.2127962261836296</v>
      </c>
      <c r="W140" s="124">
        <f t="shared" ref="W140" si="40">IF(W121=0,"",W121/W102)</f>
        <v>3.2802413803459012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1.7840956791252209</v>
      </c>
      <c r="D141" s="111">
        <f t="shared" si="41"/>
        <v>1.876941190840556</v>
      </c>
      <c r="E141" s="111">
        <f t="shared" si="41"/>
        <v>1.9301165861852934</v>
      </c>
      <c r="F141" s="111">
        <f t="shared" si="41"/>
        <v>1.9662824220635182</v>
      </c>
      <c r="G141" s="111">
        <f t="shared" si="41"/>
        <v>2.0125850545965829</v>
      </c>
      <c r="H141" s="111">
        <f t="shared" si="41"/>
        <v>2.080715709229473</v>
      </c>
      <c r="I141" s="111">
        <f t="shared" si="41"/>
        <v>2.1668597891815073</v>
      </c>
      <c r="J141" s="111">
        <f t="shared" si="41"/>
        <v>2.2551911291620947</v>
      </c>
      <c r="K141" s="111">
        <f t="shared" si="41"/>
        <v>2.4603207643372866</v>
      </c>
      <c r="L141" s="111">
        <f t="shared" si="41"/>
        <v>2.5980060656027755</v>
      </c>
      <c r="M141" s="111">
        <f t="shared" si="41"/>
        <v>2.6558579327846088</v>
      </c>
      <c r="N141" s="111">
        <f t="shared" si="41"/>
        <v>2.705833904507033</v>
      </c>
      <c r="O141" s="111">
        <f t="shared" si="41"/>
        <v>2.7543287550857376</v>
      </c>
      <c r="P141" s="111">
        <f t="shared" si="41"/>
        <v>2.8129803617131435</v>
      </c>
      <c r="Q141" s="111">
        <f t="shared" si="41"/>
        <v>2.8694482210850434</v>
      </c>
      <c r="R141" s="111">
        <f t="shared" ref="R141:V141" si="42">IF(R122=0,"",R122/R103)</f>
        <v>2.9138542023661858</v>
      </c>
      <c r="S141" s="111">
        <f t="shared" si="42"/>
        <v>2.9915740332746532</v>
      </c>
      <c r="T141" s="111">
        <f t="shared" si="42"/>
        <v>3.0778791675921573</v>
      </c>
      <c r="U141" s="111">
        <f t="shared" si="42"/>
        <v>3.1431214639466916</v>
      </c>
      <c r="V141" s="111">
        <f t="shared" si="42"/>
        <v>3.2127962261836296</v>
      </c>
      <c r="W141" s="111">
        <f t="shared" ref="W141" si="43">IF(W122=0,"",W122/W103)</f>
        <v>3.2802413803459012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0.7203203491259621</v>
      </c>
      <c r="C142" s="124">
        <f t="shared" si="44"/>
        <v>0.72449100450972104</v>
      </c>
      <c r="D142" s="124">
        <f t="shared" si="44"/>
        <v>0.72613788967230863</v>
      </c>
      <c r="E142" s="124">
        <f t="shared" si="44"/>
        <v>0.7282100701104558</v>
      </c>
      <c r="F142" s="124">
        <f t="shared" si="44"/>
        <v>0.7340231330341227</v>
      </c>
      <c r="G142" s="124">
        <f t="shared" si="44"/>
        <v>0.73610631708386143</v>
      </c>
      <c r="H142" s="124">
        <f t="shared" si="44"/>
        <v>0.73674274440993393</v>
      </c>
      <c r="I142" s="124">
        <f t="shared" si="44"/>
        <v>0.73994027784788174</v>
      </c>
      <c r="J142" s="124">
        <f t="shared" si="44"/>
        <v>0.74381707914069206</v>
      </c>
      <c r="K142" s="124">
        <f t="shared" si="44"/>
        <v>0.74946171701481157</v>
      </c>
      <c r="L142" s="124">
        <f t="shared" si="44"/>
        <v>0.75814707869572884</v>
      </c>
      <c r="M142" s="124">
        <f t="shared" si="44"/>
        <v>0.76895590445111339</v>
      </c>
      <c r="N142" s="124">
        <f t="shared" si="44"/>
        <v>0.78043709061929611</v>
      </c>
      <c r="O142" s="124">
        <f t="shared" si="44"/>
        <v>0.79489368582361863</v>
      </c>
      <c r="P142" s="124">
        <f t="shared" si="44"/>
        <v>0.79776987126347776</v>
      </c>
      <c r="Q142" s="124">
        <f t="shared" si="44"/>
        <v>0.80128515205235684</v>
      </c>
      <c r="R142" s="124">
        <f t="shared" ref="R142:V142" si="45">IF(R123=0,"",R123/R104)</f>
        <v>0.80695117379854575</v>
      </c>
      <c r="S142" s="124">
        <f t="shared" si="45"/>
        <v>0.81251963879394218</v>
      </c>
      <c r="T142" s="124">
        <f t="shared" si="45"/>
        <v>0.8173400006998135</v>
      </c>
      <c r="U142" s="124">
        <f t="shared" si="45"/>
        <v>0.82316329665473709</v>
      </c>
      <c r="V142" s="124">
        <f t="shared" si="45"/>
        <v>0.82922346493142784</v>
      </c>
      <c r="W142" s="124">
        <f t="shared" ref="W142" si="46">IF(W123=0,"",W123/W104)</f>
        <v>0.83534802128656716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0.72495859868357071</v>
      </c>
      <c r="C143" s="111">
        <f t="shared" si="47"/>
        <v>0.7270854768629047</v>
      </c>
      <c r="D143" s="111">
        <f t="shared" si="47"/>
        <v>0.72893155898562068</v>
      </c>
      <c r="E143" s="111">
        <f t="shared" si="47"/>
        <v>0.73240556706523541</v>
      </c>
      <c r="F143" s="111">
        <f t="shared" si="47"/>
        <v>0.73644166468481265</v>
      </c>
      <c r="G143" s="111">
        <f t="shared" si="47"/>
        <v>0.73922764681075837</v>
      </c>
      <c r="H143" s="111">
        <f t="shared" si="47"/>
        <v>0.74178915380872867</v>
      </c>
      <c r="I143" s="111">
        <f t="shared" si="47"/>
        <v>0.74398840757468487</v>
      </c>
      <c r="J143" s="111">
        <f t="shared" si="47"/>
        <v>0.7477537804862725</v>
      </c>
      <c r="K143" s="111">
        <f t="shared" si="47"/>
        <v>0.75419573654053906</v>
      </c>
      <c r="L143" s="111">
        <f t="shared" si="47"/>
        <v>0.76216895066331236</v>
      </c>
      <c r="M143" s="111">
        <f t="shared" si="47"/>
        <v>0.77303122853218009</v>
      </c>
      <c r="N143" s="111">
        <f t="shared" si="47"/>
        <v>0.78609258556616757</v>
      </c>
      <c r="O143" s="111">
        <f t="shared" si="47"/>
        <v>0.8000822413753389</v>
      </c>
      <c r="P143" s="111">
        <f t="shared" si="47"/>
        <v>0.80320550599419105</v>
      </c>
      <c r="Q143" s="111">
        <f t="shared" si="47"/>
        <v>0.80644459065913676</v>
      </c>
      <c r="R143" s="111">
        <f t="shared" ref="R143:V143" si="48">IF(R124=0,"",R124/R105)</f>
        <v>0.81126395491962777</v>
      </c>
      <c r="S143" s="111">
        <f t="shared" si="48"/>
        <v>0.81713321683940521</v>
      </c>
      <c r="T143" s="111">
        <f t="shared" si="48"/>
        <v>0.82117784927185944</v>
      </c>
      <c r="U143" s="111">
        <f t="shared" si="48"/>
        <v>0.82702795936380058</v>
      </c>
      <c r="V143" s="111">
        <f t="shared" si="48"/>
        <v>0.8330822614299519</v>
      </c>
      <c r="W143" s="111">
        <f t="shared" ref="W143" si="49">IF(W124=0,"",W124/W105)</f>
        <v>0.83916312112096447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0.55060482472750616</v>
      </c>
      <c r="C147" s="112">
        <f t="shared" si="59"/>
        <v>0.55781704333131332</v>
      </c>
      <c r="D147" s="112">
        <f t="shared" si="59"/>
        <v>0.56124788763125799</v>
      </c>
      <c r="E147" s="112">
        <f t="shared" si="59"/>
        <v>0.56196723393499315</v>
      </c>
      <c r="F147" s="112">
        <f t="shared" si="59"/>
        <v>0.56341462537078202</v>
      </c>
      <c r="G147" s="112">
        <f t="shared" si="59"/>
        <v>0.56657314193218444</v>
      </c>
      <c r="H147" s="112">
        <f t="shared" si="59"/>
        <v>0.57178368758124165</v>
      </c>
      <c r="I147" s="112">
        <f t="shared" si="59"/>
        <v>0.5745029597196033</v>
      </c>
      <c r="J147" s="112">
        <f t="shared" si="59"/>
        <v>0.57510944975249589</v>
      </c>
      <c r="K147" s="112">
        <f t="shared" si="59"/>
        <v>0.58063082972698077</v>
      </c>
      <c r="L147" s="112">
        <f t="shared" si="59"/>
        <v>0.58350468608599526</v>
      </c>
      <c r="M147" s="112">
        <f t="shared" si="59"/>
        <v>0.58520831283846941</v>
      </c>
      <c r="N147" s="112">
        <f t="shared" si="59"/>
        <v>0.58660845494584846</v>
      </c>
      <c r="O147" s="112">
        <f t="shared" si="59"/>
        <v>0.59118784175107764</v>
      </c>
      <c r="P147" s="112">
        <f t="shared" si="59"/>
        <v>0.5968012056333214</v>
      </c>
      <c r="Q147" s="112">
        <f t="shared" si="59"/>
        <v>0.60545617319753353</v>
      </c>
      <c r="R147" s="112">
        <f t="shared" ref="R147:V147" si="60">IF(R128=0,"",R128/R109)</f>
        <v>0.61858509321437738</v>
      </c>
      <c r="S147" s="112">
        <f t="shared" si="60"/>
        <v>0.63943649444070749</v>
      </c>
      <c r="T147" s="112">
        <f t="shared" si="60"/>
        <v>0.65005351042430903</v>
      </c>
      <c r="U147" s="112">
        <f t="shared" si="60"/>
        <v>0.65667427089130981</v>
      </c>
      <c r="V147" s="112">
        <f t="shared" si="60"/>
        <v>0.66329530594633124</v>
      </c>
      <c r="W147" s="112">
        <f t="shared" ref="W147" si="61">IF(W128=0,"",W128/W109)</f>
        <v>0.67490095904388836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0.57176287769200673</v>
      </c>
      <c r="C151" s="124">
        <f t="shared" si="71"/>
        <v>0.5740776061537044</v>
      </c>
      <c r="D151" s="124">
        <f t="shared" si="71"/>
        <v>0.57385401111781909</v>
      </c>
      <c r="E151" s="124">
        <f t="shared" si="71"/>
        <v>0.5767230875971765</v>
      </c>
      <c r="F151" s="124">
        <f t="shared" si="71"/>
        <v>0.57690402658697282</v>
      </c>
      <c r="G151" s="124">
        <f t="shared" si="71"/>
        <v>0.57715750495011797</v>
      </c>
      <c r="H151" s="124">
        <f t="shared" si="71"/>
        <v>0.58831779273304674</v>
      </c>
      <c r="I151" s="124">
        <f t="shared" si="71"/>
        <v>0.58275672862408856</v>
      </c>
      <c r="J151" s="124">
        <f t="shared" si="71"/>
        <v>0.58332232486298286</v>
      </c>
      <c r="K151" s="124">
        <f t="shared" si="71"/>
        <v>0.58185274469123527</v>
      </c>
      <c r="L151" s="124">
        <f t="shared" si="71"/>
        <v>0.58316000514603605</v>
      </c>
      <c r="M151" s="124">
        <f t="shared" si="71"/>
        <v>0.58383190025152432</v>
      </c>
      <c r="N151" s="124">
        <f t="shared" si="71"/>
        <v>0.58615984528085452</v>
      </c>
      <c r="O151" s="124">
        <f t="shared" si="71"/>
        <v>0.58219533325424033</v>
      </c>
      <c r="P151" s="124">
        <f t="shared" si="71"/>
        <v>0.58328000468127583</v>
      </c>
      <c r="Q151" s="124">
        <f t="shared" si="71"/>
        <v>0.58458625877112946</v>
      </c>
      <c r="R151" s="124">
        <f t="shared" ref="R151:V151" si="72">IF(R132=0,"",R132/R113)</f>
        <v>0.58504690751414401</v>
      </c>
      <c r="S151" s="124">
        <f t="shared" si="72"/>
        <v>0.58613435181932072</v>
      </c>
      <c r="T151" s="124">
        <f t="shared" si="72"/>
        <v>0.58701982243942707</v>
      </c>
      <c r="U151" s="124">
        <f t="shared" si="72"/>
        <v>0.58850056710973686</v>
      </c>
      <c r="V151" s="124">
        <f t="shared" si="72"/>
        <v>0.59067373658832611</v>
      </c>
      <c r="W151" s="124">
        <f t="shared" ref="W151" si="73">IF(W132=0,"",W132/W113)</f>
        <v>0.5932460990179752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0.56999393016022337</v>
      </c>
      <c r="C152" s="111">
        <f t="shared" si="74"/>
        <v>0.57098529474069193</v>
      </c>
      <c r="D152" s="111">
        <f t="shared" si="74"/>
        <v>0.57132638265295221</v>
      </c>
      <c r="E152" s="111">
        <f t="shared" si="74"/>
        <v>0.57206906812906877</v>
      </c>
      <c r="F152" s="111">
        <f t="shared" si="74"/>
        <v>0.57312756009088073</v>
      </c>
      <c r="G152" s="111">
        <f t="shared" si="74"/>
        <v>0.57495936776952705</v>
      </c>
      <c r="H152" s="111">
        <f t="shared" si="74"/>
        <v>0.57735676561219029</v>
      </c>
      <c r="I152" s="111">
        <f t="shared" si="74"/>
        <v>0.57866771517544524</v>
      </c>
      <c r="J152" s="111">
        <f t="shared" si="74"/>
        <v>0.57911834825859587</v>
      </c>
      <c r="K152" s="111">
        <f t="shared" si="74"/>
        <v>0.57990436334586926</v>
      </c>
      <c r="L152" s="111">
        <f t="shared" si="74"/>
        <v>0.58038135841088145</v>
      </c>
      <c r="M152" s="111">
        <f t="shared" si="74"/>
        <v>0.58096958234103613</v>
      </c>
      <c r="N152" s="111">
        <f t="shared" si="74"/>
        <v>0.58151850380138881</v>
      </c>
      <c r="O152" s="111">
        <f t="shared" si="74"/>
        <v>0.58203165368801391</v>
      </c>
      <c r="P152" s="111">
        <f t="shared" si="74"/>
        <v>0.58212987501538238</v>
      </c>
      <c r="Q152" s="111">
        <f t="shared" si="74"/>
        <v>0.58228612795040713</v>
      </c>
      <c r="R152" s="111">
        <f t="shared" ref="R152:V152" si="75">IF(R133=0,"",R133/R114)</f>
        <v>0.58273238797205862</v>
      </c>
      <c r="S152" s="111">
        <f t="shared" si="75"/>
        <v>0.58372443226155024</v>
      </c>
      <c r="T152" s="111">
        <f t="shared" si="75"/>
        <v>0.58493674872949619</v>
      </c>
      <c r="U152" s="111">
        <f t="shared" si="75"/>
        <v>0.58660976290729017</v>
      </c>
      <c r="V152" s="111">
        <f t="shared" si="75"/>
        <v>0.58854145777930078</v>
      </c>
      <c r="W152" s="111">
        <f t="shared" ref="W152" si="76">IF(W133=0,"",W133/W114)</f>
        <v>0.59115703830797672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0.72878418312342963</v>
      </c>
      <c r="C153" s="45">
        <f t="shared" si="77"/>
        <v>0.73444098850799322</v>
      </c>
      <c r="D153" s="45">
        <f t="shared" si="77"/>
        <v>0.73560012339852965</v>
      </c>
      <c r="E153" s="45">
        <f t="shared" si="77"/>
        <v>0.73809406994403914</v>
      </c>
      <c r="F153" s="45">
        <f t="shared" si="77"/>
        <v>0.7396908326711501</v>
      </c>
      <c r="G153" s="45">
        <f t="shared" si="77"/>
        <v>0.74235797524642455</v>
      </c>
      <c r="H153" s="45">
        <f t="shared" si="77"/>
        <v>0.74627059732490308</v>
      </c>
      <c r="I153" s="45">
        <f t="shared" si="77"/>
        <v>0.74716739609326821</v>
      </c>
      <c r="J153" s="45">
        <f t="shared" si="77"/>
        <v>0.74762720555468198</v>
      </c>
      <c r="K153" s="45">
        <f t="shared" si="77"/>
        <v>0.74870355249844167</v>
      </c>
      <c r="L153" s="45">
        <f t="shared" si="77"/>
        <v>0.75099183204376863</v>
      </c>
      <c r="M153" s="45">
        <f t="shared" si="77"/>
        <v>0.75345372255711851</v>
      </c>
      <c r="N153" s="45">
        <f t="shared" si="77"/>
        <v>0.75613219033022949</v>
      </c>
      <c r="O153" s="45">
        <f t="shared" si="77"/>
        <v>0.75859337006013094</v>
      </c>
      <c r="P153" s="45">
        <f t="shared" si="77"/>
        <v>0.75860241275024731</v>
      </c>
      <c r="Q153" s="45">
        <f t="shared" si="77"/>
        <v>0.76174809613803407</v>
      </c>
      <c r="R153" s="45">
        <f t="shared" ref="R153:V153" si="78">IF(R134=0,"",R134/R115)</f>
        <v>0.76843594787014913</v>
      </c>
      <c r="S153" s="45">
        <f t="shared" si="78"/>
        <v>0.7783248617973173</v>
      </c>
      <c r="T153" s="45">
        <f t="shared" si="78"/>
        <v>0.78782556802078341</v>
      </c>
      <c r="U153" s="45">
        <f t="shared" si="78"/>
        <v>0.79717683407420947</v>
      </c>
      <c r="V153" s="45">
        <f t="shared" si="78"/>
        <v>0.80515028456991211</v>
      </c>
      <c r="W153" s="45">
        <f t="shared" ref="W153" si="79">IF(W134=0,"",W134/W115)</f>
        <v>0.8083919956525718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438.56608048320015</v>
      </c>
      <c r="C155" s="117">
        <f t="shared" si="80"/>
        <v>473.1910110700772</v>
      </c>
      <c r="D155" s="117">
        <f t="shared" si="80"/>
        <v>457.6116392298789</v>
      </c>
      <c r="E155" s="117">
        <f t="shared" si="80"/>
        <v>477.64362778434293</v>
      </c>
      <c r="F155" s="117">
        <f t="shared" si="80"/>
        <v>275.9052009606005</v>
      </c>
      <c r="G155" s="117">
        <f t="shared" si="80"/>
        <v>555.51094912903591</v>
      </c>
      <c r="H155" s="117">
        <f t="shared" si="80"/>
        <v>274.55768511904955</v>
      </c>
      <c r="I155" s="117">
        <f t="shared" si="80"/>
        <v>386.13156982278849</v>
      </c>
      <c r="J155" s="117">
        <f t="shared" si="80"/>
        <v>174.34203067601263</v>
      </c>
      <c r="K155" s="117">
        <f t="shared" si="80"/>
        <v>241.16692817585621</v>
      </c>
      <c r="L155" s="117">
        <f t="shared" si="80"/>
        <v>180.52285047990711</v>
      </c>
      <c r="M155" s="117">
        <f t="shared" si="80"/>
        <v>175.88444074152579</v>
      </c>
      <c r="N155" s="117">
        <f t="shared" si="80"/>
        <v>143.04580343139722</v>
      </c>
      <c r="O155" s="117">
        <f t="shared" si="80"/>
        <v>145.48847593414709</v>
      </c>
      <c r="P155" s="117">
        <f t="shared" si="80"/>
        <v>140.80974755632096</v>
      </c>
      <c r="Q155" s="117">
        <f t="shared" si="80"/>
        <v>157.3538708599763</v>
      </c>
      <c r="R155" s="117">
        <f t="shared" ref="R155:V155" si="81">R156+R159+R161+R170</f>
        <v>155.67578489884156</v>
      </c>
      <c r="S155" s="117">
        <f t="shared" si="81"/>
        <v>168.69697807840276</v>
      </c>
      <c r="T155" s="117">
        <f t="shared" si="81"/>
        <v>163.73369803605499</v>
      </c>
      <c r="U155" s="117">
        <f t="shared" si="81"/>
        <v>160.52305752429208</v>
      </c>
      <c r="V155" s="117">
        <f t="shared" si="81"/>
        <v>134.22358453464443</v>
      </c>
      <c r="W155" s="117">
        <f t="shared" ref="W155" si="82">W156+W159+W161+W170</f>
        <v>135.35175899071101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438.56608048320015</v>
      </c>
      <c r="C170" s="122">
        <v>473.1910110700772</v>
      </c>
      <c r="D170" s="122">
        <v>457.6116392298789</v>
      </c>
      <c r="E170" s="122">
        <v>477.64362778434293</v>
      </c>
      <c r="F170" s="122">
        <v>275.9052009606005</v>
      </c>
      <c r="G170" s="122">
        <v>555.51094912903591</v>
      </c>
      <c r="H170" s="122">
        <v>274.55768511904955</v>
      </c>
      <c r="I170" s="122">
        <v>386.13156982278849</v>
      </c>
      <c r="J170" s="122">
        <v>174.34203067601263</v>
      </c>
      <c r="K170" s="122">
        <v>241.16692817585621</v>
      </c>
      <c r="L170" s="122">
        <v>180.52285047990711</v>
      </c>
      <c r="M170" s="122">
        <v>175.88444074152579</v>
      </c>
      <c r="N170" s="122">
        <v>143.04580343139722</v>
      </c>
      <c r="O170" s="122">
        <v>145.48847593414709</v>
      </c>
      <c r="P170" s="122">
        <v>140.80974755632096</v>
      </c>
      <c r="Q170" s="122">
        <v>157.3538708599763</v>
      </c>
      <c r="R170" s="122">
        <v>155.67578489884156</v>
      </c>
      <c r="S170" s="122">
        <v>168.69697807840276</v>
      </c>
      <c r="T170" s="122">
        <v>163.73369803605499</v>
      </c>
      <c r="U170" s="122">
        <v>160.52305752429208</v>
      </c>
      <c r="V170" s="122">
        <v>134.22358453464443</v>
      </c>
      <c r="W170" s="122">
        <v>135.35175899071101</v>
      </c>
      <c r="DA170" s="130" t="s">
        <v>2205</v>
      </c>
    </row>
    <row r="171" spans="1:105" ht="12" customHeight="1" x14ac:dyDescent="0.25">
      <c r="A171" s="97" t="s">
        <v>50</v>
      </c>
      <c r="B171" s="98">
        <v>438.56608048320015</v>
      </c>
      <c r="C171" s="98">
        <v>473.1910110700772</v>
      </c>
      <c r="D171" s="98">
        <v>457.6116392298789</v>
      </c>
      <c r="E171" s="98">
        <v>477.64362778434293</v>
      </c>
      <c r="F171" s="98">
        <v>275.9052009606005</v>
      </c>
      <c r="G171" s="98">
        <v>555.51094912903591</v>
      </c>
      <c r="H171" s="98">
        <v>274.55768511904955</v>
      </c>
      <c r="I171" s="98">
        <v>386.13156982278849</v>
      </c>
      <c r="J171" s="98">
        <v>174.34203067601263</v>
      </c>
      <c r="K171" s="98">
        <v>241.16692817585621</v>
      </c>
      <c r="L171" s="98">
        <v>180.52285047990711</v>
      </c>
      <c r="M171" s="98">
        <v>175.88444074152579</v>
      </c>
      <c r="N171" s="98">
        <v>143.04580343139722</v>
      </c>
      <c r="O171" s="98">
        <v>145.48847593414709</v>
      </c>
      <c r="P171" s="98">
        <v>140.80974755632096</v>
      </c>
      <c r="Q171" s="98">
        <v>157.3538708599763</v>
      </c>
      <c r="R171" s="98">
        <v>155.67578489884156</v>
      </c>
      <c r="S171" s="98">
        <v>168.69697807840276</v>
      </c>
      <c r="T171" s="98">
        <v>163.73369803605499</v>
      </c>
      <c r="U171" s="98">
        <v>160.52305752429208</v>
      </c>
      <c r="V171" s="98">
        <v>134.22358453464443</v>
      </c>
      <c r="W171" s="98">
        <v>135.35175899071101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9132.0325105394313</v>
      </c>
      <c r="C174" s="117">
        <f t="shared" si="87"/>
        <v>8812.6834429290921</v>
      </c>
      <c r="D174" s="117">
        <f t="shared" si="87"/>
        <v>8492.3842275915486</v>
      </c>
      <c r="E174" s="117">
        <f t="shared" si="87"/>
        <v>8890.5544058381947</v>
      </c>
      <c r="F174" s="117">
        <f t="shared" si="87"/>
        <v>8314.4250218163652</v>
      </c>
      <c r="G174" s="117">
        <f t="shared" si="87"/>
        <v>8978.3885222738973</v>
      </c>
      <c r="H174" s="117">
        <f t="shared" si="87"/>
        <v>8707.5102357681571</v>
      </c>
      <c r="I174" s="117">
        <f t="shared" si="87"/>
        <v>8661.8143279420165</v>
      </c>
      <c r="J174" s="117">
        <f t="shared" si="87"/>
        <v>8559.3797850087867</v>
      </c>
      <c r="K174" s="117">
        <f t="shared" si="87"/>
        <v>8989.7517813502309</v>
      </c>
      <c r="L174" s="117">
        <f t="shared" si="87"/>
        <v>8979.7879166984276</v>
      </c>
      <c r="M174" s="117">
        <f t="shared" si="87"/>
        <v>9204.4661689367731</v>
      </c>
      <c r="N174" s="117">
        <f t="shared" si="87"/>
        <v>8574.1642853374578</v>
      </c>
      <c r="O174" s="117">
        <f t="shared" si="87"/>
        <v>8506.2390200181544</v>
      </c>
      <c r="P174" s="117">
        <f t="shared" si="87"/>
        <v>7937.7151159011419</v>
      </c>
      <c r="Q174" s="117">
        <f t="shared" si="87"/>
        <v>8187.1138453204376</v>
      </c>
      <c r="R174" s="117">
        <f t="shared" ref="R174:V174" si="88">R175+R178+R180+R189</f>
        <v>8390.181509766715</v>
      </c>
      <c r="S174" s="117">
        <f t="shared" si="88"/>
        <v>8798.8140933245813</v>
      </c>
      <c r="T174" s="117">
        <f t="shared" si="88"/>
        <v>9021.9142469985236</v>
      </c>
      <c r="U174" s="117">
        <f t="shared" si="88"/>
        <v>8815.3100394667345</v>
      </c>
      <c r="V174" s="117">
        <f t="shared" si="88"/>
        <v>9416.0570114055536</v>
      </c>
      <c r="W174" s="117">
        <f t="shared" ref="W174" si="89">W175+W178+W180+W189</f>
        <v>10025.813428734011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8040.5206177611608</v>
      </c>
      <c r="C175" s="122">
        <f t="shared" si="90"/>
        <v>7240.3594306169025</v>
      </c>
      <c r="D175" s="122">
        <f t="shared" si="90"/>
        <v>6810.9855562939401</v>
      </c>
      <c r="E175" s="122">
        <f t="shared" si="90"/>
        <v>6999.0041340091957</v>
      </c>
      <c r="F175" s="122">
        <f t="shared" si="90"/>
        <v>7049.1201638139592</v>
      </c>
      <c r="G175" s="122">
        <f t="shared" si="90"/>
        <v>6732.609419948204</v>
      </c>
      <c r="H175" s="122">
        <f t="shared" si="90"/>
        <v>6912.2134878980851</v>
      </c>
      <c r="I175" s="122">
        <f t="shared" si="90"/>
        <v>6450.9616123143005</v>
      </c>
      <c r="J175" s="122">
        <f t="shared" si="90"/>
        <v>7096.9993024945297</v>
      </c>
      <c r="K175" s="122">
        <f t="shared" si="90"/>
        <v>7195.2295260348292</v>
      </c>
      <c r="L175" s="122">
        <f t="shared" si="90"/>
        <v>7367.709430210547</v>
      </c>
      <c r="M175" s="122">
        <f t="shared" si="90"/>
        <v>7500.6815469715139</v>
      </c>
      <c r="N175" s="122">
        <f t="shared" si="90"/>
        <v>6968.5299307959522</v>
      </c>
      <c r="O175" s="122">
        <f t="shared" si="90"/>
        <v>6836.9827398741027</v>
      </c>
      <c r="P175" s="122">
        <f t="shared" si="90"/>
        <v>6268.8770991573238</v>
      </c>
      <c r="Q175" s="122">
        <f t="shared" si="90"/>
        <v>6365.1809171870209</v>
      </c>
      <c r="R175" s="122">
        <f t="shared" ref="R175:V175" si="91">SUM(R176:R177)</f>
        <v>6544.5068609851596</v>
      </c>
      <c r="S175" s="122">
        <f t="shared" si="91"/>
        <v>6786.132428055058</v>
      </c>
      <c r="T175" s="122">
        <f t="shared" si="91"/>
        <v>7006.7646094194542</v>
      </c>
      <c r="U175" s="122">
        <f t="shared" si="91"/>
        <v>6825.0560884145234</v>
      </c>
      <c r="V175" s="122">
        <f t="shared" si="91"/>
        <v>7426.9123172853097</v>
      </c>
      <c r="W175" s="122">
        <f t="shared" ref="W175" si="92">SUM(W176:W177)</f>
        <v>7926.5488780399874</v>
      </c>
      <c r="DA175" s="130" t="s">
        <v>2359</v>
      </c>
    </row>
    <row r="176" spans="1:105" ht="12" customHeight="1" x14ac:dyDescent="0.25">
      <c r="A176" s="97" t="s">
        <v>203</v>
      </c>
      <c r="B176" s="98">
        <v>8035.8189640889677</v>
      </c>
      <c r="C176" s="98">
        <v>7236.1086556093178</v>
      </c>
      <c r="D176" s="98">
        <v>6807.1459227766045</v>
      </c>
      <c r="E176" s="98">
        <v>6995.15000135635</v>
      </c>
      <c r="F176" s="98">
        <v>7044.9427004506724</v>
      </c>
      <c r="G176" s="98">
        <v>6728.8630568831677</v>
      </c>
      <c r="H176" s="98">
        <v>6908.6178510221216</v>
      </c>
      <c r="I176" s="98">
        <v>6447.9340201111308</v>
      </c>
      <c r="J176" s="98">
        <v>7093.1140354177005</v>
      </c>
      <c r="K176" s="98">
        <v>7191.2444730544694</v>
      </c>
      <c r="L176" s="98">
        <v>7363.939739596336</v>
      </c>
      <c r="M176" s="98">
        <v>7496.5468447136691</v>
      </c>
      <c r="N176" s="98">
        <v>6965.2402504065376</v>
      </c>
      <c r="O176" s="98">
        <v>6833.0920494570137</v>
      </c>
      <c r="P176" s="98">
        <v>6265.230342004631</v>
      </c>
      <c r="Q176" s="98">
        <v>6361.9038866260171</v>
      </c>
      <c r="R176" s="98">
        <v>6541.1470973673613</v>
      </c>
      <c r="S176" s="98">
        <v>6782.597887543513</v>
      </c>
      <c r="T176" s="98">
        <v>7003.167392548592</v>
      </c>
      <c r="U176" s="98">
        <v>6821.5647680007869</v>
      </c>
      <c r="V176" s="98">
        <v>7423.1668170019693</v>
      </c>
      <c r="W176" s="98">
        <v>7922.5642936872655</v>
      </c>
      <c r="DA176" s="63" t="s">
        <v>2360</v>
      </c>
    </row>
    <row r="177" spans="1:105" ht="12" customHeight="1" x14ac:dyDescent="0.25">
      <c r="A177" s="97" t="s">
        <v>53</v>
      </c>
      <c r="B177" s="98">
        <v>4.7016536721929185</v>
      </c>
      <c r="C177" s="98">
        <v>4.2507750075844974</v>
      </c>
      <c r="D177" s="98">
        <v>3.8396335173356482</v>
      </c>
      <c r="E177" s="98">
        <v>3.8541326528452613</v>
      </c>
      <c r="F177" s="98">
        <v>4.1774633632871767</v>
      </c>
      <c r="G177" s="98">
        <v>3.7463630650366082</v>
      </c>
      <c r="H177" s="98">
        <v>3.5956368759638253</v>
      </c>
      <c r="I177" s="98">
        <v>3.0275922031699976</v>
      </c>
      <c r="J177" s="98">
        <v>3.8852670768292854</v>
      </c>
      <c r="K177" s="98">
        <v>3.9850529803595003</v>
      </c>
      <c r="L177" s="98">
        <v>3.769690614210683</v>
      </c>
      <c r="M177" s="98">
        <v>4.1347022578445367</v>
      </c>
      <c r="N177" s="98">
        <v>3.2896803894143889</v>
      </c>
      <c r="O177" s="98">
        <v>3.89069041708894</v>
      </c>
      <c r="P177" s="98">
        <v>3.6467571526924858</v>
      </c>
      <c r="Q177" s="98">
        <v>3.2770305610035115</v>
      </c>
      <c r="R177" s="98">
        <v>3.3597636177979981</v>
      </c>
      <c r="S177" s="98">
        <v>3.5345405115445794</v>
      </c>
      <c r="T177" s="98">
        <v>3.5972168708624532</v>
      </c>
      <c r="U177" s="98">
        <v>3.4913204137367591</v>
      </c>
      <c r="V177" s="98">
        <v>3.7455002833403128</v>
      </c>
      <c r="W177" s="98">
        <v>3.9845843527217242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6.461365274479598</v>
      </c>
      <c r="C178" s="122">
        <f t="shared" si="93"/>
        <v>8.0546903445137144</v>
      </c>
      <c r="D178" s="122">
        <f t="shared" si="93"/>
        <v>9.4881299489549509</v>
      </c>
      <c r="E178" s="122">
        <f t="shared" si="93"/>
        <v>10.724169591264342</v>
      </c>
      <c r="F178" s="122">
        <f t="shared" si="93"/>
        <v>7.3492029438566</v>
      </c>
      <c r="G178" s="122">
        <f t="shared" si="93"/>
        <v>6.8378042741268663</v>
      </c>
      <c r="H178" s="122">
        <f t="shared" si="93"/>
        <v>6.913404230307262</v>
      </c>
      <c r="I178" s="122">
        <f t="shared" si="93"/>
        <v>12.322382176675696</v>
      </c>
      <c r="J178" s="122">
        <f t="shared" si="93"/>
        <v>7.1290015436592427</v>
      </c>
      <c r="K178" s="122">
        <f t="shared" si="93"/>
        <v>6.7570853051773367</v>
      </c>
      <c r="L178" s="122">
        <f t="shared" si="93"/>
        <v>15.979886580738272</v>
      </c>
      <c r="M178" s="122">
        <f t="shared" si="93"/>
        <v>14.907397192124375</v>
      </c>
      <c r="N178" s="122">
        <f t="shared" si="93"/>
        <v>45.486488352724244</v>
      </c>
      <c r="O178" s="122">
        <f t="shared" si="93"/>
        <v>27.022214610172298</v>
      </c>
      <c r="P178" s="122">
        <f t="shared" si="93"/>
        <v>25.53467772152187</v>
      </c>
      <c r="Q178" s="122">
        <f t="shared" si="93"/>
        <v>44.120697884027784</v>
      </c>
      <c r="R178" s="122">
        <f t="shared" si="93"/>
        <v>39.371289473272093</v>
      </c>
      <c r="S178" s="122">
        <f t="shared" si="93"/>
        <v>36.169409290212201</v>
      </c>
      <c r="T178" s="122">
        <f t="shared" si="93"/>
        <v>30.794778903206211</v>
      </c>
      <c r="U178" s="122">
        <f t="shared" si="93"/>
        <v>25.044556819462095</v>
      </c>
      <c r="V178" s="122">
        <f t="shared" si="93"/>
        <v>20.270238226201741</v>
      </c>
      <c r="W178" s="122">
        <f t="shared" si="93"/>
        <v>15.834092812537484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6.461365274479598</v>
      </c>
      <c r="C179" s="98">
        <f>RES_hhdet_fech!C129</f>
        <v>8.0546903445137144</v>
      </c>
      <c r="D179" s="98">
        <f>RES_hhdet_fech!D129</f>
        <v>9.4881299489549509</v>
      </c>
      <c r="E179" s="98">
        <f>RES_hhdet_fech!E129</f>
        <v>10.724169591264342</v>
      </c>
      <c r="F179" s="98">
        <f>RES_hhdet_fech!F129</f>
        <v>7.3492029438566</v>
      </c>
      <c r="G179" s="98">
        <f>RES_hhdet_fech!G129</f>
        <v>6.8378042741268663</v>
      </c>
      <c r="H179" s="98">
        <f>RES_hhdet_fech!H129</f>
        <v>6.913404230307262</v>
      </c>
      <c r="I179" s="98">
        <f>RES_hhdet_fech!I129</f>
        <v>12.322382176675696</v>
      </c>
      <c r="J179" s="98">
        <f>RES_hhdet_fech!J129</f>
        <v>7.1290015436592427</v>
      </c>
      <c r="K179" s="98">
        <f>RES_hhdet_fech!K129</f>
        <v>6.7570853051773367</v>
      </c>
      <c r="L179" s="98">
        <f>RES_hhdet_fech!L129</f>
        <v>15.979886580738272</v>
      </c>
      <c r="M179" s="98">
        <f>RES_hhdet_fech!M129</f>
        <v>14.907397192124375</v>
      </c>
      <c r="N179" s="98">
        <f>RES_hhdet_fech!N129</f>
        <v>45.486488352724244</v>
      </c>
      <c r="O179" s="98">
        <f>RES_hhdet_fech!O129</f>
        <v>27.022214610172298</v>
      </c>
      <c r="P179" s="98">
        <f>RES_hhdet_fech!P129</f>
        <v>25.53467772152187</v>
      </c>
      <c r="Q179" s="98">
        <f>RES_hhdet_fech!Q129</f>
        <v>44.120697884027784</v>
      </c>
      <c r="R179" s="98">
        <f>RES_hhdet_fech!R129</f>
        <v>39.371289473272093</v>
      </c>
      <c r="S179" s="98">
        <f>RES_hhdet_fech!S129</f>
        <v>36.169409290212201</v>
      </c>
      <c r="T179" s="98">
        <f>RES_hhdet_fech!T129</f>
        <v>30.794778903206211</v>
      </c>
      <c r="U179" s="98">
        <f>RES_hhdet_fech!U129</f>
        <v>25.044556819462095</v>
      </c>
      <c r="V179" s="98">
        <f>RES_hhdet_fech!V129</f>
        <v>20.270238226201741</v>
      </c>
      <c r="W179" s="98">
        <f>RES_hhdet_fech!W129</f>
        <v>15.834092812537484</v>
      </c>
      <c r="DA179" s="63" t="s">
        <v>2363</v>
      </c>
    </row>
    <row r="180" spans="1:105" ht="12" customHeight="1" x14ac:dyDescent="0.25">
      <c r="A180" s="121" t="s">
        <v>55</v>
      </c>
      <c r="B180" s="122">
        <v>532.83045329665526</v>
      </c>
      <c r="C180" s="122">
        <v>967.21156235529418</v>
      </c>
      <c r="D180" s="122">
        <v>1008.8855573541349</v>
      </c>
      <c r="E180" s="122">
        <v>1090.3258142592877</v>
      </c>
      <c r="F180" s="122">
        <v>736.27038603374308</v>
      </c>
      <c r="G180" s="122">
        <v>1103.4248234631521</v>
      </c>
      <c r="H180" s="122">
        <v>1148.1765310691444</v>
      </c>
      <c r="I180" s="122">
        <v>1280.0918259639866</v>
      </c>
      <c r="J180" s="122">
        <v>1002.2444437229099</v>
      </c>
      <c r="K180" s="122">
        <v>1139.4054221901408</v>
      </c>
      <c r="L180" s="122">
        <v>1080.6720219418833</v>
      </c>
      <c r="M180" s="122">
        <v>1166.9991649932942</v>
      </c>
      <c r="N180" s="122">
        <v>1094.7251936234725</v>
      </c>
      <c r="O180" s="122">
        <v>1157.3508012593359</v>
      </c>
      <c r="P180" s="122">
        <v>1147.6599252616209</v>
      </c>
      <c r="Q180" s="122">
        <v>1210.1747975858514</v>
      </c>
      <c r="R180" s="122">
        <v>1231.4774658216177</v>
      </c>
      <c r="S180" s="122">
        <v>1327.8195098324829</v>
      </c>
      <c r="T180" s="122">
        <v>1320.045661995061</v>
      </c>
      <c r="U180" s="122">
        <v>1263.7875878570928</v>
      </c>
      <c r="V180" s="122">
        <v>1339.2253336437618</v>
      </c>
      <c r="W180" s="122">
        <v>1420.7968586141831</v>
      </c>
      <c r="DA180" s="130" t="s">
        <v>2364</v>
      </c>
    </row>
    <row r="181" spans="1:105" ht="12" customHeight="1" x14ac:dyDescent="0.25">
      <c r="A181" s="97" t="s">
        <v>128</v>
      </c>
      <c r="B181" s="98">
        <v>527.43738390258022</v>
      </c>
      <c r="C181" s="98">
        <v>969.70376275057822</v>
      </c>
      <c r="D181" s="98">
        <v>1010.9202104150868</v>
      </c>
      <c r="E181" s="98">
        <v>1083.9135660343031</v>
      </c>
      <c r="F181" s="98">
        <v>737.92916216155083</v>
      </c>
      <c r="G181" s="98">
        <v>1104.0136881113133</v>
      </c>
      <c r="H181" s="98">
        <v>1135.2470266267039</v>
      </c>
      <c r="I181" s="98">
        <v>1273.3425054878626</v>
      </c>
      <c r="J181" s="98">
        <v>998.0596549344217</v>
      </c>
      <c r="K181" s="98">
        <v>1129.4673406339627</v>
      </c>
      <c r="L181" s="98">
        <v>1076.5072779376708</v>
      </c>
      <c r="M181" s="98">
        <v>1163.441966063406</v>
      </c>
      <c r="N181" s="98">
        <v>1083.9663764703259</v>
      </c>
      <c r="O181" s="98">
        <v>1150.052757833462</v>
      </c>
      <c r="P181" s="98">
        <v>1138.6741433976931</v>
      </c>
      <c r="Q181" s="98">
        <v>1201.5546620280861</v>
      </c>
      <c r="R181" s="98">
        <v>1226.8554814955028</v>
      </c>
      <c r="S181" s="98">
        <v>1317.9815991160754</v>
      </c>
      <c r="T181" s="98">
        <v>1314.9996508666186</v>
      </c>
      <c r="U181" s="98">
        <v>1258.5907333135392</v>
      </c>
      <c r="V181" s="98">
        <v>1333.4968870401276</v>
      </c>
      <c r="W181" s="98">
        <v>1414.1166431137099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851.35540204248332</v>
      </c>
      <c r="C185" s="101">
        <v>830.14905632924365</v>
      </c>
      <c r="D185" s="101">
        <v>901.76205356027037</v>
      </c>
      <c r="E185" s="101">
        <v>1424.1631921863507</v>
      </c>
      <c r="F185" s="101">
        <v>635.49906980071205</v>
      </c>
      <c r="G185" s="101">
        <v>1072.3580682283473</v>
      </c>
      <c r="H185" s="101">
        <v>1829.1607923355652</v>
      </c>
      <c r="I185" s="101">
        <v>1634.0575621612213</v>
      </c>
      <c r="J185" s="101">
        <v>1221.7845847589217</v>
      </c>
      <c r="K185" s="101">
        <v>1660.4529000008401</v>
      </c>
      <c r="L185" s="101">
        <v>1298.8746721133298</v>
      </c>
      <c r="M185" s="101">
        <v>1353.5998482955458</v>
      </c>
      <c r="N185" s="101">
        <v>1659.101931065421</v>
      </c>
      <c r="O185" s="101">
        <v>1541.3696019380627</v>
      </c>
      <c r="P185" s="101">
        <v>1620.4527375946632</v>
      </c>
      <c r="Q185" s="101">
        <v>1663.0096460875363</v>
      </c>
      <c r="R185" s="101">
        <v>1474.0171988764628</v>
      </c>
      <c r="S185" s="101">
        <v>1844.2803105278379</v>
      </c>
      <c r="T185" s="101">
        <v>1585.1860172722575</v>
      </c>
      <c r="U185" s="101">
        <v>1537.23231433457</v>
      </c>
      <c r="V185" s="101">
        <v>1642.6562017424715</v>
      </c>
      <c r="W185" s="101">
        <v>1773.047175758853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552.22007420713601</v>
      </c>
      <c r="C189" s="122">
        <v>597.05775961238226</v>
      </c>
      <c r="D189" s="122">
        <v>663.02498399451792</v>
      </c>
      <c r="E189" s="122">
        <v>790.50028797844641</v>
      </c>
      <c r="F189" s="122">
        <v>521.68526902480528</v>
      </c>
      <c r="G189" s="122">
        <v>1135.5164745884135</v>
      </c>
      <c r="H189" s="122">
        <v>640.20681257062085</v>
      </c>
      <c r="I189" s="122">
        <v>918.43850748705279</v>
      </c>
      <c r="J189" s="122">
        <v>453.00703724768829</v>
      </c>
      <c r="K189" s="122">
        <v>648.35974782008236</v>
      </c>
      <c r="L189" s="122">
        <v>515.42657796525975</v>
      </c>
      <c r="M189" s="122">
        <v>521.87805977984181</v>
      </c>
      <c r="N189" s="122">
        <v>465.42267256530937</v>
      </c>
      <c r="O189" s="122">
        <v>484.88326427454348</v>
      </c>
      <c r="P189" s="122">
        <v>495.64341376067586</v>
      </c>
      <c r="Q189" s="122">
        <v>567.63743266353686</v>
      </c>
      <c r="R189" s="122">
        <v>574.82589348666579</v>
      </c>
      <c r="S189" s="122">
        <v>648.6927461468274</v>
      </c>
      <c r="T189" s="122">
        <v>664.30919668080321</v>
      </c>
      <c r="U189" s="122">
        <v>701.42180637565707</v>
      </c>
      <c r="V189" s="122">
        <v>629.64912225028036</v>
      </c>
      <c r="W189" s="122">
        <v>662.63359926730243</v>
      </c>
      <c r="DA189" s="130" t="s">
        <v>2373</v>
      </c>
    </row>
    <row r="190" spans="1:105" ht="12" customHeight="1" x14ac:dyDescent="0.25">
      <c r="A190" s="97" t="s">
        <v>50</v>
      </c>
      <c r="B190" s="98">
        <v>554.83997256921964</v>
      </c>
      <c r="C190" s="98">
        <v>599.20493903466308</v>
      </c>
      <c r="D190" s="98">
        <v>669.02741974365699</v>
      </c>
      <c r="E190" s="98">
        <v>791.36793421637401</v>
      </c>
      <c r="F190" s="98">
        <v>526.17102998147163</v>
      </c>
      <c r="G190" s="98">
        <v>1160.8414608016703</v>
      </c>
      <c r="H190" s="98">
        <v>629.86844874707958</v>
      </c>
      <c r="I190" s="98">
        <v>933.21029347687079</v>
      </c>
      <c r="J190" s="98">
        <v>456.64395670871158</v>
      </c>
      <c r="K190" s="98">
        <v>654.44465887951128</v>
      </c>
      <c r="L190" s="98">
        <v>518.79727973203615</v>
      </c>
      <c r="M190" s="98">
        <v>524.27929126306935</v>
      </c>
      <c r="N190" s="98">
        <v>462.72821630487255</v>
      </c>
      <c r="O190" s="98">
        <v>489.94056590116747</v>
      </c>
      <c r="P190" s="98">
        <v>498.14470187751579</v>
      </c>
      <c r="Q190" s="98">
        <v>567.87489489125699</v>
      </c>
      <c r="R190" s="98">
        <v>576.66020624554631</v>
      </c>
      <c r="S190" s="98">
        <v>651.83507624428262</v>
      </c>
      <c r="T190" s="98">
        <v>667.31762381547912</v>
      </c>
      <c r="U190" s="98">
        <v>704.67112195150708</v>
      </c>
      <c r="V190" s="98">
        <v>631.83829146592666</v>
      </c>
      <c r="W190" s="98">
        <v>665.1432195872901</v>
      </c>
      <c r="DA190" s="63" t="s">
        <v>2374</v>
      </c>
    </row>
    <row r="191" spans="1:105" ht="12" customHeight="1" x14ac:dyDescent="0.25">
      <c r="A191" s="109" t="s">
        <v>120</v>
      </c>
      <c r="B191" s="33">
        <v>389.12271816945952</v>
      </c>
      <c r="C191" s="33">
        <v>503.4937145015266</v>
      </c>
      <c r="D191" s="33">
        <v>421.20303833667367</v>
      </c>
      <c r="E191" s="33">
        <v>761.54954914164091</v>
      </c>
      <c r="F191" s="33">
        <v>381.49175633812831</v>
      </c>
      <c r="G191" s="33">
        <v>430.18820403405653</v>
      </c>
      <c r="H191" s="33">
        <v>838.54385169428065</v>
      </c>
      <c r="I191" s="33">
        <v>561.23802954899986</v>
      </c>
      <c r="J191" s="33">
        <v>345.47029908898423</v>
      </c>
      <c r="K191" s="33">
        <v>360.95692251991761</v>
      </c>
      <c r="L191" s="33">
        <v>370.16302553020222</v>
      </c>
      <c r="M191" s="33">
        <v>410.47000155902981</v>
      </c>
      <c r="N191" s="33">
        <v>591.5729488254359</v>
      </c>
      <c r="O191" s="33">
        <v>39.992508246399055</v>
      </c>
      <c r="P191" s="33">
        <v>280.75126528686036</v>
      </c>
      <c r="Q191" s="33">
        <v>549.92560222941233</v>
      </c>
      <c r="R191" s="33">
        <v>459.11219847719531</v>
      </c>
      <c r="S191" s="33">
        <v>468.55520273832786</v>
      </c>
      <c r="T191" s="33">
        <v>463.06597190749858</v>
      </c>
      <c r="U191" s="33">
        <v>464.85658189956052</v>
      </c>
      <c r="V191" s="33">
        <v>466.92377732021311</v>
      </c>
      <c r="W191" s="33">
        <v>477.20403822401835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6078.7057478947872</v>
      </c>
      <c r="C193" s="117">
        <f t="shared" si="94"/>
        <v>5907.6551008332926</v>
      </c>
      <c r="D193" s="117">
        <f t="shared" si="94"/>
        <v>5694.2289785956837</v>
      </c>
      <c r="E193" s="117">
        <f t="shared" si="94"/>
        <v>5960.4174022354628</v>
      </c>
      <c r="F193" s="117">
        <f t="shared" si="94"/>
        <v>5579.6775309132208</v>
      </c>
      <c r="G193" s="117">
        <f t="shared" si="94"/>
        <v>5993.0187581190567</v>
      </c>
      <c r="H193" s="117">
        <f t="shared" si="94"/>
        <v>5869.6356497264114</v>
      </c>
      <c r="I193" s="117">
        <f t="shared" si="94"/>
        <v>5852.9587765736869</v>
      </c>
      <c r="J193" s="117">
        <f t="shared" si="94"/>
        <v>5840.3960738960968</v>
      </c>
      <c r="K193" s="117">
        <f t="shared" si="94"/>
        <v>6194.7662506425049</v>
      </c>
      <c r="L193" s="117">
        <f t="shared" si="94"/>
        <v>6305.3061725315474</v>
      </c>
      <c r="M193" s="117">
        <f t="shared" si="94"/>
        <v>6584.2528190975381</v>
      </c>
      <c r="N193" s="117">
        <f t="shared" si="94"/>
        <v>6321.6876503316935</v>
      </c>
      <c r="O193" s="117">
        <f t="shared" si="94"/>
        <v>6384.1913257865226</v>
      </c>
      <c r="P193" s="117">
        <f t="shared" si="94"/>
        <v>5969.0166676609697</v>
      </c>
      <c r="Q193" s="117">
        <f t="shared" si="94"/>
        <v>6212.5746625227857</v>
      </c>
      <c r="R193" s="117">
        <f t="shared" ref="R193:V193" si="95">R194+R197+R199+R208</f>
        <v>6397.9040975693633</v>
      </c>
      <c r="S193" s="117">
        <f t="shared" si="95"/>
        <v>6745.6332420041872</v>
      </c>
      <c r="T193" s="117">
        <f t="shared" si="95"/>
        <v>6915.3507498004547</v>
      </c>
      <c r="U193" s="117">
        <f t="shared" si="95"/>
        <v>6750.6096073731314</v>
      </c>
      <c r="V193" s="117">
        <f t="shared" si="95"/>
        <v>7234.4698482636468</v>
      </c>
      <c r="W193" s="117">
        <f t="shared" ref="W193" si="96">W194+W197+W199+W208</f>
        <v>7741.6726741780312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5368.6533296927928</v>
      </c>
      <c r="C194" s="122">
        <f t="shared" si="97"/>
        <v>4849.7911968349808</v>
      </c>
      <c r="D194" s="122">
        <f t="shared" si="97"/>
        <v>4563.3507405958571</v>
      </c>
      <c r="E194" s="122">
        <f t="shared" si="97"/>
        <v>4689.8325001599169</v>
      </c>
      <c r="F194" s="122">
        <f t="shared" si="97"/>
        <v>4723.825094520289</v>
      </c>
      <c r="G194" s="122">
        <f t="shared" si="97"/>
        <v>4511.6472571491186</v>
      </c>
      <c r="H194" s="122">
        <f t="shared" si="97"/>
        <v>4632.6950335089914</v>
      </c>
      <c r="I194" s="122">
        <f t="shared" si="97"/>
        <v>4343.840180687982</v>
      </c>
      <c r="J194" s="122">
        <f t="shared" si="97"/>
        <v>4814.5831599934781</v>
      </c>
      <c r="K194" s="122">
        <f t="shared" si="97"/>
        <v>4946.9510104527371</v>
      </c>
      <c r="L194" s="122">
        <f t="shared" si="97"/>
        <v>5143.9058279450746</v>
      </c>
      <c r="M194" s="122">
        <f t="shared" si="97"/>
        <v>5342.6009322557074</v>
      </c>
      <c r="N194" s="122">
        <f t="shared" si="97"/>
        <v>5071.4325410696956</v>
      </c>
      <c r="O194" s="122">
        <f t="shared" si="97"/>
        <v>5107.495645221954</v>
      </c>
      <c r="P194" s="122">
        <f t="shared" si="97"/>
        <v>4692.5207171588672</v>
      </c>
      <c r="Q194" s="122">
        <f t="shared" si="97"/>
        <v>4784.4444646736965</v>
      </c>
      <c r="R194" s="122">
        <f t="shared" ref="R194:V194" si="98">SUM(R195:R196)</f>
        <v>4953.1396023904517</v>
      </c>
      <c r="S194" s="122">
        <f t="shared" si="98"/>
        <v>5178.3292455674009</v>
      </c>
      <c r="T194" s="122">
        <f t="shared" si="98"/>
        <v>5351.6793523643964</v>
      </c>
      <c r="U194" s="122">
        <f t="shared" si="98"/>
        <v>5218.8008353518544</v>
      </c>
      <c r="V194" s="122">
        <f t="shared" si="98"/>
        <v>5686.911432119502</v>
      </c>
      <c r="W194" s="122">
        <f t="shared" ref="W194" si="99">SUM(W195:W196)</f>
        <v>6109.7683853770131</v>
      </c>
      <c r="DA194" s="130" t="s">
        <v>2527</v>
      </c>
    </row>
    <row r="195" spans="1:105" ht="12" customHeight="1" x14ac:dyDescent="0.25">
      <c r="A195" s="97" t="s">
        <v>203</v>
      </c>
      <c r="B195" s="98">
        <v>5363.9516760205997</v>
      </c>
      <c r="C195" s="98">
        <v>4845.5404218273961</v>
      </c>
      <c r="D195" s="98">
        <v>4559.5111070785215</v>
      </c>
      <c r="E195" s="98">
        <v>4685.9783675070712</v>
      </c>
      <c r="F195" s="98">
        <v>4719.6476311570023</v>
      </c>
      <c r="G195" s="98">
        <v>4507.9008940840822</v>
      </c>
      <c r="H195" s="98">
        <v>4629.0993966330279</v>
      </c>
      <c r="I195" s="98">
        <v>4340.8125884848123</v>
      </c>
      <c r="J195" s="98">
        <v>4810.6978929166489</v>
      </c>
      <c r="K195" s="98">
        <v>4942.9659574723773</v>
      </c>
      <c r="L195" s="98">
        <v>5140.1361373308637</v>
      </c>
      <c r="M195" s="98">
        <v>5338.4662299978627</v>
      </c>
      <c r="N195" s="98">
        <v>5068.142860680281</v>
      </c>
      <c r="O195" s="98">
        <v>5103.604954804865</v>
      </c>
      <c r="P195" s="98">
        <v>4688.8739600061745</v>
      </c>
      <c r="Q195" s="98">
        <v>4781.1674341126927</v>
      </c>
      <c r="R195" s="98">
        <v>4949.7798387726534</v>
      </c>
      <c r="S195" s="98">
        <v>5174.794705055856</v>
      </c>
      <c r="T195" s="98">
        <v>5348.0821354935342</v>
      </c>
      <c r="U195" s="98">
        <v>5215.3095149381179</v>
      </c>
      <c r="V195" s="98">
        <v>5683.1659318361617</v>
      </c>
      <c r="W195" s="98">
        <v>6105.7838010242913</v>
      </c>
      <c r="DA195" s="63" t="s">
        <v>2528</v>
      </c>
    </row>
    <row r="196" spans="1:105" ht="12" customHeight="1" x14ac:dyDescent="0.25">
      <c r="A196" s="97" t="s">
        <v>53</v>
      </c>
      <c r="B196" s="98">
        <v>4.7016536721929185</v>
      </c>
      <c r="C196" s="98">
        <v>4.2507750075844974</v>
      </c>
      <c r="D196" s="98">
        <v>3.8396335173356482</v>
      </c>
      <c r="E196" s="98">
        <v>3.8541326528452613</v>
      </c>
      <c r="F196" s="98">
        <v>4.1774633632871767</v>
      </c>
      <c r="G196" s="98">
        <v>3.7463630650366082</v>
      </c>
      <c r="H196" s="98">
        <v>3.5956368759638253</v>
      </c>
      <c r="I196" s="98">
        <v>3.0275922031699976</v>
      </c>
      <c r="J196" s="98">
        <v>3.8852670768292854</v>
      </c>
      <c r="K196" s="98">
        <v>3.9850529803595003</v>
      </c>
      <c r="L196" s="98">
        <v>3.769690614210683</v>
      </c>
      <c r="M196" s="98">
        <v>4.1347022578445367</v>
      </c>
      <c r="N196" s="98">
        <v>3.2896803894143889</v>
      </c>
      <c r="O196" s="98">
        <v>3.89069041708894</v>
      </c>
      <c r="P196" s="98">
        <v>3.6467571526924858</v>
      </c>
      <c r="Q196" s="98">
        <v>3.2770305610035115</v>
      </c>
      <c r="R196" s="98">
        <v>3.3597636177979981</v>
      </c>
      <c r="S196" s="98">
        <v>3.5345405115445794</v>
      </c>
      <c r="T196" s="98">
        <v>3.5972168708624532</v>
      </c>
      <c r="U196" s="98">
        <v>3.4913204137367591</v>
      </c>
      <c r="V196" s="98">
        <v>3.7455002833403128</v>
      </c>
      <c r="W196" s="98">
        <v>3.9845843527217242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10.504861310438377</v>
      </c>
      <c r="C197" s="122">
        <f t="shared" si="100"/>
        <v>14.370338240338555</v>
      </c>
      <c r="D197" s="122">
        <f t="shared" si="100"/>
        <v>17.808661925241449</v>
      </c>
      <c r="E197" s="122">
        <f t="shared" si="100"/>
        <v>20.698897601163264</v>
      </c>
      <c r="F197" s="122">
        <f t="shared" si="100"/>
        <v>14.450608564682693</v>
      </c>
      <c r="G197" s="122">
        <f t="shared" si="100"/>
        <v>13.761662688364369</v>
      </c>
      <c r="H197" s="122">
        <f t="shared" si="100"/>
        <v>14.384828786253813</v>
      </c>
      <c r="I197" s="122">
        <f t="shared" si="100"/>
        <v>26.700874445565461</v>
      </c>
      <c r="J197" s="122">
        <f t="shared" si="100"/>
        <v>16.077261041043204</v>
      </c>
      <c r="K197" s="122">
        <f t="shared" si="100"/>
        <v>16.624597282726157</v>
      </c>
      <c r="L197" s="122">
        <f t="shared" si="100"/>
        <v>41.51584226440243</v>
      </c>
      <c r="M197" s="122">
        <f t="shared" si="100"/>
        <v>39.591929089874519</v>
      </c>
      <c r="N197" s="122">
        <f t="shared" si="100"/>
        <v>123.0788823817655</v>
      </c>
      <c r="O197" s="122">
        <f t="shared" si="100"/>
        <v>74.428062726895504</v>
      </c>
      <c r="P197" s="122">
        <f t="shared" si="100"/>
        <v>71.828546973315142</v>
      </c>
      <c r="Q197" s="122">
        <f t="shared" si="100"/>
        <v>126.60205805635415</v>
      </c>
      <c r="R197" s="122">
        <f t="shared" si="100"/>
        <v>114.72219728426947</v>
      </c>
      <c r="S197" s="122">
        <f t="shared" si="100"/>
        <v>108.20346563148183</v>
      </c>
      <c r="T197" s="122">
        <f t="shared" si="100"/>
        <v>94.782608456784843</v>
      </c>
      <c r="U197" s="122">
        <f t="shared" si="100"/>
        <v>78.71808409428381</v>
      </c>
      <c r="V197" s="122">
        <f t="shared" si="100"/>
        <v>65.124144876984104</v>
      </c>
      <c r="W197" s="122">
        <f t="shared" si="100"/>
        <v>51.939646463923083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10.504861310438377</v>
      </c>
      <c r="C198" s="98">
        <f>RES_hhdet_tesh!C129</f>
        <v>14.370338240338555</v>
      </c>
      <c r="D198" s="98">
        <f>RES_hhdet_tesh!D129</f>
        <v>17.808661925241449</v>
      </c>
      <c r="E198" s="98">
        <f>RES_hhdet_tesh!E129</f>
        <v>20.698897601163264</v>
      </c>
      <c r="F198" s="98">
        <f>RES_hhdet_tesh!F129</f>
        <v>14.450608564682693</v>
      </c>
      <c r="G198" s="98">
        <f>RES_hhdet_tesh!G129</f>
        <v>13.761662688364369</v>
      </c>
      <c r="H198" s="98">
        <f>RES_hhdet_tesh!H129</f>
        <v>14.384828786253813</v>
      </c>
      <c r="I198" s="98">
        <f>RES_hhdet_tesh!I129</f>
        <v>26.700874445565461</v>
      </c>
      <c r="J198" s="98">
        <f>RES_hhdet_tesh!J129</f>
        <v>16.077261041043204</v>
      </c>
      <c r="K198" s="98">
        <f>RES_hhdet_tesh!K129</f>
        <v>16.624597282726157</v>
      </c>
      <c r="L198" s="98">
        <f>RES_hhdet_tesh!L129</f>
        <v>41.51584226440243</v>
      </c>
      <c r="M198" s="98">
        <f>RES_hhdet_tesh!M129</f>
        <v>39.591929089874519</v>
      </c>
      <c r="N198" s="98">
        <f>RES_hhdet_tesh!N129</f>
        <v>123.0788823817655</v>
      </c>
      <c r="O198" s="98">
        <f>RES_hhdet_tesh!O129</f>
        <v>74.428062726895504</v>
      </c>
      <c r="P198" s="98">
        <f>RES_hhdet_tesh!P129</f>
        <v>71.828546973315142</v>
      </c>
      <c r="Q198" s="98">
        <f>RES_hhdet_tesh!Q129</f>
        <v>126.60205805635415</v>
      </c>
      <c r="R198" s="98">
        <f>RES_hhdet_tesh!R129</f>
        <v>114.72219728426947</v>
      </c>
      <c r="S198" s="98">
        <f>RES_hhdet_tesh!S129</f>
        <v>108.20346563148183</v>
      </c>
      <c r="T198" s="98">
        <f>RES_hhdet_tesh!T129</f>
        <v>94.782608456784843</v>
      </c>
      <c r="U198" s="98">
        <f>RES_hhdet_tesh!U129</f>
        <v>78.71808409428381</v>
      </c>
      <c r="V198" s="98">
        <f>RES_hhdet_tesh!V129</f>
        <v>65.124144876984104</v>
      </c>
      <c r="W198" s="98">
        <f>RES_hhdet_tesh!W129</f>
        <v>51.939646463923083</v>
      </c>
      <c r="DA198" s="63" t="s">
        <v>2531</v>
      </c>
    </row>
    <row r="199" spans="1:105" ht="12" customHeight="1" x14ac:dyDescent="0.25">
      <c r="A199" s="121" t="s">
        <v>55</v>
      </c>
      <c r="B199" s="122">
        <v>383.80861814359127</v>
      </c>
      <c r="C199" s="122">
        <v>700.73607638420378</v>
      </c>
      <c r="D199" s="122">
        <v>732.59002953800245</v>
      </c>
      <c r="E199" s="122">
        <v>793.98623764499564</v>
      </c>
      <c r="F199" s="122">
        <v>540.43949551673109</v>
      </c>
      <c r="G199" s="122">
        <v>812.23798297837084</v>
      </c>
      <c r="H199" s="122">
        <v>845.91072856695916</v>
      </c>
      <c r="I199" s="122">
        <v>947.19150137459462</v>
      </c>
      <c r="J199" s="122">
        <v>745.48653471496243</v>
      </c>
      <c r="K199" s="122">
        <v>853.9407440906092</v>
      </c>
      <c r="L199" s="122">
        <v>819.30833646344547</v>
      </c>
      <c r="M199" s="122">
        <v>897.37089841111265</v>
      </c>
      <c r="N199" s="122">
        <v>854.36414513914826</v>
      </c>
      <c r="O199" s="122">
        <v>919.97084420395197</v>
      </c>
      <c r="P199" s="122">
        <v>915.56851083021593</v>
      </c>
      <c r="Q199" s="122">
        <v>969.6950966935093</v>
      </c>
      <c r="R199" s="122">
        <v>993.74218655121297</v>
      </c>
      <c r="S199" s="122">
        <v>1078.8794285126382</v>
      </c>
      <c r="T199" s="122">
        <v>1078.9261222988293</v>
      </c>
      <c r="U199" s="122">
        <v>1040.3035570917827</v>
      </c>
      <c r="V199" s="122">
        <v>1110.5170714880278</v>
      </c>
      <c r="W199" s="122">
        <v>1186.8598444935283</v>
      </c>
      <c r="DA199" s="130" t="s">
        <v>2532</v>
      </c>
    </row>
    <row r="200" spans="1:105" ht="12" customHeight="1" x14ac:dyDescent="0.25">
      <c r="A200" s="97" t="s">
        <v>128</v>
      </c>
      <c r="B200" s="98">
        <v>382.37026672734311</v>
      </c>
      <c r="C200" s="98">
        <v>705.0575227552572</v>
      </c>
      <c r="D200" s="98">
        <v>736.89164498794082</v>
      </c>
      <c r="E200" s="98">
        <v>793.86432998105556</v>
      </c>
      <c r="F200" s="98">
        <v>543.44178060172158</v>
      </c>
      <c r="G200" s="98">
        <v>816.11744070939267</v>
      </c>
      <c r="H200" s="98">
        <v>842.11393124529798</v>
      </c>
      <c r="I200" s="98">
        <v>947.3520629550743</v>
      </c>
      <c r="J200" s="98">
        <v>746.30288012803862</v>
      </c>
      <c r="K200" s="98">
        <v>851.8394528679155</v>
      </c>
      <c r="L200" s="98">
        <v>820.48042240717325</v>
      </c>
      <c r="M200" s="98">
        <v>899.37697235188955</v>
      </c>
      <c r="N200" s="98">
        <v>852.09793154634826</v>
      </c>
      <c r="O200" s="98">
        <v>920.13678818728613</v>
      </c>
      <c r="P200" s="98">
        <v>914.58934151024607</v>
      </c>
      <c r="Q200" s="98">
        <v>968.98725757381726</v>
      </c>
      <c r="R200" s="98">
        <v>995.30363003286573</v>
      </c>
      <c r="S200" s="98">
        <v>1076.9665438208619</v>
      </c>
      <c r="T200" s="98">
        <v>1079.8485850918958</v>
      </c>
      <c r="U200" s="98">
        <v>1040.8897258464856</v>
      </c>
      <c r="V200" s="98">
        <v>1110.9126022651906</v>
      </c>
      <c r="W200" s="98">
        <v>1186.6745358644018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468.76039192241706</v>
      </c>
      <c r="C204" s="101">
        <v>463.07129212585852</v>
      </c>
      <c r="D204" s="101">
        <v>506.11204770672708</v>
      </c>
      <c r="E204" s="101">
        <v>800.3330497849937</v>
      </c>
      <c r="F204" s="101">
        <v>358.04947033524866</v>
      </c>
      <c r="G204" s="101">
        <v>607.56927999246261</v>
      </c>
      <c r="H204" s="101">
        <v>1045.8843030206551</v>
      </c>
      <c r="I204" s="101">
        <v>938.77090581382129</v>
      </c>
      <c r="J204" s="101">
        <v>702.65986025678512</v>
      </c>
      <c r="K204" s="101">
        <v>964.11014505005915</v>
      </c>
      <c r="L204" s="101">
        <v>757.89945781653853</v>
      </c>
      <c r="M204" s="101">
        <v>792.13788347944444</v>
      </c>
      <c r="N204" s="101">
        <v>973.24322037996012</v>
      </c>
      <c r="O204" s="101">
        <v>911.23896831048091</v>
      </c>
      <c r="P204" s="101">
        <v>967.08814746831104</v>
      </c>
      <c r="Q204" s="101">
        <v>1006.8794563107444</v>
      </c>
      <c r="R204" s="101">
        <v>911.80506636659197</v>
      </c>
      <c r="S204" s="101">
        <v>1179.3001365299399</v>
      </c>
      <c r="T204" s="101">
        <v>1030.4557352033603</v>
      </c>
      <c r="U204" s="101">
        <v>1009.4609092062145</v>
      </c>
      <c r="V204" s="101">
        <v>1089.5661478994109</v>
      </c>
      <c r="W204" s="101">
        <v>1196.6312393497076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315.73893874796562</v>
      </c>
      <c r="C208" s="122">
        <v>342.75748937377028</v>
      </c>
      <c r="D208" s="122">
        <v>380.47954653658195</v>
      </c>
      <c r="E208" s="122">
        <v>455.89976682938686</v>
      </c>
      <c r="F208" s="122">
        <v>300.96233231151831</v>
      </c>
      <c r="G208" s="122">
        <v>655.37185530320266</v>
      </c>
      <c r="H208" s="122">
        <v>376.64505886420699</v>
      </c>
      <c r="I208" s="122">
        <v>535.22622006554525</v>
      </c>
      <c r="J208" s="122">
        <v>264.2491181466134</v>
      </c>
      <c r="K208" s="122">
        <v>377.24989881643211</v>
      </c>
      <c r="L208" s="122">
        <v>300.57616585862456</v>
      </c>
      <c r="M208" s="122">
        <v>304.68905934084364</v>
      </c>
      <c r="N208" s="122">
        <v>272.81208174108355</v>
      </c>
      <c r="O208" s="122">
        <v>282.29677363372178</v>
      </c>
      <c r="P208" s="122">
        <v>289.09889269857058</v>
      </c>
      <c r="Q208" s="122">
        <v>331.83304309922596</v>
      </c>
      <c r="R208" s="122">
        <v>336.30011134342857</v>
      </c>
      <c r="S208" s="122">
        <v>380.22110229266588</v>
      </c>
      <c r="T208" s="122">
        <v>389.96266668044353</v>
      </c>
      <c r="U208" s="122">
        <v>412.78713083521023</v>
      </c>
      <c r="V208" s="122">
        <v>371.91719977913289</v>
      </c>
      <c r="W208" s="122">
        <v>393.10479784356738</v>
      </c>
      <c r="DA208" s="130" t="s">
        <v>2541</v>
      </c>
    </row>
    <row r="209" spans="1:105" ht="12" customHeight="1" x14ac:dyDescent="0.25">
      <c r="A209" s="97" t="s">
        <v>50</v>
      </c>
      <c r="B209" s="98">
        <v>316.25541657472002</v>
      </c>
      <c r="C209" s="98">
        <v>342.13720872478541</v>
      </c>
      <c r="D209" s="98">
        <v>382.23301561778192</v>
      </c>
      <c r="E209" s="98">
        <v>452.71711667438728</v>
      </c>
      <c r="F209" s="98">
        <v>301.56311860378639</v>
      </c>
      <c r="G209" s="98">
        <v>667.43667238318255</v>
      </c>
      <c r="H209" s="98">
        <v>363.65881032978155</v>
      </c>
      <c r="I209" s="98">
        <v>540.01866830446761</v>
      </c>
      <c r="J209" s="98">
        <v>264.45089395141883</v>
      </c>
      <c r="K209" s="98">
        <v>379.51531325262766</v>
      </c>
      <c r="L209" s="98">
        <v>301.10026995074918</v>
      </c>
      <c r="M209" s="98">
        <v>304.59032087515982</v>
      </c>
      <c r="N209" s="98">
        <v>269.08502001229493</v>
      </c>
      <c r="O209" s="98">
        <v>285.16091778029789</v>
      </c>
      <c r="P209" s="98">
        <v>289.9849130435332</v>
      </c>
      <c r="Q209" s="98">
        <v>330.66567370647448</v>
      </c>
      <c r="R209" s="98">
        <v>336.03857903392708</v>
      </c>
      <c r="S209" s="98">
        <v>380.49205980885819</v>
      </c>
      <c r="T209" s="98">
        <v>390.3386012445194</v>
      </c>
      <c r="U209" s="98">
        <v>413.36695977558776</v>
      </c>
      <c r="V209" s="98">
        <v>371.86302914013919</v>
      </c>
      <c r="W209" s="98">
        <v>393.20409574185464</v>
      </c>
      <c r="DA209" s="63" t="s">
        <v>2542</v>
      </c>
    </row>
    <row r="210" spans="1:105" ht="12" customHeight="1" x14ac:dyDescent="0.25">
      <c r="A210" s="109" t="s">
        <v>120</v>
      </c>
      <c r="B210" s="33">
        <v>283.58648229589807</v>
      </c>
      <c r="C210" s="33">
        <v>369.7864213860625</v>
      </c>
      <c r="D210" s="33">
        <v>309.83700697629274</v>
      </c>
      <c r="E210" s="33">
        <v>562.09520619000182</v>
      </c>
      <c r="F210" s="33">
        <v>282.18595490292967</v>
      </c>
      <c r="G210" s="33">
        <v>319.353644121618</v>
      </c>
      <c r="H210" s="33">
        <v>625.78062108701579</v>
      </c>
      <c r="I210" s="33">
        <v>419.33875712664303</v>
      </c>
      <c r="J210" s="33">
        <v>258.28299431003745</v>
      </c>
      <c r="K210" s="33">
        <v>270.24973018956712</v>
      </c>
      <c r="L210" s="33">
        <v>277.98940869779085</v>
      </c>
      <c r="M210" s="33">
        <v>309.27015067267729</v>
      </c>
      <c r="N210" s="33">
        <v>447.30734953548961</v>
      </c>
      <c r="O210" s="33">
        <v>30.338051607793435</v>
      </c>
      <c r="P210" s="33">
        <v>212.97858722929703</v>
      </c>
      <c r="Q210" s="33">
        <v>418.90478051581664</v>
      </c>
      <c r="R210" s="33">
        <v>352.7983174155716</v>
      </c>
      <c r="S210" s="33">
        <v>364.68816341572295</v>
      </c>
      <c r="T210" s="33">
        <v>364.81521234912117</v>
      </c>
      <c r="U210" s="33">
        <v>370.57289825725013</v>
      </c>
      <c r="V210" s="33">
        <v>375.94381218182781</v>
      </c>
      <c r="W210" s="33">
        <v>385.7679247933803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124.04486565100028</v>
      </c>
      <c r="C212" s="117">
        <f t="shared" si="101"/>
        <v>133.06179000473182</v>
      </c>
      <c r="D212" s="117">
        <f t="shared" si="101"/>
        <v>148.29532419167296</v>
      </c>
      <c r="E212" s="117">
        <f t="shared" si="101"/>
        <v>174.53633074695637</v>
      </c>
      <c r="F212" s="117">
        <f t="shared" si="101"/>
        <v>115.81915465809666</v>
      </c>
      <c r="G212" s="117">
        <f t="shared" si="101"/>
        <v>254.55682055817917</v>
      </c>
      <c r="H212" s="117">
        <f t="shared" si="101"/>
        <v>135.99228752340954</v>
      </c>
      <c r="I212" s="117">
        <f t="shared" si="101"/>
        <v>203.56956745282511</v>
      </c>
      <c r="J212" s="117">
        <f t="shared" si="101"/>
        <v>100.33779191287775</v>
      </c>
      <c r="K212" s="117">
        <f t="shared" si="101"/>
        <v>145.58139017653031</v>
      </c>
      <c r="L212" s="117">
        <f t="shared" si="101"/>
        <v>115.17740848536768</v>
      </c>
      <c r="M212" s="117">
        <f t="shared" si="101"/>
        <v>116.58252455742499</v>
      </c>
      <c r="N212" s="117">
        <f t="shared" si="101"/>
        <v>102.91516637161575</v>
      </c>
      <c r="O212" s="117">
        <f t="shared" si="101"/>
        <v>110.04397261779199</v>
      </c>
      <c r="P212" s="117">
        <f t="shared" si="101"/>
        <v>111.85656941563832</v>
      </c>
      <c r="Q212" s="117">
        <f t="shared" si="101"/>
        <v>127.29186117396554</v>
      </c>
      <c r="R212" s="117">
        <f t="shared" ref="R212:V212" si="102">R213+R216+R218+R227</f>
        <v>128.94999565033922</v>
      </c>
      <c r="S212" s="117">
        <f t="shared" si="102"/>
        <v>145.53218378827211</v>
      </c>
      <c r="T212" s="117">
        <f t="shared" si="102"/>
        <v>149.35513028809027</v>
      </c>
      <c r="U212" s="117">
        <f t="shared" si="102"/>
        <v>157.90421610026911</v>
      </c>
      <c r="V212" s="117">
        <f t="shared" si="102"/>
        <v>141.62310871899444</v>
      </c>
      <c r="W212" s="117">
        <f t="shared" ref="W212" si="103">W213+W216+W218+W227</f>
        <v>149.07632144855035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124.04486565100028</v>
      </c>
      <c r="C227" s="122">
        <v>133.06179000473182</v>
      </c>
      <c r="D227" s="122">
        <v>148.29532419167296</v>
      </c>
      <c r="E227" s="122">
        <v>174.53633074695637</v>
      </c>
      <c r="F227" s="122">
        <v>115.81915465809666</v>
      </c>
      <c r="G227" s="122">
        <v>254.55682055817917</v>
      </c>
      <c r="H227" s="122">
        <v>135.99228752340954</v>
      </c>
      <c r="I227" s="122">
        <v>203.56956745282511</v>
      </c>
      <c r="J227" s="122">
        <v>100.33779191287775</v>
      </c>
      <c r="K227" s="122">
        <v>145.58139017653031</v>
      </c>
      <c r="L227" s="122">
        <v>115.17740848536768</v>
      </c>
      <c r="M227" s="122">
        <v>116.58252455742499</v>
      </c>
      <c r="N227" s="122">
        <v>102.91516637161575</v>
      </c>
      <c r="O227" s="122">
        <v>110.04397261779199</v>
      </c>
      <c r="P227" s="122">
        <v>111.85656941563832</v>
      </c>
      <c r="Q227" s="122">
        <v>127.29186117396554</v>
      </c>
      <c r="R227" s="122">
        <v>128.94999565033922</v>
      </c>
      <c r="S227" s="122">
        <v>145.53218378827211</v>
      </c>
      <c r="T227" s="122">
        <v>149.35513028809027</v>
      </c>
      <c r="U227" s="122">
        <v>157.90421610026911</v>
      </c>
      <c r="V227" s="122">
        <v>141.62310871899444</v>
      </c>
      <c r="W227" s="122">
        <v>149.07632144855035</v>
      </c>
      <c r="DA227" s="130" t="s">
        <v>2709</v>
      </c>
    </row>
    <row r="228" spans="1:105" ht="12" customHeight="1" x14ac:dyDescent="0.25">
      <c r="A228" s="97" t="s">
        <v>50</v>
      </c>
      <c r="B228" s="98">
        <v>126.03744816882396</v>
      </c>
      <c r="C228" s="98">
        <v>136.11539395111407</v>
      </c>
      <c r="D228" s="98">
        <v>151.97626866896914</v>
      </c>
      <c r="E228" s="98">
        <v>179.76713993659155</v>
      </c>
      <c r="F228" s="98">
        <v>119.52501117059111</v>
      </c>
      <c r="G228" s="98">
        <v>263.69674623570745</v>
      </c>
      <c r="H228" s="98">
        <v>143.08091681738662</v>
      </c>
      <c r="I228" s="98">
        <v>211.98805026620605</v>
      </c>
      <c r="J228" s="98">
        <v>103.73124120595097</v>
      </c>
      <c r="K228" s="98">
        <v>148.66364871106981</v>
      </c>
      <c r="L228" s="98">
        <v>117.84999006392934</v>
      </c>
      <c r="M228" s="98">
        <v>119.09528380331885</v>
      </c>
      <c r="N228" s="98">
        <v>105.11334161581487</v>
      </c>
      <c r="O228" s="98">
        <v>111.29489895010923</v>
      </c>
      <c r="P228" s="98">
        <v>113.15855047849651</v>
      </c>
      <c r="Q228" s="98">
        <v>128.99846112349795</v>
      </c>
      <c r="R228" s="98">
        <v>130.99413245073833</v>
      </c>
      <c r="S228" s="98">
        <v>148.07085591965125</v>
      </c>
      <c r="T228" s="98">
        <v>151.58787142592425</v>
      </c>
      <c r="U228" s="98">
        <v>160.07309206250437</v>
      </c>
      <c r="V228" s="98">
        <v>143.52838628939995</v>
      </c>
      <c r="W228" s="98">
        <v>151.09393376144882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239.74919854332916</v>
      </c>
      <c r="C231" s="118">
        <f t="shared" si="108"/>
        <v>230.77248963519514</v>
      </c>
      <c r="D231" s="118">
        <f t="shared" si="108"/>
        <v>221.3337388249341</v>
      </c>
      <c r="E231" s="118">
        <f t="shared" si="108"/>
        <v>230.26079306012724</v>
      </c>
      <c r="F231" s="118">
        <f t="shared" si="108"/>
        <v>213.01619131925617</v>
      </c>
      <c r="G231" s="118">
        <f t="shared" si="108"/>
        <v>227.2627756442219</v>
      </c>
      <c r="H231" s="118">
        <f t="shared" si="108"/>
        <v>217.73214032424804</v>
      </c>
      <c r="I231" s="118">
        <f t="shared" si="108"/>
        <v>213.64215223912538</v>
      </c>
      <c r="J231" s="118">
        <f t="shared" si="108"/>
        <v>207.75076766437138</v>
      </c>
      <c r="K231" s="118">
        <f t="shared" si="108"/>
        <v>214.15448530209409</v>
      </c>
      <c r="L231" s="118">
        <f t="shared" si="108"/>
        <v>209.92250009978974</v>
      </c>
      <c r="M231" s="118">
        <f t="shared" si="108"/>
        <v>210.57774218368658</v>
      </c>
      <c r="N231" s="118">
        <f t="shared" si="108"/>
        <v>192.24583599411341</v>
      </c>
      <c r="O231" s="118">
        <f t="shared" si="108"/>
        <v>186.23311317748244</v>
      </c>
      <c r="P231" s="118">
        <f t="shared" si="108"/>
        <v>169.75211131126267</v>
      </c>
      <c r="Q231" s="118">
        <f t="shared" si="108"/>
        <v>171.09234388660749</v>
      </c>
      <c r="R231" s="118">
        <f t="shared" ref="R231:V231" si="109">R232+R235+R237+R246</f>
        <v>171.33047341310501</v>
      </c>
      <c r="S231" s="118">
        <f t="shared" si="109"/>
        <v>175.46874635509818</v>
      </c>
      <c r="T231" s="118">
        <f t="shared" si="109"/>
        <v>175.38893636952892</v>
      </c>
      <c r="U231" s="118">
        <f t="shared" si="109"/>
        <v>167.28779778279778</v>
      </c>
      <c r="V231" s="118">
        <f t="shared" si="109"/>
        <v>173.80421962170431</v>
      </c>
      <c r="W231" s="118">
        <f t="shared" ref="W231" si="110">W232+W235+W237+W246</f>
        <v>179.93591652255094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211.0930257590029</v>
      </c>
      <c r="C232" s="123">
        <f t="shared" si="111"/>
        <v>189.59897770953788</v>
      </c>
      <c r="D232" s="123">
        <f t="shared" si="111"/>
        <v>177.5120929360836</v>
      </c>
      <c r="E232" s="123">
        <f t="shared" si="111"/>
        <v>181.27061249068714</v>
      </c>
      <c r="F232" s="123">
        <f t="shared" si="111"/>
        <v>180.59898616048704</v>
      </c>
      <c r="G232" s="123">
        <f t="shared" si="111"/>
        <v>170.41716342637761</v>
      </c>
      <c r="H232" s="123">
        <f t="shared" si="111"/>
        <v>172.84057053599514</v>
      </c>
      <c r="I232" s="123">
        <f t="shared" si="111"/>
        <v>159.11185240035678</v>
      </c>
      <c r="J232" s="123">
        <f t="shared" si="111"/>
        <v>172.25629546069186</v>
      </c>
      <c r="K232" s="123">
        <f t="shared" si="111"/>
        <v>171.40525269842132</v>
      </c>
      <c r="L232" s="123">
        <f t="shared" si="111"/>
        <v>172.23658263938674</v>
      </c>
      <c r="M232" s="123">
        <f t="shared" si="111"/>
        <v>171.5989342576454</v>
      </c>
      <c r="N232" s="123">
        <f t="shared" si="111"/>
        <v>156.24506571291371</v>
      </c>
      <c r="O232" s="123">
        <f t="shared" si="111"/>
        <v>149.68690362344771</v>
      </c>
      <c r="P232" s="123">
        <f t="shared" si="111"/>
        <v>134.06315389185764</v>
      </c>
      <c r="Q232" s="123">
        <f t="shared" si="111"/>
        <v>133.01802600513486</v>
      </c>
      <c r="R232" s="123">
        <f t="shared" ref="R232:V232" si="112">SUM(R233:R234)</f>
        <v>133.64114440702699</v>
      </c>
      <c r="S232" s="123">
        <f t="shared" si="112"/>
        <v>135.33120908349366</v>
      </c>
      <c r="T232" s="123">
        <f t="shared" si="112"/>
        <v>136.21377443778943</v>
      </c>
      <c r="U232" s="123">
        <f t="shared" si="112"/>
        <v>129.5188255050879</v>
      </c>
      <c r="V232" s="123">
        <f t="shared" si="112"/>
        <v>137.08802930367054</v>
      </c>
      <c r="W232" s="123">
        <f t="shared" ref="W232" si="113">SUM(W233:W234)</f>
        <v>142.2598622415241</v>
      </c>
      <c r="DA232" s="130" t="s">
        <v>2863</v>
      </c>
    </row>
    <row r="233" spans="1:105" ht="12" customHeight="1" x14ac:dyDescent="0.25">
      <c r="A233" s="97" t="s">
        <v>203</v>
      </c>
      <c r="B233" s="99">
        <v>210.96959018226403</v>
      </c>
      <c r="C233" s="99">
        <v>189.4876651975508</v>
      </c>
      <c r="D233" s="99">
        <v>177.41202204676276</v>
      </c>
      <c r="E233" s="99">
        <v>181.17079243440131</v>
      </c>
      <c r="F233" s="99">
        <v>180.49195923647386</v>
      </c>
      <c r="G233" s="99">
        <v>170.3223347311592</v>
      </c>
      <c r="H233" s="99">
        <v>172.75066128620563</v>
      </c>
      <c r="I233" s="99">
        <v>159.03717736232218</v>
      </c>
      <c r="J233" s="99">
        <v>172.16199339230997</v>
      </c>
      <c r="K233" s="99">
        <v>171.31032049220835</v>
      </c>
      <c r="L233" s="99">
        <v>172.14845774315546</v>
      </c>
      <c r="M233" s="99">
        <v>171.50434145344812</v>
      </c>
      <c r="N233" s="99">
        <v>156.17130606292685</v>
      </c>
      <c r="O233" s="99">
        <v>149.60172198358558</v>
      </c>
      <c r="P233" s="99">
        <v>133.98516611866722</v>
      </c>
      <c r="Q233" s="99">
        <v>132.9495434054956</v>
      </c>
      <c r="R233" s="99">
        <v>133.57253684585285</v>
      </c>
      <c r="S233" s="99">
        <v>135.26072215355924</v>
      </c>
      <c r="T233" s="99">
        <v>136.14384337619893</v>
      </c>
      <c r="U233" s="99">
        <v>129.45257085258524</v>
      </c>
      <c r="V233" s="99">
        <v>137.01889380958312</v>
      </c>
      <c r="W233" s="99">
        <v>142.18834985576461</v>
      </c>
      <c r="DA233" s="63" t="s">
        <v>2864</v>
      </c>
    </row>
    <row r="234" spans="1:105" ht="12" customHeight="1" x14ac:dyDescent="0.25">
      <c r="A234" s="97" t="s">
        <v>53</v>
      </c>
      <c r="B234" s="99">
        <v>0.12343557673887076</v>
      </c>
      <c r="C234" s="99">
        <v>0.11131251198707479</v>
      </c>
      <c r="D234" s="99">
        <v>0.10007088932084829</v>
      </c>
      <c r="E234" s="99">
        <v>9.9820056285838954E-2</v>
      </c>
      <c r="F234" s="99">
        <v>0.10702692401317303</v>
      </c>
      <c r="G234" s="99">
        <v>9.4828695218413597E-2</v>
      </c>
      <c r="H234" s="99">
        <v>8.9909249789510245E-2</v>
      </c>
      <c r="I234" s="99">
        <v>7.4675038034590802E-2</v>
      </c>
      <c r="J234" s="99">
        <v>9.4302068381881432E-2</v>
      </c>
      <c r="K234" s="99">
        <v>9.4932206212960044E-2</v>
      </c>
      <c r="L234" s="99">
        <v>8.8124896231265251E-2</v>
      </c>
      <c r="M234" s="99">
        <v>9.459280419727667E-2</v>
      </c>
      <c r="N234" s="99">
        <v>7.3759649986869708E-2</v>
      </c>
      <c r="O234" s="99">
        <v>8.5181639862116687E-2</v>
      </c>
      <c r="P234" s="99">
        <v>7.7987773190411364E-2</v>
      </c>
      <c r="Q234" s="99">
        <v>6.8482599639261621E-2</v>
      </c>
      <c r="R234" s="99">
        <v>6.8607561174139922E-2</v>
      </c>
      <c r="S234" s="99">
        <v>7.0486929934406112E-2</v>
      </c>
      <c r="T234" s="99">
        <v>6.9931061590503038E-2</v>
      </c>
      <c r="U234" s="99">
        <v>6.6254652502667974E-2</v>
      </c>
      <c r="V234" s="99">
        <v>6.9135494087419716E-2</v>
      </c>
      <c r="W234" s="99">
        <v>7.1512385759499697E-2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0.16963443179427265</v>
      </c>
      <c r="C235" s="123">
        <f t="shared" si="114"/>
        <v>0.21092337607285977</v>
      </c>
      <c r="D235" s="123">
        <f t="shared" si="114"/>
        <v>0.24728547599578002</v>
      </c>
      <c r="E235" s="123">
        <f t="shared" si="114"/>
        <v>0.27775048464629687</v>
      </c>
      <c r="F235" s="123">
        <f t="shared" si="114"/>
        <v>0.18828712944369061</v>
      </c>
      <c r="G235" s="123">
        <f t="shared" si="114"/>
        <v>0.1730798767278596</v>
      </c>
      <c r="H235" s="123">
        <f t="shared" si="114"/>
        <v>0.17287034516574637</v>
      </c>
      <c r="I235" s="123">
        <f t="shared" si="114"/>
        <v>0.30392942509118825</v>
      </c>
      <c r="J235" s="123">
        <f t="shared" si="114"/>
        <v>0.17303304451680851</v>
      </c>
      <c r="K235" s="123">
        <f t="shared" si="114"/>
        <v>0.16096775093107771</v>
      </c>
      <c r="L235" s="123">
        <f t="shared" si="114"/>
        <v>0.37356536406630542</v>
      </c>
      <c r="M235" s="123">
        <f t="shared" si="114"/>
        <v>0.34104813738650425</v>
      </c>
      <c r="N235" s="123">
        <f t="shared" si="114"/>
        <v>1.0198764204646691</v>
      </c>
      <c r="O235" s="123">
        <f t="shared" si="114"/>
        <v>0.59161647585488331</v>
      </c>
      <c r="P235" s="123">
        <f t="shared" si="114"/>
        <v>0.54607218722146222</v>
      </c>
      <c r="Q235" s="123">
        <f t="shared" si="114"/>
        <v>0.92202377510676325</v>
      </c>
      <c r="R235" s="123">
        <f t="shared" si="114"/>
        <v>0.80397565374335533</v>
      </c>
      <c r="S235" s="123">
        <f t="shared" si="114"/>
        <v>0.72130185241360745</v>
      </c>
      <c r="T235" s="123">
        <f t="shared" si="114"/>
        <v>0.59866048043684417</v>
      </c>
      <c r="U235" s="123">
        <f t="shared" si="114"/>
        <v>0.47526958643730344</v>
      </c>
      <c r="V235" s="123">
        <f t="shared" si="114"/>
        <v>0.37415373889342463</v>
      </c>
      <c r="W235" s="123">
        <f t="shared" si="114"/>
        <v>0.28417863775137453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0.16963443179427265</v>
      </c>
      <c r="C236" s="99">
        <f>RES_hhdet_fecs!C129</f>
        <v>0.21092337607285977</v>
      </c>
      <c r="D236" s="99">
        <f>RES_hhdet_fecs!D129</f>
        <v>0.24728547599578002</v>
      </c>
      <c r="E236" s="99">
        <f>RES_hhdet_fecs!E129</f>
        <v>0.27775048464629687</v>
      </c>
      <c r="F236" s="99">
        <f>RES_hhdet_fecs!F129</f>
        <v>0.18828712944369061</v>
      </c>
      <c r="G236" s="99">
        <f>RES_hhdet_fecs!G129</f>
        <v>0.1730798767278596</v>
      </c>
      <c r="H236" s="99">
        <f>RES_hhdet_fecs!H129</f>
        <v>0.17287034516574637</v>
      </c>
      <c r="I236" s="99">
        <f>RES_hhdet_fecs!I129</f>
        <v>0.30392942509118825</v>
      </c>
      <c r="J236" s="99">
        <f>RES_hhdet_fecs!J129</f>
        <v>0.17303304451680851</v>
      </c>
      <c r="K236" s="99">
        <f>RES_hhdet_fecs!K129</f>
        <v>0.16096775093107771</v>
      </c>
      <c r="L236" s="99">
        <f>RES_hhdet_fecs!L129</f>
        <v>0.37356536406630542</v>
      </c>
      <c r="M236" s="99">
        <f>RES_hhdet_fecs!M129</f>
        <v>0.34104813738650425</v>
      </c>
      <c r="N236" s="99">
        <f>RES_hhdet_fecs!N129</f>
        <v>1.0198764204646691</v>
      </c>
      <c r="O236" s="99">
        <f>RES_hhdet_fecs!O129</f>
        <v>0.59161647585488331</v>
      </c>
      <c r="P236" s="99">
        <f>RES_hhdet_fecs!P129</f>
        <v>0.54607218722146222</v>
      </c>
      <c r="Q236" s="99">
        <f>RES_hhdet_fecs!Q129</f>
        <v>0.92202377510676325</v>
      </c>
      <c r="R236" s="99">
        <f>RES_hhdet_fecs!R129</f>
        <v>0.80397565374335533</v>
      </c>
      <c r="S236" s="99">
        <f>RES_hhdet_fecs!S129</f>
        <v>0.72130185241360745</v>
      </c>
      <c r="T236" s="99">
        <f>RES_hhdet_fecs!T129</f>
        <v>0.59866048043684417</v>
      </c>
      <c r="U236" s="99">
        <f>RES_hhdet_fecs!U129</f>
        <v>0.47526958643730344</v>
      </c>
      <c r="V236" s="99">
        <f>RES_hhdet_fecs!V129</f>
        <v>0.37415373889342463</v>
      </c>
      <c r="W236" s="99">
        <f>RES_hhdet_fecs!W129</f>
        <v>0.28417863775137453</v>
      </c>
      <c r="DA236" s="63" t="s">
        <v>2867</v>
      </c>
    </row>
    <row r="237" spans="1:105" ht="12" customHeight="1" x14ac:dyDescent="0.25">
      <c r="A237" s="121" t="s">
        <v>55</v>
      </c>
      <c r="B237" s="123">
        <v>13.988745001719876</v>
      </c>
      <c r="C237" s="123">
        <v>25.327792799339516</v>
      </c>
      <c r="D237" s="123">
        <v>26.294195654757427</v>
      </c>
      <c r="E237" s="123">
        <v>28.238878614859892</v>
      </c>
      <c r="F237" s="123">
        <v>18.86330239343523</v>
      </c>
      <c r="G237" s="123">
        <v>27.930111007432913</v>
      </c>
      <c r="H237" s="123">
        <v>28.710265829242669</v>
      </c>
      <c r="I237" s="123">
        <v>31.573243480922688</v>
      </c>
      <c r="J237" s="123">
        <v>24.326184583544755</v>
      </c>
      <c r="K237" s="123">
        <v>27.142994342263759</v>
      </c>
      <c r="L237" s="123">
        <v>25.263110302647654</v>
      </c>
      <c r="M237" s="123">
        <v>26.698348908475783</v>
      </c>
      <c r="N237" s="123">
        <v>24.545407928777408</v>
      </c>
      <c r="O237" s="123">
        <v>25.338700482051568</v>
      </c>
      <c r="P237" s="123">
        <v>24.54329646956208</v>
      </c>
      <c r="Q237" s="123">
        <v>25.289943018174839</v>
      </c>
      <c r="R237" s="123">
        <v>25.147205334137652</v>
      </c>
      <c r="S237" s="123">
        <v>26.479798562048323</v>
      </c>
      <c r="T237" s="123">
        <v>25.662115408994119</v>
      </c>
      <c r="U237" s="123">
        <v>23.982848191535229</v>
      </c>
      <c r="V237" s="123">
        <v>24.719796591038868</v>
      </c>
      <c r="W237" s="123">
        <v>25.499415759563586</v>
      </c>
      <c r="DA237" s="130" t="s">
        <v>2868</v>
      </c>
    </row>
    <row r="238" spans="1:105" ht="12" customHeight="1" x14ac:dyDescent="0.25">
      <c r="A238" s="97" t="s">
        <v>128</v>
      </c>
      <c r="B238" s="99">
        <v>13.847157237613057</v>
      </c>
      <c r="C238" s="99">
        <v>25.393054565930143</v>
      </c>
      <c r="D238" s="99">
        <v>26.347224033728899</v>
      </c>
      <c r="E238" s="99">
        <v>28.072804679064195</v>
      </c>
      <c r="F238" s="99">
        <v>18.905800361974215</v>
      </c>
      <c r="G238" s="99">
        <v>27.945016467815684</v>
      </c>
      <c r="H238" s="99">
        <v>28.386962313156005</v>
      </c>
      <c r="I238" s="99">
        <v>31.406772658751034</v>
      </c>
      <c r="J238" s="99">
        <v>24.224612611607682</v>
      </c>
      <c r="K238" s="99">
        <v>26.906248679834146</v>
      </c>
      <c r="L238" s="99">
        <v>25.16575015542033</v>
      </c>
      <c r="M238" s="99">
        <v>26.616968097746962</v>
      </c>
      <c r="N238" s="99">
        <v>24.30417884462614</v>
      </c>
      <c r="O238" s="99">
        <v>25.178919250404252</v>
      </c>
      <c r="P238" s="99">
        <v>24.351130912986669</v>
      </c>
      <c r="Q238" s="99">
        <v>25.109801490273483</v>
      </c>
      <c r="R238" s="99">
        <v>25.05282277974602</v>
      </c>
      <c r="S238" s="99">
        <v>26.283607820676586</v>
      </c>
      <c r="T238" s="99">
        <v>25.564019317577518</v>
      </c>
      <c r="U238" s="99">
        <v>23.884227683793995</v>
      </c>
      <c r="V238" s="99">
        <v>24.614059317954897</v>
      </c>
      <c r="W238" s="99">
        <v>25.379524170996735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22.351187983578722</v>
      </c>
      <c r="C242" s="102">
        <v>21.738618632797845</v>
      </c>
      <c r="D242" s="102">
        <v>23.502277039760038</v>
      </c>
      <c r="E242" s="102">
        <v>36.885095249462644</v>
      </c>
      <c r="F242" s="102">
        <v>16.28153372971359</v>
      </c>
      <c r="G242" s="102">
        <v>27.143743052046943</v>
      </c>
      <c r="H242" s="102">
        <v>45.738343513676703</v>
      </c>
      <c r="I242" s="102">
        <v>40.303747141816899</v>
      </c>
      <c r="J242" s="102">
        <v>29.654798803147234</v>
      </c>
      <c r="K242" s="102">
        <v>39.555423199308905</v>
      </c>
      <c r="L242" s="102">
        <v>30.364082205025397</v>
      </c>
      <c r="M242" s="102">
        <v>30.967358089293949</v>
      </c>
      <c r="N242" s="102">
        <v>37.199594866937687</v>
      </c>
      <c r="O242" s="102">
        <v>33.74629596588148</v>
      </c>
      <c r="P242" s="102">
        <v>34.654213393948595</v>
      </c>
      <c r="Q242" s="102">
        <v>34.75317720392809</v>
      </c>
      <c r="R242" s="102">
        <v>30.099952451396398</v>
      </c>
      <c r="S242" s="102">
        <v>36.779223948057684</v>
      </c>
      <c r="T242" s="102">
        <v>30.816529830099636</v>
      </c>
      <c r="U242" s="102">
        <v>29.171998193399922</v>
      </c>
      <c r="V242" s="102">
        <v>30.320608605574485</v>
      </c>
      <c r="W242" s="102">
        <v>31.821345058500171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14.497793350812113</v>
      </c>
      <c r="C246" s="123">
        <v>15.634795750244894</v>
      </c>
      <c r="D246" s="123">
        <v>17.280164758097293</v>
      </c>
      <c r="E246" s="123">
        <v>20.47355146993392</v>
      </c>
      <c r="F246" s="123">
        <v>13.365615635890203</v>
      </c>
      <c r="G246" s="123">
        <v>28.742421333683513</v>
      </c>
      <c r="H246" s="123">
        <v>16.008433613844495</v>
      </c>
      <c r="I246" s="123">
        <v>22.65312693275472</v>
      </c>
      <c r="J246" s="123">
        <v>10.995254575617958</v>
      </c>
      <c r="K246" s="123">
        <v>15.445270510477943</v>
      </c>
      <c r="L246" s="123">
        <v>12.049241793689038</v>
      </c>
      <c r="M246" s="123">
        <v>11.939410880178874</v>
      </c>
      <c r="N246" s="123">
        <v>10.43548593195761</v>
      </c>
      <c r="O246" s="123">
        <v>10.615892596128276</v>
      </c>
      <c r="P246" s="123">
        <v>10.599588762621487</v>
      </c>
      <c r="Q246" s="123">
        <v>11.862351088191046</v>
      </c>
      <c r="R246" s="123">
        <v>11.73814801819703</v>
      </c>
      <c r="S246" s="123">
        <v>12.936436857142589</v>
      </c>
      <c r="T246" s="123">
        <v>12.914386042308536</v>
      </c>
      <c r="U246" s="123">
        <v>13.310854499737355</v>
      </c>
      <c r="V246" s="123">
        <v>11.622239988101496</v>
      </c>
      <c r="W246" s="123">
        <v>11.892459883711853</v>
      </c>
      <c r="DA246" s="130" t="s">
        <v>2877</v>
      </c>
    </row>
    <row r="247" spans="1:105" ht="12" customHeight="1" x14ac:dyDescent="0.25">
      <c r="A247" s="97" t="s">
        <v>50</v>
      </c>
      <c r="B247" s="99">
        <v>14.566575249239392</v>
      </c>
      <c r="C247" s="99">
        <v>15.691022658221577</v>
      </c>
      <c r="D247" s="99">
        <v>17.436603928865967</v>
      </c>
      <c r="E247" s="99">
        <v>20.496023061886572</v>
      </c>
      <c r="F247" s="99">
        <v>13.480541167319066</v>
      </c>
      <c r="G247" s="99">
        <v>29.383452477044944</v>
      </c>
      <c r="H247" s="99">
        <v>15.749921820943705</v>
      </c>
      <c r="I247" s="99">
        <v>23.017470479244743</v>
      </c>
      <c r="J247" s="99">
        <v>11.083528823161503</v>
      </c>
      <c r="K247" s="99">
        <v>15.590225680290796</v>
      </c>
      <c r="L247" s="99">
        <v>12.128039438860222</v>
      </c>
      <c r="M247" s="99">
        <v>11.994345723212456</v>
      </c>
      <c r="N247" s="99">
        <v>10.375072114459025</v>
      </c>
      <c r="O247" s="99">
        <v>10.726615681147079</v>
      </c>
      <c r="P247" s="99">
        <v>10.653080092636692</v>
      </c>
      <c r="Q247" s="99">
        <v>11.867313516941001</v>
      </c>
      <c r="R247" s="99">
        <v>11.775605333393473</v>
      </c>
      <c r="S247" s="99">
        <v>12.999102202379587</v>
      </c>
      <c r="T247" s="99">
        <v>12.972870840639619</v>
      </c>
      <c r="U247" s="99">
        <v>13.372516635788349</v>
      </c>
      <c r="V247" s="99">
        <v>11.6626482871044</v>
      </c>
      <c r="W247" s="99">
        <v>11.937500701158784</v>
      </c>
      <c r="DA247" s="63" t="s">
        <v>2878</v>
      </c>
    </row>
    <row r="248" spans="1:105" ht="12" customHeight="1" x14ac:dyDescent="0.25">
      <c r="A248" s="109" t="s">
        <v>120</v>
      </c>
      <c r="B248" s="110">
        <v>10.215892213311765</v>
      </c>
      <c r="C248" s="110">
        <v>13.184689857936197</v>
      </c>
      <c r="D248" s="110">
        <v>10.977652539152388</v>
      </c>
      <c r="E248" s="110">
        <v>19.723742202711854</v>
      </c>
      <c r="F248" s="110">
        <v>9.7738473486274717</v>
      </c>
      <c r="G248" s="110">
        <v>10.889010322469545</v>
      </c>
      <c r="H248" s="110">
        <v>20.967870567082706</v>
      </c>
      <c r="I248" s="110">
        <v>13.842838926308699</v>
      </c>
      <c r="J248" s="110">
        <v>8.3851542569334381</v>
      </c>
      <c r="K248" s="110">
        <v>8.598740636960116</v>
      </c>
      <c r="L248" s="110">
        <v>8.6533834077867748</v>
      </c>
      <c r="M248" s="110">
        <v>9.3906419531573082</v>
      </c>
      <c r="N248" s="110">
        <v>13.263967462453719</v>
      </c>
      <c r="O248" s="110">
        <v>0.87558429724058451</v>
      </c>
      <c r="P248" s="110">
        <v>6.0040098869613416</v>
      </c>
      <c r="Q248" s="110">
        <v>11.492213498712113</v>
      </c>
      <c r="R248" s="110">
        <v>9.3752334467691885</v>
      </c>
      <c r="S248" s="110">
        <v>9.3440767301844563</v>
      </c>
      <c r="T248" s="110">
        <v>9.0021525430479539</v>
      </c>
      <c r="U248" s="110">
        <v>8.8215653814395498</v>
      </c>
      <c r="V248" s="110">
        <v>8.6186099597377197</v>
      </c>
      <c r="W248" s="110">
        <v>8.564506670352408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159.58822196006579</v>
      </c>
      <c r="C250" s="118">
        <f t="shared" si="115"/>
        <v>154.70024361526683</v>
      </c>
      <c r="D250" s="118">
        <f t="shared" si="115"/>
        <v>148.40649643042565</v>
      </c>
      <c r="E250" s="118">
        <f t="shared" si="115"/>
        <v>154.37174953981147</v>
      </c>
      <c r="F250" s="118">
        <f t="shared" si="115"/>
        <v>142.95175593093666</v>
      </c>
      <c r="G250" s="118">
        <f t="shared" si="115"/>
        <v>151.69649587775717</v>
      </c>
      <c r="H250" s="118">
        <f t="shared" si="115"/>
        <v>146.77081029301792</v>
      </c>
      <c r="I250" s="118">
        <f t="shared" si="115"/>
        <v>144.3622158882244</v>
      </c>
      <c r="J250" s="118">
        <f t="shared" si="115"/>
        <v>141.75638869781139</v>
      </c>
      <c r="K250" s="118">
        <f t="shared" si="115"/>
        <v>147.57214773441416</v>
      </c>
      <c r="L250" s="118">
        <f t="shared" si="115"/>
        <v>147.4005453036481</v>
      </c>
      <c r="M250" s="118">
        <f t="shared" si="115"/>
        <v>150.63308041603568</v>
      </c>
      <c r="N250" s="118">
        <f t="shared" si="115"/>
        <v>141.74187556797517</v>
      </c>
      <c r="O250" s="118">
        <f t="shared" si="115"/>
        <v>139.7736206240964</v>
      </c>
      <c r="P250" s="118">
        <f t="shared" si="115"/>
        <v>127.65048467886915</v>
      </c>
      <c r="Q250" s="118">
        <f t="shared" si="115"/>
        <v>129.82889705254502</v>
      </c>
      <c r="R250" s="118">
        <f t="shared" ref="R250:V250" si="116">R251+R254+R256+R265</f>
        <v>130.64746413557404</v>
      </c>
      <c r="S250" s="118">
        <f t="shared" si="116"/>
        <v>134.52356144719008</v>
      </c>
      <c r="T250" s="118">
        <f t="shared" si="116"/>
        <v>134.4366593855882</v>
      </c>
      <c r="U250" s="118">
        <f t="shared" si="116"/>
        <v>128.10605751277274</v>
      </c>
      <c r="V250" s="118">
        <f t="shared" si="116"/>
        <v>133.53587226916346</v>
      </c>
      <c r="W250" s="118">
        <f t="shared" ref="W250" si="117">W251+W254+W256+W265</f>
        <v>138.94184027536917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140.94675326279489</v>
      </c>
      <c r="C251" s="123">
        <f t="shared" si="118"/>
        <v>126.99859196717847</v>
      </c>
      <c r="D251" s="123">
        <f t="shared" si="118"/>
        <v>118.93285253204532</v>
      </c>
      <c r="E251" s="123">
        <f t="shared" si="118"/>
        <v>121.46425312878686</v>
      </c>
      <c r="F251" s="123">
        <f t="shared" si="118"/>
        <v>121.02475245765247</v>
      </c>
      <c r="G251" s="123">
        <f t="shared" si="118"/>
        <v>114.19972257200459</v>
      </c>
      <c r="H251" s="123">
        <f t="shared" si="118"/>
        <v>115.84098988158614</v>
      </c>
      <c r="I251" s="123">
        <f t="shared" si="118"/>
        <v>107.14006673997412</v>
      </c>
      <c r="J251" s="123">
        <f t="shared" si="118"/>
        <v>116.85815708568576</v>
      </c>
      <c r="K251" s="123">
        <f t="shared" si="118"/>
        <v>117.84660725071323</v>
      </c>
      <c r="L251" s="123">
        <f t="shared" si="118"/>
        <v>120.25023104077091</v>
      </c>
      <c r="M251" s="123">
        <f t="shared" si="118"/>
        <v>122.22684304056935</v>
      </c>
      <c r="N251" s="123">
        <f t="shared" si="118"/>
        <v>113.70924979976895</v>
      </c>
      <c r="O251" s="123">
        <f t="shared" si="118"/>
        <v>111.822018204714</v>
      </c>
      <c r="P251" s="123">
        <f t="shared" si="118"/>
        <v>100.35196369215207</v>
      </c>
      <c r="Q251" s="123">
        <f t="shared" si="118"/>
        <v>99.984174291677903</v>
      </c>
      <c r="R251" s="123">
        <f t="shared" ref="R251:V251" si="119">SUM(R252:R253)</f>
        <v>101.14486223818898</v>
      </c>
      <c r="S251" s="123">
        <f t="shared" si="119"/>
        <v>103.26788716027193</v>
      </c>
      <c r="T251" s="123">
        <f t="shared" si="119"/>
        <v>104.03838073657479</v>
      </c>
      <c r="U251" s="123">
        <f t="shared" si="119"/>
        <v>99.036981672155704</v>
      </c>
      <c r="V251" s="123">
        <f t="shared" si="119"/>
        <v>104.97060524591463</v>
      </c>
      <c r="W251" s="123">
        <f t="shared" ref="W251" si="120">SUM(W252:W253)</f>
        <v>109.653623815952</v>
      </c>
      <c r="DA251" s="130" t="s">
        <v>3031</v>
      </c>
    </row>
    <row r="252" spans="1:105" ht="12" customHeight="1" x14ac:dyDescent="0.25">
      <c r="A252" s="97" t="s">
        <v>203</v>
      </c>
      <c r="B252" s="99">
        <v>140.82331768605601</v>
      </c>
      <c r="C252" s="99">
        <v>126.88727945519139</v>
      </c>
      <c r="D252" s="99">
        <v>118.83278164272447</v>
      </c>
      <c r="E252" s="99">
        <v>121.36443307250103</v>
      </c>
      <c r="F252" s="99">
        <v>120.9177255336393</v>
      </c>
      <c r="G252" s="99">
        <v>114.10489387678618</v>
      </c>
      <c r="H252" s="99">
        <v>115.75108063179663</v>
      </c>
      <c r="I252" s="99">
        <v>107.06539170193953</v>
      </c>
      <c r="J252" s="99">
        <v>116.76385501730388</v>
      </c>
      <c r="K252" s="99">
        <v>117.75167504450027</v>
      </c>
      <c r="L252" s="99">
        <v>120.16210614453965</v>
      </c>
      <c r="M252" s="99">
        <v>122.13225023637207</v>
      </c>
      <c r="N252" s="99">
        <v>113.63549014978209</v>
      </c>
      <c r="O252" s="99">
        <v>111.73683656485188</v>
      </c>
      <c r="P252" s="99">
        <v>100.27397591896165</v>
      </c>
      <c r="Q252" s="99">
        <v>99.915691692038635</v>
      </c>
      <c r="R252" s="99">
        <v>101.07625467701484</v>
      </c>
      <c r="S252" s="99">
        <v>103.19740023033752</v>
      </c>
      <c r="T252" s="99">
        <v>103.96844967498429</v>
      </c>
      <c r="U252" s="99">
        <v>98.97072701965304</v>
      </c>
      <c r="V252" s="99">
        <v>104.90146975182721</v>
      </c>
      <c r="W252" s="99">
        <v>109.5821114301925</v>
      </c>
      <c r="DA252" s="63" t="s">
        <v>3032</v>
      </c>
    </row>
    <row r="253" spans="1:105" ht="12" customHeight="1" x14ac:dyDescent="0.25">
      <c r="A253" s="97" t="s">
        <v>53</v>
      </c>
      <c r="B253" s="99">
        <v>0.12343557673887076</v>
      </c>
      <c r="C253" s="99">
        <v>0.11131251198707479</v>
      </c>
      <c r="D253" s="99">
        <v>0.10007088932084829</v>
      </c>
      <c r="E253" s="99">
        <v>9.9820056285838954E-2</v>
      </c>
      <c r="F253" s="99">
        <v>0.10702692401317303</v>
      </c>
      <c r="G253" s="99">
        <v>9.4828695218413597E-2</v>
      </c>
      <c r="H253" s="99">
        <v>8.9909249789510245E-2</v>
      </c>
      <c r="I253" s="99">
        <v>7.4675038034590802E-2</v>
      </c>
      <c r="J253" s="99">
        <v>9.4302068381881432E-2</v>
      </c>
      <c r="K253" s="99">
        <v>9.4932206212960044E-2</v>
      </c>
      <c r="L253" s="99">
        <v>8.8124896231265251E-2</v>
      </c>
      <c r="M253" s="99">
        <v>9.459280419727667E-2</v>
      </c>
      <c r="N253" s="99">
        <v>7.3759649986869708E-2</v>
      </c>
      <c r="O253" s="99">
        <v>8.5181639862116687E-2</v>
      </c>
      <c r="P253" s="99">
        <v>7.7987773190411364E-2</v>
      </c>
      <c r="Q253" s="99">
        <v>6.8482599639261621E-2</v>
      </c>
      <c r="R253" s="99">
        <v>6.8607561174139922E-2</v>
      </c>
      <c r="S253" s="99">
        <v>7.0486929934406112E-2</v>
      </c>
      <c r="T253" s="99">
        <v>6.9931061590503038E-2</v>
      </c>
      <c r="U253" s="99">
        <v>6.6254652502667974E-2</v>
      </c>
      <c r="V253" s="99">
        <v>6.9135494087419716E-2</v>
      </c>
      <c r="W253" s="99">
        <v>7.1512385759499697E-2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0.27579096735362557</v>
      </c>
      <c r="C254" s="123">
        <f t="shared" si="121"/>
        <v>0.37630748387809315</v>
      </c>
      <c r="D254" s="123">
        <f t="shared" si="121"/>
        <v>0.46414029579309307</v>
      </c>
      <c r="E254" s="123">
        <f t="shared" si="121"/>
        <v>0.53609081723682117</v>
      </c>
      <c r="F254" s="123">
        <f t="shared" si="121"/>
        <v>0.37022567292592712</v>
      </c>
      <c r="G254" s="123">
        <f t="shared" si="121"/>
        <v>0.34833797315390924</v>
      </c>
      <c r="H254" s="123">
        <f t="shared" si="121"/>
        <v>0.3596940428462897</v>
      </c>
      <c r="I254" s="123">
        <f t="shared" si="121"/>
        <v>0.65857244997914888</v>
      </c>
      <c r="J254" s="123">
        <f t="shared" si="121"/>
        <v>0.39022258704621637</v>
      </c>
      <c r="K254" s="123">
        <f t="shared" si="121"/>
        <v>0.3960323000044032</v>
      </c>
      <c r="L254" s="123">
        <f t="shared" si="121"/>
        <v>0.97052508174337071</v>
      </c>
      <c r="M254" s="123">
        <f t="shared" si="121"/>
        <v>0.90577540113936239</v>
      </c>
      <c r="N254" s="123">
        <f t="shared" si="121"/>
        <v>2.7596161969005717</v>
      </c>
      <c r="O254" s="123">
        <f t="shared" si="121"/>
        <v>1.6295062714295923</v>
      </c>
      <c r="P254" s="123">
        <f t="shared" si="121"/>
        <v>1.5360903387317164</v>
      </c>
      <c r="Q254" s="123">
        <f t="shared" si="121"/>
        <v>2.6456994812782177</v>
      </c>
      <c r="R254" s="123">
        <f t="shared" si="121"/>
        <v>2.3426678372601772</v>
      </c>
      <c r="S254" s="123">
        <f t="shared" si="121"/>
        <v>2.1578278918334548</v>
      </c>
      <c r="T254" s="123">
        <f t="shared" si="121"/>
        <v>1.8426046211972744</v>
      </c>
      <c r="U254" s="123">
        <f t="shared" si="121"/>
        <v>1.4938300382921561</v>
      </c>
      <c r="V254" s="123">
        <f t="shared" si="121"/>
        <v>1.2020797203292899</v>
      </c>
      <c r="W254" s="123">
        <f t="shared" si="121"/>
        <v>0.93217452696238678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0.27579096735362557</v>
      </c>
      <c r="C255" s="99">
        <f>RES_hhdet_tess!C129</f>
        <v>0.37630748387809315</v>
      </c>
      <c r="D255" s="99">
        <f>RES_hhdet_tess!D129</f>
        <v>0.46414029579309307</v>
      </c>
      <c r="E255" s="99">
        <f>RES_hhdet_tess!E129</f>
        <v>0.53609081723682117</v>
      </c>
      <c r="F255" s="99">
        <f>RES_hhdet_tess!F129</f>
        <v>0.37022567292592712</v>
      </c>
      <c r="G255" s="99">
        <f>RES_hhdet_tess!G129</f>
        <v>0.34833797315390924</v>
      </c>
      <c r="H255" s="99">
        <f>RES_hhdet_tess!H129</f>
        <v>0.3596940428462897</v>
      </c>
      <c r="I255" s="99">
        <f>RES_hhdet_tess!I129</f>
        <v>0.65857244997914888</v>
      </c>
      <c r="J255" s="99">
        <f>RES_hhdet_tess!J129</f>
        <v>0.39022258704621637</v>
      </c>
      <c r="K255" s="99">
        <f>RES_hhdet_tess!K129</f>
        <v>0.3960323000044032</v>
      </c>
      <c r="L255" s="99">
        <f>RES_hhdet_tess!L129</f>
        <v>0.97052508174337071</v>
      </c>
      <c r="M255" s="99">
        <f>RES_hhdet_tess!M129</f>
        <v>0.90577540113936239</v>
      </c>
      <c r="N255" s="99">
        <f>RES_hhdet_tess!N129</f>
        <v>2.7596161969005717</v>
      </c>
      <c r="O255" s="99">
        <f>RES_hhdet_tess!O129</f>
        <v>1.6295062714295923</v>
      </c>
      <c r="P255" s="99">
        <f>RES_hhdet_tess!P129</f>
        <v>1.5360903387317164</v>
      </c>
      <c r="Q255" s="99">
        <f>RES_hhdet_tess!Q129</f>
        <v>2.6456994812782177</v>
      </c>
      <c r="R255" s="99">
        <f>RES_hhdet_tess!R129</f>
        <v>2.3426678372601772</v>
      </c>
      <c r="S255" s="99">
        <f>RES_hhdet_tess!S129</f>
        <v>2.1578278918334548</v>
      </c>
      <c r="T255" s="99">
        <f>RES_hhdet_tess!T129</f>
        <v>1.8426046211972744</v>
      </c>
      <c r="U255" s="99">
        <f>RES_hhdet_tess!U129</f>
        <v>1.4938300382921561</v>
      </c>
      <c r="V255" s="99">
        <f>RES_hhdet_tess!V129</f>
        <v>1.2020797203292899</v>
      </c>
      <c r="W255" s="99">
        <f>RES_hhdet_tess!W129</f>
        <v>0.93217452696238678</v>
      </c>
      <c r="DA255" s="63" t="s">
        <v>3035</v>
      </c>
    </row>
    <row r="256" spans="1:105" ht="12" customHeight="1" x14ac:dyDescent="0.25">
      <c r="A256" s="121" t="s">
        <v>55</v>
      </c>
      <c r="B256" s="123">
        <v>10.076377683472916</v>
      </c>
      <c r="C256" s="123">
        <v>18.349758047207565</v>
      </c>
      <c r="D256" s="123">
        <v>19.093211743376347</v>
      </c>
      <c r="E256" s="123">
        <v>20.563835775967775</v>
      </c>
      <c r="F256" s="123">
        <v>13.846100322199394</v>
      </c>
      <c r="G256" s="123">
        <v>20.55953114942486</v>
      </c>
      <c r="H256" s="123">
        <v>21.15208003977499</v>
      </c>
      <c r="I256" s="123">
        <v>23.362314553832757</v>
      </c>
      <c r="J256" s="123">
        <v>18.09423156356959</v>
      </c>
      <c r="K256" s="123">
        <v>20.342635144676311</v>
      </c>
      <c r="L256" s="123">
        <v>19.153153274720292</v>
      </c>
      <c r="M256" s="123">
        <v>20.529853032268392</v>
      </c>
      <c r="N256" s="123">
        <v>19.15614675199884</v>
      </c>
      <c r="O256" s="123">
        <v>20.141573020158674</v>
      </c>
      <c r="P256" s="123">
        <v>19.57990246490391</v>
      </c>
      <c r="Q256" s="123">
        <v>20.264455836713669</v>
      </c>
      <c r="R256" s="123">
        <v>20.29256686213543</v>
      </c>
      <c r="S256" s="123">
        <v>21.515356362971851</v>
      </c>
      <c r="T256" s="123">
        <v>20.974673426345959</v>
      </c>
      <c r="U256" s="123">
        <v>19.741800380514238</v>
      </c>
      <c r="V256" s="123">
        <v>20.498235381621353</v>
      </c>
      <c r="W256" s="123">
        <v>21.300886498714945</v>
      </c>
      <c r="DA256" s="130" t="s">
        <v>3036</v>
      </c>
    </row>
    <row r="257" spans="1:105" ht="12" customHeight="1" x14ac:dyDescent="0.25">
      <c r="A257" s="97" t="s">
        <v>128</v>
      </c>
      <c r="B257" s="99">
        <v>10.038615706731028</v>
      </c>
      <c r="C257" s="99">
        <v>18.462921188075079</v>
      </c>
      <c r="D257" s="99">
        <v>19.205323089849418</v>
      </c>
      <c r="E257" s="99">
        <v>20.560678430081612</v>
      </c>
      <c r="F257" s="99">
        <v>13.923019090771026</v>
      </c>
      <c r="G257" s="99">
        <v>20.65772876359128</v>
      </c>
      <c r="H257" s="99">
        <v>21.057140753476265</v>
      </c>
      <c r="I257" s="99">
        <v>23.366274777444332</v>
      </c>
      <c r="J257" s="99">
        <v>18.114045661145084</v>
      </c>
      <c r="K257" s="99">
        <v>20.292578040630421</v>
      </c>
      <c r="L257" s="99">
        <v>19.180553388611802</v>
      </c>
      <c r="M257" s="99">
        <v>20.575747548403175</v>
      </c>
      <c r="N257" s="99">
        <v>19.105334788034714</v>
      </c>
      <c r="O257" s="99">
        <v>20.145206149272102</v>
      </c>
      <c r="P257" s="99">
        <v>19.558962426496244</v>
      </c>
      <c r="Q257" s="99">
        <v>20.24966358435578</v>
      </c>
      <c r="R257" s="99">
        <v>20.324452090197298</v>
      </c>
      <c r="S257" s="99">
        <v>21.477209008654807</v>
      </c>
      <c r="T257" s="99">
        <v>20.992606401952571</v>
      </c>
      <c r="U257" s="99">
        <v>19.752924082308539</v>
      </c>
      <c r="V257" s="99">
        <v>20.505536199572845</v>
      </c>
      <c r="W257" s="99">
        <v>21.297560715898577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12.306671942149903</v>
      </c>
      <c r="C261" s="102">
        <v>12.126171971854289</v>
      </c>
      <c r="D261" s="102">
        <v>13.190603343089936</v>
      </c>
      <c r="E261" s="102">
        <v>20.728214950769281</v>
      </c>
      <c r="F261" s="102">
        <v>9.1732542267883339</v>
      </c>
      <c r="G261" s="102">
        <v>15.378915784798139</v>
      </c>
      <c r="H261" s="102">
        <v>26.152438718107629</v>
      </c>
      <c r="I261" s="102">
        <v>23.154622020764311</v>
      </c>
      <c r="J261" s="102">
        <v>17.054755022198979</v>
      </c>
      <c r="K261" s="102">
        <v>22.967098192416593</v>
      </c>
      <c r="L261" s="102">
        <v>17.717584255332699</v>
      </c>
      <c r="M261" s="102">
        <v>18.122355380500437</v>
      </c>
      <c r="N261" s="102">
        <v>21.821596869505832</v>
      </c>
      <c r="O261" s="102">
        <v>19.950399879162568</v>
      </c>
      <c r="P261" s="102">
        <v>20.68167633378291</v>
      </c>
      <c r="Q261" s="102">
        <v>21.041525676346062</v>
      </c>
      <c r="R261" s="102">
        <v>18.619381892895362</v>
      </c>
      <c r="S261" s="102">
        <v>23.517978029595721</v>
      </c>
      <c r="T261" s="102">
        <v>20.032393395151704</v>
      </c>
      <c r="U261" s="102">
        <v>19.156500644093502</v>
      </c>
      <c r="V261" s="102">
        <v>20.111517361513489</v>
      </c>
      <c r="W261" s="102">
        <v>21.476256298048263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8.2893000464443745</v>
      </c>
      <c r="C265" s="123">
        <v>8.9755861170026989</v>
      </c>
      <c r="D265" s="123">
        <v>9.9162918592109097</v>
      </c>
      <c r="E265" s="123">
        <v>11.807569817820005</v>
      </c>
      <c r="F265" s="123">
        <v>7.7106774781588605</v>
      </c>
      <c r="G265" s="123">
        <v>16.588904183173813</v>
      </c>
      <c r="H265" s="123">
        <v>9.4180463288105045</v>
      </c>
      <c r="I265" s="123">
        <v>13.201262144438372</v>
      </c>
      <c r="J265" s="123">
        <v>6.4137774615098166</v>
      </c>
      <c r="K265" s="123">
        <v>8.986873039020189</v>
      </c>
      <c r="L265" s="123">
        <v>7.0266359064135306</v>
      </c>
      <c r="M265" s="123">
        <v>6.9706089420585569</v>
      </c>
      <c r="N265" s="123">
        <v>6.1168628193068058</v>
      </c>
      <c r="O265" s="123">
        <v>6.1805231277941255</v>
      </c>
      <c r="P265" s="123">
        <v>6.1825281830814607</v>
      </c>
      <c r="Q265" s="123">
        <v>6.9345674428752409</v>
      </c>
      <c r="R265" s="123">
        <v>6.8673671979894513</v>
      </c>
      <c r="S265" s="123">
        <v>7.5824900321128421</v>
      </c>
      <c r="T265" s="123">
        <v>7.5810006014701719</v>
      </c>
      <c r="U265" s="123">
        <v>7.8334454218106258</v>
      </c>
      <c r="V265" s="123">
        <v>6.8649519212981742</v>
      </c>
      <c r="W265" s="123">
        <v>7.0551554337398192</v>
      </c>
      <c r="DA265" s="130" t="s">
        <v>3045</v>
      </c>
    </row>
    <row r="266" spans="1:105" ht="12" customHeight="1" x14ac:dyDescent="0.25">
      <c r="A266" s="97" t="s">
        <v>50</v>
      </c>
      <c r="B266" s="99">
        <v>8.3028594752885958</v>
      </c>
      <c r="C266" s="99">
        <v>8.9593431972875219</v>
      </c>
      <c r="D266" s="99">
        <v>9.9619918484312482</v>
      </c>
      <c r="E266" s="99">
        <v>11.725140813365355</v>
      </c>
      <c r="F266" s="99">
        <v>7.726069667930247</v>
      </c>
      <c r="G266" s="99">
        <v>16.894291259087701</v>
      </c>
      <c r="H266" s="99">
        <v>9.0933239211849166</v>
      </c>
      <c r="I266" s="99">
        <v>13.319467051342817</v>
      </c>
      <c r="J266" s="99">
        <v>6.4186749049458287</v>
      </c>
      <c r="K266" s="99">
        <v>9.0408398975474586</v>
      </c>
      <c r="L266" s="99">
        <v>7.0388880043864397</v>
      </c>
      <c r="M266" s="99">
        <v>6.9683500252687329</v>
      </c>
      <c r="N266" s="99">
        <v>6.0332964128317244</v>
      </c>
      <c r="O266" s="99">
        <v>6.2432298633738172</v>
      </c>
      <c r="P266" s="99">
        <v>6.2014761828554565</v>
      </c>
      <c r="Q266" s="99">
        <v>6.9101720369531039</v>
      </c>
      <c r="R266" s="99">
        <v>6.862026615744889</v>
      </c>
      <c r="S266" s="99">
        <v>7.5878935529938918</v>
      </c>
      <c r="T266" s="99">
        <v>7.5883088912114252</v>
      </c>
      <c r="U266" s="99">
        <v>7.8444488131935977</v>
      </c>
      <c r="V266" s="99">
        <v>6.8639520244596888</v>
      </c>
      <c r="W266" s="99">
        <v>7.0569375592964221</v>
      </c>
      <c r="DA266" s="63" t="s">
        <v>3046</v>
      </c>
    </row>
    <row r="267" spans="1:105" ht="12" customHeight="1" x14ac:dyDescent="0.25">
      <c r="A267" s="109" t="s">
        <v>120</v>
      </c>
      <c r="B267" s="110">
        <v>7.4451806615554199</v>
      </c>
      <c r="C267" s="110">
        <v>9.6833766524339726</v>
      </c>
      <c r="D267" s="110">
        <v>8.0751625624266783</v>
      </c>
      <c r="E267" s="110">
        <v>14.557977156926601</v>
      </c>
      <c r="F267" s="110">
        <v>7.2296252837069686</v>
      </c>
      <c r="G267" s="110">
        <v>8.0835436554259079</v>
      </c>
      <c r="H267" s="110">
        <v>15.647705292728068</v>
      </c>
      <c r="I267" s="110">
        <v>10.342917915108606</v>
      </c>
      <c r="J267" s="110">
        <v>6.2689694452560918</v>
      </c>
      <c r="K267" s="110">
        <v>6.4379076619047533</v>
      </c>
      <c r="L267" s="110">
        <v>6.4986202587909396</v>
      </c>
      <c r="M267" s="110">
        <v>7.0754141368074253</v>
      </c>
      <c r="N267" s="110">
        <v>10.029312769854027</v>
      </c>
      <c r="O267" s="110">
        <v>0.66421244281546643</v>
      </c>
      <c r="P267" s="110">
        <v>4.5546563864252141</v>
      </c>
      <c r="Q267" s="110">
        <v>8.7541717530557666</v>
      </c>
      <c r="R267" s="110">
        <v>7.2042664001720063</v>
      </c>
      <c r="S267" s="110">
        <v>7.2727272296443441</v>
      </c>
      <c r="T267" s="110">
        <v>7.0921259406364934</v>
      </c>
      <c r="U267" s="110">
        <v>7.0323475623546265</v>
      </c>
      <c r="V267" s="110">
        <v>6.9392762616799031</v>
      </c>
      <c r="W267" s="110">
        <v>6.9234786390259444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3.2566306667129385</v>
      </c>
      <c r="C269" s="118">
        <f t="shared" si="122"/>
        <v>3.4844098002119237</v>
      </c>
      <c r="D269" s="118">
        <f t="shared" si="122"/>
        <v>3.8649639104832705</v>
      </c>
      <c r="E269" s="118">
        <f t="shared" si="122"/>
        <v>4.5204013271892096</v>
      </c>
      <c r="F269" s="118">
        <f t="shared" si="122"/>
        <v>2.9672954103678895</v>
      </c>
      <c r="G269" s="118">
        <f t="shared" si="122"/>
        <v>6.4433934280857246</v>
      </c>
      <c r="H269" s="118">
        <f t="shared" si="122"/>
        <v>3.4005003759206462</v>
      </c>
      <c r="I269" s="118">
        <f t="shared" si="122"/>
        <v>5.0210081715458008</v>
      </c>
      <c r="J269" s="118">
        <f t="shared" si="122"/>
        <v>2.4353695967735245</v>
      </c>
      <c r="K269" s="118">
        <f t="shared" si="122"/>
        <v>3.4680498907096098</v>
      </c>
      <c r="L269" s="118">
        <f t="shared" si="122"/>
        <v>2.6925279047294799</v>
      </c>
      <c r="M269" s="118">
        <f t="shared" si="122"/>
        <v>2.6671492239524985</v>
      </c>
      <c r="N269" s="118">
        <f t="shared" si="122"/>
        <v>2.3075149410676179</v>
      </c>
      <c r="O269" s="118">
        <f t="shared" si="122"/>
        <v>2.4092706022955483</v>
      </c>
      <c r="P269" s="118">
        <f t="shared" si="122"/>
        <v>2.3921101406501895</v>
      </c>
      <c r="Q269" s="118">
        <f t="shared" si="122"/>
        <v>2.6601148215852151</v>
      </c>
      <c r="R269" s="118">
        <f t="shared" ref="R269:V269" si="123">R270+R273+R275+R284</f>
        <v>2.6332045112102396</v>
      </c>
      <c r="S269" s="118">
        <f t="shared" si="123"/>
        <v>2.9022490500193179</v>
      </c>
      <c r="T269" s="118">
        <f t="shared" si="123"/>
        <v>2.9035121289559345</v>
      </c>
      <c r="U269" s="118">
        <f t="shared" si="123"/>
        <v>2.9965422037080129</v>
      </c>
      <c r="V269" s="118">
        <f t="shared" si="123"/>
        <v>2.6141190374579453</v>
      </c>
      <c r="W269" s="118">
        <f t="shared" ref="W269" si="124">W270+W273+W275+W284</f>
        <v>2.6755120392303664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3.2566306667129385</v>
      </c>
      <c r="C284" s="123">
        <v>3.4844098002119237</v>
      </c>
      <c r="D284" s="123">
        <v>3.8649639104832705</v>
      </c>
      <c r="E284" s="123">
        <v>4.5204013271892096</v>
      </c>
      <c r="F284" s="123">
        <v>2.9672954103678895</v>
      </c>
      <c r="G284" s="123">
        <v>6.4433934280857246</v>
      </c>
      <c r="H284" s="123">
        <v>3.4005003759206462</v>
      </c>
      <c r="I284" s="123">
        <v>5.0210081715458008</v>
      </c>
      <c r="J284" s="123">
        <v>2.4353695967735245</v>
      </c>
      <c r="K284" s="123">
        <v>3.4680498907096098</v>
      </c>
      <c r="L284" s="123">
        <v>2.6925279047294799</v>
      </c>
      <c r="M284" s="123">
        <v>2.6671492239524985</v>
      </c>
      <c r="N284" s="123">
        <v>2.3075149410676179</v>
      </c>
      <c r="O284" s="123">
        <v>2.4092706022955483</v>
      </c>
      <c r="P284" s="123">
        <v>2.3921101406501895</v>
      </c>
      <c r="Q284" s="123">
        <v>2.6601148215852151</v>
      </c>
      <c r="R284" s="123">
        <v>2.6332045112102396</v>
      </c>
      <c r="S284" s="123">
        <v>2.9022490500193179</v>
      </c>
      <c r="T284" s="123">
        <v>2.9035121289559345</v>
      </c>
      <c r="U284" s="123">
        <v>2.9965422037080129</v>
      </c>
      <c r="V284" s="123">
        <v>2.6141190374579453</v>
      </c>
      <c r="W284" s="123">
        <v>2.6755120392303664</v>
      </c>
      <c r="DA284" s="130" t="s">
        <v>3213</v>
      </c>
    </row>
    <row r="285" spans="1:105" ht="12" customHeight="1" x14ac:dyDescent="0.25">
      <c r="A285" s="97" t="s">
        <v>50</v>
      </c>
      <c r="B285" s="99">
        <v>3.3089432336172209</v>
      </c>
      <c r="C285" s="99">
        <v>3.5643727070416138</v>
      </c>
      <c r="D285" s="99">
        <v>3.9608989484811934</v>
      </c>
      <c r="E285" s="99">
        <v>4.6558765987381543</v>
      </c>
      <c r="F285" s="99">
        <v>3.0622397315681993</v>
      </c>
      <c r="G285" s="99">
        <v>6.6747450646855295</v>
      </c>
      <c r="H285" s="99">
        <v>3.5777522408455726</v>
      </c>
      <c r="I285" s="99">
        <v>5.2286485940652376</v>
      </c>
      <c r="J285" s="99">
        <v>2.5177344074693679</v>
      </c>
      <c r="K285" s="99">
        <v>3.541475665534858</v>
      </c>
      <c r="L285" s="99">
        <v>2.7550054389314882</v>
      </c>
      <c r="M285" s="99">
        <v>2.7246355744849415</v>
      </c>
      <c r="N285" s="99">
        <v>2.3568013815205129</v>
      </c>
      <c r="O285" s="99">
        <v>2.4366580181293713</v>
      </c>
      <c r="P285" s="99">
        <v>2.4199536738433514</v>
      </c>
      <c r="Q285" s="99">
        <v>2.695778938508318</v>
      </c>
      <c r="R285" s="99">
        <v>2.674946507533662</v>
      </c>
      <c r="S285" s="99">
        <v>2.9528760562925473</v>
      </c>
      <c r="T285" s="99">
        <v>2.946917340159696</v>
      </c>
      <c r="U285" s="99">
        <v>3.0377008789856816</v>
      </c>
      <c r="V285" s="99">
        <v>2.6492871848986366</v>
      </c>
      <c r="W285" s="99">
        <v>2.7117226592752295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72.780946184914541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27.817942097842256</v>
      </c>
      <c r="J290" s="117">
        <f t="shared" si="129"/>
        <v>29.153679489394715</v>
      </c>
      <c r="K290" s="117">
        <f t="shared" si="129"/>
        <v>51.015476680006238</v>
      </c>
      <c r="L290" s="117">
        <f t="shared" si="129"/>
        <v>47.049219718954504</v>
      </c>
      <c r="M290" s="117">
        <f t="shared" si="129"/>
        <v>58.225323044402252</v>
      </c>
      <c r="N290" s="117">
        <f t="shared" si="129"/>
        <v>34.874556921348663</v>
      </c>
      <c r="O290" s="117">
        <f t="shared" si="129"/>
        <v>45.559110397024952</v>
      </c>
      <c r="P290" s="117">
        <f t="shared" si="129"/>
        <v>7.208902726756702E-4</v>
      </c>
      <c r="Q290" s="117">
        <f t="shared" si="129"/>
        <v>7.8718222470219619</v>
      </c>
      <c r="R290" s="117">
        <f t="shared" ref="R290:V290" si="130">R291+R294+R296+R305</f>
        <v>10.526366065669627</v>
      </c>
      <c r="S290" s="117">
        <f t="shared" si="130"/>
        <v>8.6075048855950289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7.1291663682198534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60.20061247482144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21.502253567239691</v>
      </c>
      <c r="J291" s="122">
        <f t="shared" si="132"/>
        <v>25.013037397148562</v>
      </c>
      <c r="K291" s="122">
        <f t="shared" si="132"/>
        <v>42.369260325226271</v>
      </c>
      <c r="L291" s="122">
        <f t="shared" si="132"/>
        <v>39.917136679295226</v>
      </c>
      <c r="M291" s="122">
        <f t="shared" si="132"/>
        <v>49.286584979915325</v>
      </c>
      <c r="N291" s="122">
        <f t="shared" si="132"/>
        <v>29.257513797114136</v>
      </c>
      <c r="O291" s="122">
        <f t="shared" si="132"/>
        <v>37.865415465069667</v>
      </c>
      <c r="P291" s="122">
        <f t="shared" si="132"/>
        <v>5.8912062001229611E-4</v>
      </c>
      <c r="Q291" s="122">
        <f t="shared" si="132"/>
        <v>6.2105527831397715</v>
      </c>
      <c r="R291" s="122">
        <f t="shared" ref="R291:V291" si="133">SUM(R292:R293)</f>
        <v>8.3444506063208852</v>
      </c>
      <c r="S291" s="122">
        <f t="shared" si="133"/>
        <v>6.6482061868314686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5.3753613934555089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60.164014322614207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21.491345163545169</v>
      </c>
      <c r="J292" s="98">
        <v>24.998218002159728</v>
      </c>
      <c r="K292" s="98">
        <v>42.343975118297521</v>
      </c>
      <c r="L292" s="98">
        <v>39.895259406620156</v>
      </c>
      <c r="M292" s="98">
        <v>49.257686623555777</v>
      </c>
      <c r="N292" s="98">
        <v>29.242885297056084</v>
      </c>
      <c r="O292" s="98">
        <v>37.842683337249078</v>
      </c>
      <c r="P292" s="98">
        <v>5.8875058355218799E-4</v>
      </c>
      <c r="Q292" s="98">
        <v>6.2070339054876831</v>
      </c>
      <c r="R292" s="98">
        <v>8.3396859844677476</v>
      </c>
      <c r="S292" s="98">
        <v>6.6443220196924599</v>
      </c>
      <c r="T292" s="98">
        <v>0</v>
      </c>
      <c r="U292" s="98">
        <v>0</v>
      </c>
      <c r="V292" s="98">
        <v>0</v>
      </c>
      <c r="W292" s="98">
        <v>5.3721833413153828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3.6598152207234447E-2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1.0908403694521895E-2</v>
      </c>
      <c r="J293" s="98">
        <v>1.4819394988833934E-2</v>
      </c>
      <c r="K293" s="98">
        <v>2.5285206928752534E-2</v>
      </c>
      <c r="L293" s="98">
        <v>2.1877272675071072E-2</v>
      </c>
      <c r="M293" s="98">
        <v>2.8898356359549571E-2</v>
      </c>
      <c r="N293" s="98">
        <v>1.4628500058050593E-2</v>
      </c>
      <c r="O293" s="98">
        <v>2.2732127820588449E-2</v>
      </c>
      <c r="P293" s="98">
        <v>3.7003646010809821E-7</v>
      </c>
      <c r="Q293" s="98">
        <v>3.5188776520885855E-3</v>
      </c>
      <c r="R293" s="98">
        <v>4.7646218531373014E-3</v>
      </c>
      <c r="S293" s="98">
        <v>3.8841671390090256E-3</v>
      </c>
      <c r="T293" s="98">
        <v>0</v>
      </c>
      <c r="U293" s="98">
        <v>0</v>
      </c>
      <c r="V293" s="98">
        <v>0</v>
      </c>
      <c r="W293" s="98">
        <v>3.1780521401261188E-3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0.31180365193976234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0.2532614514107181</v>
      </c>
      <c r="J294" s="122">
        <f t="shared" si="135"/>
        <v>7.8290929537497098E-2</v>
      </c>
      <c r="K294" s="122">
        <f t="shared" si="135"/>
        <v>0.11980671727759171</v>
      </c>
      <c r="L294" s="122">
        <f t="shared" si="135"/>
        <v>0.31079197619541427</v>
      </c>
      <c r="M294" s="122">
        <f t="shared" si="135"/>
        <v>0.12157382387054329</v>
      </c>
      <c r="N294" s="122">
        <f t="shared" si="135"/>
        <v>0.28086860628857241</v>
      </c>
      <c r="O294" s="122">
        <f t="shared" si="135"/>
        <v>4.4037080162573634E-2</v>
      </c>
      <c r="P294" s="122">
        <f t="shared" si="135"/>
        <v>0</v>
      </c>
      <c r="Q294" s="122">
        <f t="shared" si="135"/>
        <v>9.2297602141543797E-2</v>
      </c>
      <c r="R294" s="122">
        <f t="shared" si="135"/>
        <v>6.3999230894798795E-2</v>
      </c>
      <c r="S294" s="122">
        <f t="shared" si="135"/>
        <v>6.7855303530858738E-2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2.4098668254211647E-3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0.31180365193976234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0.2532614514107181</v>
      </c>
      <c r="J295" s="98">
        <v>7.8290929537497098E-2</v>
      </c>
      <c r="K295" s="98">
        <v>0.11980671727759171</v>
      </c>
      <c r="L295" s="98">
        <v>0.31079197619541427</v>
      </c>
      <c r="M295" s="98">
        <v>0.12157382387054329</v>
      </c>
      <c r="N295" s="98">
        <v>0.28086860628857241</v>
      </c>
      <c r="O295" s="98">
        <v>4.4037080162573634E-2</v>
      </c>
      <c r="P295" s="98">
        <v>0</v>
      </c>
      <c r="Q295" s="98">
        <v>9.2297602141543797E-2</v>
      </c>
      <c r="R295" s="98">
        <v>6.3999230894798795E-2</v>
      </c>
      <c r="S295" s="98">
        <v>6.7855303530858738E-2</v>
      </c>
      <c r="T295" s="98">
        <v>0</v>
      </c>
      <c r="U295" s="98">
        <v>0</v>
      </c>
      <c r="V295" s="98">
        <v>0</v>
      </c>
      <c r="W295" s="98">
        <v>2.4098668254211647E-3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7.5041431032879204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3.4134011464848837</v>
      </c>
      <c r="J296" s="122">
        <v>2.731184865416779</v>
      </c>
      <c r="K296" s="122">
        <v>5.3255212548182049</v>
      </c>
      <c r="L296" s="122">
        <v>4.5286701280344577</v>
      </c>
      <c r="M296" s="122">
        <v>5.9613111227967552</v>
      </c>
      <c r="N296" s="122">
        <v>3.6573660147426508</v>
      </c>
      <c r="O296" s="122">
        <v>5.254334352593288</v>
      </c>
      <c r="P296" s="122">
        <v>8.8965699157012436E-5</v>
      </c>
      <c r="Q296" s="122">
        <v>1.0459130487180013</v>
      </c>
      <c r="R296" s="122">
        <v>1.3943669317110581</v>
      </c>
      <c r="S296" s="122">
        <v>1.2365250401566215</v>
      </c>
      <c r="T296" s="122">
        <v>0</v>
      </c>
      <c r="U296" s="122">
        <v>0</v>
      </c>
      <c r="V296" s="122">
        <v>0</v>
      </c>
      <c r="W296" s="122">
        <v>1.1327035457025414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6.9915954855126463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3.3406226108425949</v>
      </c>
      <c r="J297" s="98">
        <v>2.7048588151982225</v>
      </c>
      <c r="K297" s="98">
        <v>4.8446756788218153</v>
      </c>
      <c r="L297" s="98">
        <v>4.3846705870628115</v>
      </c>
      <c r="M297" s="98">
        <v>5.881994904467768</v>
      </c>
      <c r="N297" s="98">
        <v>3.6200677595550443</v>
      </c>
      <c r="O297" s="98">
        <v>5.1382939433573469</v>
      </c>
      <c r="P297" s="98">
        <v>8.8965699157012436E-5</v>
      </c>
      <c r="Q297" s="98">
        <v>0.83353994985383562</v>
      </c>
      <c r="R297" s="98">
        <v>1.2175865808210016</v>
      </c>
      <c r="S297" s="98">
        <v>1.0064500473563389</v>
      </c>
      <c r="T297" s="98">
        <v>0</v>
      </c>
      <c r="U297" s="98">
        <v>0</v>
      </c>
      <c r="V297" s="98">
        <v>0</v>
      </c>
      <c r="W297" s="98">
        <v>1.0131450447088779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0.51254761777527424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7.2778535642288547E-2</v>
      </c>
      <c r="J301" s="101">
        <v>2.6326050218556534E-2</v>
      </c>
      <c r="K301" s="101">
        <v>0.48084557599638966</v>
      </c>
      <c r="L301" s="101">
        <v>0.14399954097164583</v>
      </c>
      <c r="M301" s="101">
        <v>7.931621832898697E-2</v>
      </c>
      <c r="N301" s="101">
        <v>3.7298255187606377E-2</v>
      </c>
      <c r="O301" s="101">
        <v>0.11604040923594114</v>
      </c>
      <c r="P301" s="101">
        <v>0</v>
      </c>
      <c r="Q301" s="101">
        <v>0.21237309886416578</v>
      </c>
      <c r="R301" s="101">
        <v>0.17678035089005656</v>
      </c>
      <c r="S301" s="101">
        <v>0.23007499280028243</v>
      </c>
      <c r="T301" s="101">
        <v>0</v>
      </c>
      <c r="U301" s="101">
        <v>0</v>
      </c>
      <c r="V301" s="101">
        <v>0</v>
      </c>
      <c r="W301" s="101">
        <v>0.11955850099366343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4.7643869548654161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2.6490259327069636</v>
      </c>
      <c r="J305" s="122">
        <v>1.3311662972918761</v>
      </c>
      <c r="K305" s="122">
        <v>3.2008883826841696</v>
      </c>
      <c r="L305" s="122">
        <v>2.2926209354294111</v>
      </c>
      <c r="M305" s="122">
        <v>2.8558531178196254</v>
      </c>
      <c r="N305" s="122">
        <v>1.6788085032033075</v>
      </c>
      <c r="O305" s="122">
        <v>2.3953234991994217</v>
      </c>
      <c r="P305" s="122">
        <v>4.2803953506361646E-5</v>
      </c>
      <c r="Q305" s="122">
        <v>0.52305881302264567</v>
      </c>
      <c r="R305" s="122">
        <v>0.72354929674288415</v>
      </c>
      <c r="S305" s="122">
        <v>0.65491835507608043</v>
      </c>
      <c r="T305" s="122">
        <v>0</v>
      </c>
      <c r="U305" s="122">
        <v>0</v>
      </c>
      <c r="V305" s="122">
        <v>0</v>
      </c>
      <c r="W305" s="122">
        <v>0.61869156223638222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4.5348140571854669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2.6476344799391698</v>
      </c>
      <c r="J306" s="98">
        <v>1.3221723221223327</v>
      </c>
      <c r="K306" s="98">
        <v>3.1973484090457509</v>
      </c>
      <c r="L306" s="98">
        <v>2.2161236863214868</v>
      </c>
      <c r="M306" s="98">
        <v>2.8029751126919904</v>
      </c>
      <c r="N306" s="98">
        <v>1.6271274132054538</v>
      </c>
      <c r="O306" s="98">
        <v>2.3953234991994217</v>
      </c>
      <c r="P306" s="98">
        <v>4.2803953506361646E-5</v>
      </c>
      <c r="Q306" s="98">
        <v>0.51600599559117533</v>
      </c>
      <c r="R306" s="98">
        <v>0.71202100833240345</v>
      </c>
      <c r="S306" s="98">
        <v>0.64471692548917647</v>
      </c>
      <c r="T306" s="98">
        <v>0</v>
      </c>
      <c r="U306" s="98">
        <v>0</v>
      </c>
      <c r="V306" s="98">
        <v>0</v>
      </c>
      <c r="W306" s="98">
        <v>0.61659213776183719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0.22957289767994876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1.3914527677938249E-3</v>
      </c>
      <c r="J307" s="33">
        <v>8.9939751695433737E-3</v>
      </c>
      <c r="K307" s="33">
        <v>3.5399736384186713E-3</v>
      </c>
      <c r="L307" s="33">
        <v>7.6497249107924298E-2</v>
      </c>
      <c r="M307" s="33">
        <v>5.2878005127634763E-2</v>
      </c>
      <c r="N307" s="33">
        <v>5.1681089997853695E-2</v>
      </c>
      <c r="O307" s="33">
        <v>0</v>
      </c>
      <c r="P307" s="33">
        <v>0</v>
      </c>
      <c r="Q307" s="33">
        <v>7.0528174314703198E-3</v>
      </c>
      <c r="R307" s="33">
        <v>1.1528288410480663E-2</v>
      </c>
      <c r="S307" s="33">
        <v>1.0201429586903918E-2</v>
      </c>
      <c r="T307" s="33">
        <v>0</v>
      </c>
      <c r="U307" s="33">
        <v>0</v>
      </c>
      <c r="V307" s="33">
        <v>0</v>
      </c>
      <c r="W307" s="33">
        <v>2.0994244745450356E-3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50.735839112815718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20.460399625518264</v>
      </c>
      <c r="J309" s="117">
        <f t="shared" si="136"/>
        <v>21.476205236784565</v>
      </c>
      <c r="K309" s="117">
        <f t="shared" si="136"/>
        <v>37.674396742258828</v>
      </c>
      <c r="L309" s="117">
        <f t="shared" si="136"/>
        <v>35.60720702242596</v>
      </c>
      <c r="M309" s="117">
        <f t="shared" si="136"/>
        <v>44.127323410495528</v>
      </c>
      <c r="N309" s="117">
        <f t="shared" si="136"/>
        <v>27.314843438137139</v>
      </c>
      <c r="O309" s="117">
        <f t="shared" si="136"/>
        <v>35.702038577948485</v>
      </c>
      <c r="P309" s="117">
        <f t="shared" si="136"/>
        <v>5.7636564159299413E-4</v>
      </c>
      <c r="Q309" s="117">
        <f t="shared" si="136"/>
        <v>6.5971311810111706</v>
      </c>
      <c r="R309" s="117">
        <f t="shared" ref="R309:V309" si="137">R310+R313+R315+R324</f>
        <v>8.8410172737877044</v>
      </c>
      <c r="S309" s="117">
        <f t="shared" si="137"/>
        <v>7.3507897256969059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6.2791237630588332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41.755537773318423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15.650840369391988</v>
      </c>
      <c r="J310" s="122">
        <f t="shared" si="139"/>
        <v>18.364042456705111</v>
      </c>
      <c r="K310" s="122">
        <f t="shared" si="139"/>
        <v>31.388460977102184</v>
      </c>
      <c r="L310" s="122">
        <f t="shared" si="139"/>
        <v>29.852484442255673</v>
      </c>
      <c r="M310" s="122">
        <f t="shared" si="139"/>
        <v>37.340629626780789</v>
      </c>
      <c r="N310" s="122">
        <f t="shared" si="139"/>
        <v>22.551568067268736</v>
      </c>
      <c r="O310" s="122">
        <f t="shared" si="139"/>
        <v>29.841552887457663</v>
      </c>
      <c r="P310" s="122">
        <f t="shared" si="139"/>
        <v>4.7615009238532752E-4</v>
      </c>
      <c r="Q310" s="122">
        <f t="shared" si="139"/>
        <v>5.1375397302500661</v>
      </c>
      <c r="R310" s="122">
        <f t="shared" ref="R310:V310" si="140">SUM(R311:R312)</f>
        <v>7.024255238127969</v>
      </c>
      <c r="S310" s="122">
        <f t="shared" si="140"/>
        <v>5.6905547481793546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4.8730710091653968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41.71893962111119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15.639931965697466</v>
      </c>
      <c r="J311" s="98">
        <v>18.349223061716277</v>
      </c>
      <c r="K311" s="98">
        <v>31.363175770173431</v>
      </c>
      <c r="L311" s="98">
        <v>29.830607169580603</v>
      </c>
      <c r="M311" s="98">
        <v>37.311731270421241</v>
      </c>
      <c r="N311" s="98">
        <v>22.536939567210684</v>
      </c>
      <c r="O311" s="98">
        <v>29.818820759637074</v>
      </c>
      <c r="P311" s="98">
        <v>4.757800559252194E-4</v>
      </c>
      <c r="Q311" s="98">
        <v>5.1340208525979776</v>
      </c>
      <c r="R311" s="98">
        <v>7.0194906162748314</v>
      </c>
      <c r="S311" s="98">
        <v>5.686670581040346</v>
      </c>
      <c r="T311" s="98">
        <v>0</v>
      </c>
      <c r="U311" s="98">
        <v>0</v>
      </c>
      <c r="V311" s="98">
        <v>0</v>
      </c>
      <c r="W311" s="98">
        <v>4.8698929570252707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3.6598152207234447E-2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1.0908403694521895E-2</v>
      </c>
      <c r="J312" s="98">
        <v>1.4819394988833934E-2</v>
      </c>
      <c r="K312" s="98">
        <v>2.5285206928752534E-2</v>
      </c>
      <c r="L312" s="98">
        <v>2.1877272675071072E-2</v>
      </c>
      <c r="M312" s="98">
        <v>2.8898356359549571E-2</v>
      </c>
      <c r="N312" s="98">
        <v>1.4628500058050593E-2</v>
      </c>
      <c r="O312" s="98">
        <v>2.2732127820588449E-2</v>
      </c>
      <c r="P312" s="98">
        <v>3.7003646010809821E-7</v>
      </c>
      <c r="Q312" s="98">
        <v>3.5188776520885855E-3</v>
      </c>
      <c r="R312" s="98">
        <v>4.7646218531373014E-3</v>
      </c>
      <c r="S312" s="98">
        <v>3.8841671390090256E-3</v>
      </c>
      <c r="T312" s="98">
        <v>0</v>
      </c>
      <c r="U312" s="98">
        <v>0</v>
      </c>
      <c r="V312" s="98">
        <v>0</v>
      </c>
      <c r="W312" s="98">
        <v>3.1780521401261188E-3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0.64778249696722934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0.6239783142199431</v>
      </c>
      <c r="J313" s="122">
        <f t="shared" si="142"/>
        <v>0.19813089871177991</v>
      </c>
      <c r="K313" s="122">
        <f t="shared" si="142"/>
        <v>0.31141184454294352</v>
      </c>
      <c r="L313" s="122">
        <f t="shared" si="142"/>
        <v>0.82970188239638809</v>
      </c>
      <c r="M313" s="122">
        <f t="shared" si="142"/>
        <v>0.33477374095514456</v>
      </c>
      <c r="N313" s="122">
        <f t="shared" si="142"/>
        <v>0.80195558357886088</v>
      </c>
      <c r="O313" s="122">
        <f t="shared" si="142"/>
        <v>0.13108085897744462</v>
      </c>
      <c r="P313" s="122">
        <f t="shared" si="142"/>
        <v>0</v>
      </c>
      <c r="Q313" s="122">
        <f t="shared" si="142"/>
        <v>0.29731494734701336</v>
      </c>
      <c r="R313" s="122">
        <f t="shared" si="142"/>
        <v>0.21069862255983346</v>
      </c>
      <c r="S313" s="122">
        <f t="shared" si="142"/>
        <v>0.2272251201884504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8.4959104855148772E-3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0.64778249696722934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0.6239783142199431</v>
      </c>
      <c r="J314" s="98">
        <v>0.19813089871177991</v>
      </c>
      <c r="K314" s="98">
        <v>0.31141184454294352</v>
      </c>
      <c r="L314" s="98">
        <v>0.82970188239638809</v>
      </c>
      <c r="M314" s="98">
        <v>0.33477374095514456</v>
      </c>
      <c r="N314" s="98">
        <v>0.80195558357886088</v>
      </c>
      <c r="O314" s="98">
        <v>0.13108085897744462</v>
      </c>
      <c r="P314" s="98">
        <v>0</v>
      </c>
      <c r="Q314" s="98">
        <v>0.29731494734701336</v>
      </c>
      <c r="R314" s="98">
        <v>0.21069862255983346</v>
      </c>
      <c r="S314" s="98">
        <v>0.2272251201884504</v>
      </c>
      <c r="T314" s="98">
        <v>0</v>
      </c>
      <c r="U314" s="98">
        <v>0</v>
      </c>
      <c r="V314" s="98">
        <v>0</v>
      </c>
      <c r="W314" s="98">
        <v>8.4959104855148772E-3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5.5479867362237005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2.647826973592232</v>
      </c>
      <c r="J315" s="122">
        <v>2.1390319015385058</v>
      </c>
      <c r="K315" s="122">
        <v>4.1121613319700385</v>
      </c>
      <c r="L315" s="122">
        <v>3.5768759513309445</v>
      </c>
      <c r="M315" s="122">
        <v>4.7789727605449199</v>
      </c>
      <c r="N315" s="122">
        <v>2.9740603751573356</v>
      </c>
      <c r="O315" s="122">
        <v>4.3340778884245257</v>
      </c>
      <c r="P315" s="122">
        <v>7.5281334844508186E-5</v>
      </c>
      <c r="Q315" s="122">
        <v>0.85618106628221047</v>
      </c>
      <c r="R315" s="122">
        <v>1.1807705543408527</v>
      </c>
      <c r="S315" s="122">
        <v>1.0459052276247762</v>
      </c>
      <c r="T315" s="122">
        <v>0</v>
      </c>
      <c r="U315" s="122">
        <v>0</v>
      </c>
      <c r="V315" s="122">
        <v>0</v>
      </c>
      <c r="W315" s="122">
        <v>1.0244362886812115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5.2554124253658774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2.605510104605361</v>
      </c>
      <c r="J316" s="98">
        <v>2.123665574934654</v>
      </c>
      <c r="K316" s="98">
        <v>3.830265729990753</v>
      </c>
      <c r="L316" s="98">
        <v>3.4920388310790766</v>
      </c>
      <c r="M316" s="98">
        <v>4.7318273749622941</v>
      </c>
      <c r="N316" s="98">
        <v>2.9515740006488529</v>
      </c>
      <c r="O316" s="98">
        <v>4.2626286621796678</v>
      </c>
      <c r="P316" s="98">
        <v>7.5281334844508186E-5</v>
      </c>
      <c r="Q316" s="98">
        <v>0.71838526147883941</v>
      </c>
      <c r="R316" s="98">
        <v>1.0639905282686639</v>
      </c>
      <c r="S316" s="98">
        <v>0.89124107787243134</v>
      </c>
      <c r="T316" s="98">
        <v>0</v>
      </c>
      <c r="U316" s="98">
        <v>0</v>
      </c>
      <c r="V316" s="98">
        <v>0</v>
      </c>
      <c r="W316" s="98">
        <v>0.93943786869631196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0.29257431085782293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4.2316868986870836E-2</v>
      </c>
      <c r="J320" s="101">
        <v>1.5366326603851897E-2</v>
      </c>
      <c r="K320" s="101">
        <v>0.28189560197928593</v>
      </c>
      <c r="L320" s="101">
        <v>8.4837120251867681E-2</v>
      </c>
      <c r="M320" s="101">
        <v>4.7145385582625529E-2</v>
      </c>
      <c r="N320" s="101">
        <v>2.2486374508482589E-2</v>
      </c>
      <c r="O320" s="101">
        <v>7.1449226244857514E-2</v>
      </c>
      <c r="P320" s="101">
        <v>0</v>
      </c>
      <c r="Q320" s="101">
        <v>0.13779580480337111</v>
      </c>
      <c r="R320" s="101">
        <v>0.11678002607218875</v>
      </c>
      <c r="S320" s="101">
        <v>0.15466414975234499</v>
      </c>
      <c r="T320" s="101">
        <v>0</v>
      </c>
      <c r="U320" s="101">
        <v>0</v>
      </c>
      <c r="V320" s="101">
        <v>0</v>
      </c>
      <c r="W320" s="101">
        <v>8.4998419984899529E-2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2.7845321063063619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1.5377539683141033</v>
      </c>
      <c r="J324" s="122">
        <v>0.77499997982917002</v>
      </c>
      <c r="K324" s="122">
        <v>1.8623625886436623</v>
      </c>
      <c r="L324" s="122">
        <v>1.3481447464429572</v>
      </c>
      <c r="M324" s="122">
        <v>1.6729472822146776</v>
      </c>
      <c r="N324" s="122">
        <v>0.98725941213220569</v>
      </c>
      <c r="O324" s="122">
        <v>1.3953269430888575</v>
      </c>
      <c r="P324" s="122">
        <v>2.4934214363158452E-5</v>
      </c>
      <c r="Q324" s="122">
        <v>0.30609543713188064</v>
      </c>
      <c r="R324" s="122">
        <v>0.42529285875904921</v>
      </c>
      <c r="S324" s="122">
        <v>0.38710462970432497</v>
      </c>
      <c r="T324" s="122">
        <v>0</v>
      </c>
      <c r="U324" s="122">
        <v>0</v>
      </c>
      <c r="V324" s="122">
        <v>0</v>
      </c>
      <c r="W324" s="122">
        <v>0.37312055472671024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2.6140106464702955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1.5367083256695055</v>
      </c>
      <c r="J325" s="98">
        <v>0.76822643612628427</v>
      </c>
      <c r="K325" s="98">
        <v>1.859690299824075</v>
      </c>
      <c r="L325" s="98">
        <v>1.2902521971853433</v>
      </c>
      <c r="M325" s="98">
        <v>1.6327926882752328</v>
      </c>
      <c r="N325" s="98">
        <v>0.94783636541906069</v>
      </c>
      <c r="O325" s="98">
        <v>1.3953269430888575</v>
      </c>
      <c r="P325" s="98">
        <v>2.4934214363158452E-5</v>
      </c>
      <c r="Q325" s="98">
        <v>0.30058448000213689</v>
      </c>
      <c r="R325" s="98">
        <v>0.41616196507529279</v>
      </c>
      <c r="S325" s="98">
        <v>0.37888895482771967</v>
      </c>
      <c r="T325" s="98">
        <v>0</v>
      </c>
      <c r="U325" s="98">
        <v>0</v>
      </c>
      <c r="V325" s="98">
        <v>0</v>
      </c>
      <c r="W325" s="98">
        <v>0.37132937089705909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0.17052145983606651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1.0456426445978201E-3</v>
      </c>
      <c r="J326" s="33">
        <v>6.7735437028857625E-3</v>
      </c>
      <c r="K326" s="33">
        <v>2.6722888195872931E-3</v>
      </c>
      <c r="L326" s="33">
        <v>5.7892549257613841E-2</v>
      </c>
      <c r="M326" s="33">
        <v>4.0154593939444767E-2</v>
      </c>
      <c r="N326" s="33">
        <v>3.9423046713145012E-2</v>
      </c>
      <c r="O326" s="33">
        <v>0</v>
      </c>
      <c r="P326" s="33">
        <v>0</v>
      </c>
      <c r="Q326" s="33">
        <v>5.5109571297437482E-3</v>
      </c>
      <c r="R326" s="33">
        <v>9.1308936837563911E-3</v>
      </c>
      <c r="S326" s="33">
        <v>8.2156748766052858E-3</v>
      </c>
      <c r="T326" s="33">
        <v>0</v>
      </c>
      <c r="U326" s="33">
        <v>0</v>
      </c>
      <c r="V326" s="33">
        <v>0</v>
      </c>
      <c r="W326" s="33">
        <v>1.791183829651128E-3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0.69710331855141283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>
        <f t="shared" si="143"/>
        <v>0.73551089989166774</v>
      </c>
      <c r="J328" s="119">
        <f t="shared" si="143"/>
        <v>0.73665505050904478</v>
      </c>
      <c r="K328" s="119">
        <f t="shared" si="143"/>
        <v>0.73848955638640568</v>
      </c>
      <c r="L328" s="119">
        <f t="shared" si="143"/>
        <v>0.7568075992571891</v>
      </c>
      <c r="M328" s="119">
        <f t="shared" si="143"/>
        <v>0.75787168027980401</v>
      </c>
      <c r="N328" s="119">
        <f t="shared" si="143"/>
        <v>0.78323126799114107</v>
      </c>
      <c r="O328" s="119">
        <f t="shared" si="143"/>
        <v>0.78364213582800468</v>
      </c>
      <c r="P328" s="119">
        <f t="shared" si="143"/>
        <v>0.79951923814111725</v>
      </c>
      <c r="Q328" s="119">
        <f t="shared" si="143"/>
        <v>0.83806912478327011</v>
      </c>
      <c r="R328" s="119">
        <f t="shared" ref="R328:V328" si="144">IF(R309=0,"",R309/R290)</f>
        <v>0.83989262948222287</v>
      </c>
      <c r="S328" s="119">
        <f t="shared" si="144"/>
        <v>0.85399774073886603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0.88076549749907507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0.69360652752133434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>
        <f t="shared" si="146"/>
        <v>0.72786977050801904</v>
      </c>
      <c r="J329" s="124">
        <f t="shared" si="146"/>
        <v>0.73417882703036197</v>
      </c>
      <c r="K329" s="124">
        <f t="shared" si="146"/>
        <v>0.74083098775301914</v>
      </c>
      <c r="L329" s="124">
        <f t="shared" si="146"/>
        <v>0.74786136796580338</v>
      </c>
      <c r="M329" s="124">
        <f t="shared" si="146"/>
        <v>0.75762257908510788</v>
      </c>
      <c r="N329" s="124">
        <f t="shared" si="146"/>
        <v>0.77079577655341136</v>
      </c>
      <c r="O329" s="124">
        <f t="shared" si="146"/>
        <v>0.78809521884121647</v>
      </c>
      <c r="P329" s="124">
        <f t="shared" si="146"/>
        <v>0.8082387141285079</v>
      </c>
      <c r="Q329" s="124">
        <f t="shared" si="146"/>
        <v>0.82722744812624571</v>
      </c>
      <c r="R329" s="124">
        <f t="shared" ref="R329:V329" si="147">IF(R310=0,"",R310/R291)</f>
        <v>0.8417876226395451</v>
      </c>
      <c r="S329" s="124">
        <f t="shared" si="147"/>
        <v>0.8559534088234213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0.90655690891748231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0.69342014642513716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>
        <f t="shared" si="149"/>
        <v>0.72773164484030528</v>
      </c>
      <c r="J330" s="111">
        <f t="shared" si="149"/>
        <v>0.73402124343947195</v>
      </c>
      <c r="K330" s="111">
        <f t="shared" si="149"/>
        <v>0.74067622802425304</v>
      </c>
      <c r="L330" s="111">
        <f t="shared" si="149"/>
        <v>0.74772310327754277</v>
      </c>
      <c r="M330" s="111">
        <f t="shared" si="149"/>
        <v>0.75748038180457711</v>
      </c>
      <c r="N330" s="111">
        <f t="shared" si="149"/>
        <v>0.77068111912607695</v>
      </c>
      <c r="O330" s="111">
        <f t="shared" si="149"/>
        <v>0.78796792748272149</v>
      </c>
      <c r="P330" s="111">
        <f t="shared" si="149"/>
        <v>0.80811818997211293</v>
      </c>
      <c r="Q330" s="111">
        <f t="shared" si="149"/>
        <v>0.82712950030109433</v>
      </c>
      <c r="R330" s="111">
        <f t="shared" ref="R330:V330" si="150">IF(R311=0,"",R311/R292)</f>
        <v>0.84169723288721965</v>
      </c>
      <c r="S330" s="111">
        <f t="shared" si="150"/>
        <v>0.85586920143036049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0.90650163027252051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>
        <f t="shared" si="155"/>
        <v>2.4637713743811238</v>
      </c>
      <c r="J332" s="124">
        <f t="shared" si="155"/>
        <v>2.5307005534643192</v>
      </c>
      <c r="K332" s="124">
        <f t="shared" si="155"/>
        <v>2.5992853457573957</v>
      </c>
      <c r="L332" s="124">
        <f t="shared" si="155"/>
        <v>2.6696373971852569</v>
      </c>
      <c r="M332" s="124">
        <f t="shared" si="155"/>
        <v>2.753666293425344</v>
      </c>
      <c r="N332" s="124">
        <f t="shared" si="155"/>
        <v>2.8552695659938188</v>
      </c>
      <c r="O332" s="124">
        <f t="shared" si="155"/>
        <v>2.9766019566585165</v>
      </c>
      <c r="P332" s="124" t="str">
        <f t="shared" si="155"/>
        <v/>
      </c>
      <c r="Q332" s="124">
        <f t="shared" si="155"/>
        <v>3.2212640463948716</v>
      </c>
      <c r="R332" s="124">
        <f t="shared" ref="R332:V332" si="156">IF(R313=0,"",R313/R294)</f>
        <v>3.2922055408162239</v>
      </c>
      <c r="S332" s="124">
        <f t="shared" si="156"/>
        <v>3.3486714871906016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3.5254688748329794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>
        <f t="shared" si="158"/>
        <v>2.4637713743811238</v>
      </c>
      <c r="J333" s="111">
        <f t="shared" si="158"/>
        <v>2.5307005534643192</v>
      </c>
      <c r="K333" s="111">
        <f t="shared" si="158"/>
        <v>2.5992853457573957</v>
      </c>
      <c r="L333" s="111">
        <f t="shared" si="158"/>
        <v>2.6696373971852569</v>
      </c>
      <c r="M333" s="111">
        <f t="shared" si="158"/>
        <v>2.753666293425344</v>
      </c>
      <c r="N333" s="111">
        <f t="shared" si="158"/>
        <v>2.8552695659938188</v>
      </c>
      <c r="O333" s="111">
        <f t="shared" si="158"/>
        <v>2.9766019566585165</v>
      </c>
      <c r="P333" s="111" t="str">
        <f t="shared" si="158"/>
        <v/>
      </c>
      <c r="Q333" s="111">
        <f t="shared" si="158"/>
        <v>3.2212640463948716</v>
      </c>
      <c r="R333" s="111">
        <f t="shared" ref="R333:V333" si="159">IF(R314=0,"",R314/R295)</f>
        <v>3.2922055408162239</v>
      </c>
      <c r="S333" s="111">
        <f t="shared" si="159"/>
        <v>3.3486714871906016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3.5254688748329794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0.73932315253861092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>
        <f t="shared" si="161"/>
        <v>0.77571514743263059</v>
      </c>
      <c r="J334" s="124">
        <f t="shared" si="161"/>
        <v>0.78318825233094913</v>
      </c>
      <c r="K334" s="124">
        <f t="shared" si="161"/>
        <v>0.77216128435307763</v>
      </c>
      <c r="L334" s="124">
        <f t="shared" si="161"/>
        <v>0.78982921038750664</v>
      </c>
      <c r="M334" s="124">
        <f t="shared" si="161"/>
        <v>0.80166471135344131</v>
      </c>
      <c r="N334" s="124">
        <f t="shared" si="161"/>
        <v>0.81317001447737358</v>
      </c>
      <c r="O334" s="124">
        <f t="shared" si="161"/>
        <v>0.82485765038637715</v>
      </c>
      <c r="P334" s="124">
        <f t="shared" si="161"/>
        <v>0.84618381643521745</v>
      </c>
      <c r="Q334" s="124">
        <f t="shared" si="161"/>
        <v>0.81859679189551227</v>
      </c>
      <c r="R334" s="124">
        <f t="shared" ref="R334:V334" si="162">IF(R315=0,"",R315/R296)</f>
        <v>0.84681479995506159</v>
      </c>
      <c r="S334" s="124">
        <f t="shared" si="162"/>
        <v>0.84584233530143405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0.90441695231546326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0.75167569923855992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>
        <f t="shared" si="164"/>
        <v>0.77994745534820564</v>
      </c>
      <c r="J335" s="111">
        <f t="shared" si="164"/>
        <v>0.78512991620933226</v>
      </c>
      <c r="K335" s="111">
        <f t="shared" si="164"/>
        <v>0.79061344534052314</v>
      </c>
      <c r="L335" s="111">
        <f t="shared" si="164"/>
        <v>0.79641988189090207</v>
      </c>
      <c r="M335" s="111">
        <f t="shared" si="164"/>
        <v>0.80445961817616596</v>
      </c>
      <c r="N335" s="111">
        <f t="shared" si="164"/>
        <v>0.81533667232008977</v>
      </c>
      <c r="O335" s="111">
        <f t="shared" si="164"/>
        <v>0.82958053960503442</v>
      </c>
      <c r="P335" s="111">
        <f t="shared" si="164"/>
        <v>0.84618381643521745</v>
      </c>
      <c r="Q335" s="111">
        <f t="shared" si="164"/>
        <v>0.86184862717715083</v>
      </c>
      <c r="R335" s="111">
        <f t="shared" ref="R335:V335" si="165">IF(R316=0,"",R316/R297)</f>
        <v>0.87385204882204759</v>
      </c>
      <c r="S335" s="111">
        <f t="shared" si="165"/>
        <v>0.88552937149088606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>
        <f t="shared" ref="W335" si="166">IF(W316=0,"",W316/W297)</f>
        <v>0.92724913732984271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0.57082366732626533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>
        <f t="shared" si="176"/>
        <v>0.58144710680716527</v>
      </c>
      <c r="J339" s="112">
        <f t="shared" si="176"/>
        <v>0.58369282426653513</v>
      </c>
      <c r="K339" s="112">
        <f t="shared" si="176"/>
        <v>0.58624975678553914</v>
      </c>
      <c r="L339" s="112">
        <f t="shared" si="176"/>
        <v>0.58914854644274528</v>
      </c>
      <c r="M339" s="112">
        <f t="shared" si="176"/>
        <v>0.59439779878405696</v>
      </c>
      <c r="N339" s="112">
        <f t="shared" si="176"/>
        <v>0.60288006490862489</v>
      </c>
      <c r="O339" s="112">
        <f t="shared" si="176"/>
        <v>0.61572711364350807</v>
      </c>
      <c r="P339" s="112" t="str">
        <f t="shared" si="176"/>
        <v/>
      </c>
      <c r="Q339" s="112">
        <f t="shared" si="176"/>
        <v>0.64883832057988455</v>
      </c>
      <c r="R339" s="112">
        <f t="shared" ref="R339:V339" si="177">IF(R320=0,"",R320/R301)</f>
        <v>0.66059392621534463</v>
      </c>
      <c r="S339" s="112">
        <f t="shared" si="177"/>
        <v>0.67223363943165204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0.71093581199553868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0.58444709312764442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>
        <f t="shared" si="188"/>
        <v>0.58049789144295638</v>
      </c>
      <c r="J343" s="124">
        <f t="shared" si="188"/>
        <v>0.58219621500771879</v>
      </c>
      <c r="K343" s="124">
        <f t="shared" si="188"/>
        <v>0.58182678243904917</v>
      </c>
      <c r="L343" s="124">
        <f t="shared" si="188"/>
        <v>0.58803648069734116</v>
      </c>
      <c r="M343" s="124">
        <f t="shared" si="188"/>
        <v>0.58579598221491602</v>
      </c>
      <c r="N343" s="124">
        <f t="shared" si="188"/>
        <v>0.58807148656230412</v>
      </c>
      <c r="O343" s="124">
        <f t="shared" si="188"/>
        <v>0.58252129349343063</v>
      </c>
      <c r="P343" s="124">
        <f t="shared" si="188"/>
        <v>0.58252129349343063</v>
      </c>
      <c r="Q343" s="124">
        <f t="shared" si="188"/>
        <v>0.58520271432388293</v>
      </c>
      <c r="R343" s="124">
        <f t="shared" ref="R343:V343" si="189">IF(R324=0,"",R324/R305)</f>
        <v>0.58778698379438621</v>
      </c>
      <c r="S343" s="124">
        <f t="shared" si="189"/>
        <v>0.59107311118094386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0.60308007656996754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0.57643171550294647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>
        <f t="shared" si="191"/>
        <v>0.58040803491304127</v>
      </c>
      <c r="J344" s="111">
        <f t="shared" si="191"/>
        <v>0.58103351830352779</v>
      </c>
      <c r="K344" s="111">
        <f t="shared" si="191"/>
        <v>0.5816351744973266</v>
      </c>
      <c r="L344" s="111">
        <f t="shared" si="191"/>
        <v>0.58221127509675019</v>
      </c>
      <c r="M344" s="111">
        <f t="shared" si="191"/>
        <v>0.58252129349343063</v>
      </c>
      <c r="N344" s="111">
        <f t="shared" si="191"/>
        <v>0.58252129349343063</v>
      </c>
      <c r="O344" s="111">
        <f t="shared" si="191"/>
        <v>0.58252129349343063</v>
      </c>
      <c r="P344" s="111">
        <f t="shared" si="191"/>
        <v>0.58252129349343063</v>
      </c>
      <c r="Q344" s="111">
        <f t="shared" si="191"/>
        <v>0.58252129349343063</v>
      </c>
      <c r="R344" s="111">
        <f t="shared" ref="R344:V344" si="192">IF(R325=0,"",R325/R306)</f>
        <v>0.58447989624627716</v>
      </c>
      <c r="S344" s="111">
        <f t="shared" si="192"/>
        <v>0.58768265551620058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0.6022285205337593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0.74277696348021527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>
        <f t="shared" si="194"/>
        <v>0.75147548576564804</v>
      </c>
      <c r="J345" s="45">
        <f t="shared" si="194"/>
        <v>0.75312012488351765</v>
      </c>
      <c r="K345" s="45">
        <f t="shared" si="194"/>
        <v>0.75488946883260444</v>
      </c>
      <c r="L345" s="45">
        <f t="shared" si="194"/>
        <v>0.7567925635592142</v>
      </c>
      <c r="M345" s="45">
        <f t="shared" si="194"/>
        <v>0.75938178534763656</v>
      </c>
      <c r="N345" s="45">
        <f t="shared" si="194"/>
        <v>0.76281376253446365</v>
      </c>
      <c r="O345" s="45" t="str">
        <f t="shared" si="194"/>
        <v/>
      </c>
      <c r="P345" s="45" t="str">
        <f t="shared" si="194"/>
        <v/>
      </c>
      <c r="Q345" s="45">
        <f t="shared" si="194"/>
        <v>0.78138377794289005</v>
      </c>
      <c r="R345" s="45">
        <f t="shared" ref="R345:V345" si="195">IF(R326=0,"",R326/R307)</f>
        <v>0.79204244018177594</v>
      </c>
      <c r="S345" s="45">
        <f t="shared" si="195"/>
        <v>0.8053454475784606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0.8531785026652573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11.980392841107816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6.9947082216244807</v>
      </c>
      <c r="J347" s="117">
        <f t="shared" si="197"/>
        <v>3.493008450383186</v>
      </c>
      <c r="K347" s="117">
        <f t="shared" si="197"/>
        <v>8.4469813992844269</v>
      </c>
      <c r="L347" s="117">
        <f t="shared" si="197"/>
        <v>5.8547124560810966</v>
      </c>
      <c r="M347" s="117">
        <f t="shared" si="197"/>
        <v>7.4050981033476804</v>
      </c>
      <c r="N347" s="117">
        <f t="shared" si="197"/>
        <v>4.2986604008270239</v>
      </c>
      <c r="O347" s="117">
        <f t="shared" si="197"/>
        <v>6.3281352090887761</v>
      </c>
      <c r="P347" s="117">
        <f t="shared" si="197"/>
        <v>1.1308251489301447E-4</v>
      </c>
      <c r="Q347" s="117">
        <f t="shared" si="197"/>
        <v>1.3632211723772552</v>
      </c>
      <c r="R347" s="117">
        <f t="shared" ref="R347:V347" si="198">R348+R351+R353+R362</f>
        <v>1.8810675108999337</v>
      </c>
      <c r="S347" s="117">
        <f t="shared" si="198"/>
        <v>1.7032588197156313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1.6289567642625753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11.980392841107816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6.9947082216244807</v>
      </c>
      <c r="J362" s="122">
        <v>3.493008450383186</v>
      </c>
      <c r="K362" s="122">
        <v>8.4469813992844269</v>
      </c>
      <c r="L362" s="122">
        <v>5.8547124560810966</v>
      </c>
      <c r="M362" s="122">
        <v>7.4050981033476804</v>
      </c>
      <c r="N362" s="122">
        <v>4.2986604008270239</v>
      </c>
      <c r="O362" s="122">
        <v>6.3281352090887761</v>
      </c>
      <c r="P362" s="122">
        <v>1.1308251489301447E-4</v>
      </c>
      <c r="Q362" s="122">
        <v>1.3632211723772552</v>
      </c>
      <c r="R362" s="122">
        <v>1.8810675108999337</v>
      </c>
      <c r="S362" s="122">
        <v>1.7032588197156313</v>
      </c>
      <c r="T362" s="122">
        <v>0</v>
      </c>
      <c r="U362" s="122">
        <v>0</v>
      </c>
      <c r="V362" s="122">
        <v>0</v>
      </c>
      <c r="W362" s="122">
        <v>1.6289567642625753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11.980392841107816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6.9947082216244807</v>
      </c>
      <c r="J363" s="98">
        <v>3.493008450383186</v>
      </c>
      <c r="K363" s="98">
        <v>8.4469813992844269</v>
      </c>
      <c r="L363" s="98">
        <v>5.8547124560810966</v>
      </c>
      <c r="M363" s="98">
        <v>7.4050981033476804</v>
      </c>
      <c r="N363" s="98">
        <v>4.2986604008270239</v>
      </c>
      <c r="O363" s="98">
        <v>6.3281352090887761</v>
      </c>
      <c r="P363" s="98">
        <v>1.1308251489301447E-4</v>
      </c>
      <c r="Q363" s="98">
        <v>1.3632211723772552</v>
      </c>
      <c r="R363" s="98">
        <v>1.8810675108999337</v>
      </c>
      <c r="S363" s="98">
        <v>1.7032588197156313</v>
      </c>
      <c r="T363" s="98">
        <v>0</v>
      </c>
      <c r="U363" s="98">
        <v>0</v>
      </c>
      <c r="V363" s="98">
        <v>0</v>
      </c>
      <c r="W363" s="98">
        <v>1.6289567642625753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8983.7761399564442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9767.0168638420928</v>
      </c>
      <c r="J366" s="117">
        <f t="shared" si="204"/>
        <v>9945.9458040968166</v>
      </c>
      <c r="K366" s="117">
        <f t="shared" si="204"/>
        <v>10389.990084555768</v>
      </c>
      <c r="L366" s="117">
        <f t="shared" si="204"/>
        <v>10470.787732623541</v>
      </c>
      <c r="M366" s="117">
        <f t="shared" si="204"/>
        <v>10604.825179415513</v>
      </c>
      <c r="N366" s="117">
        <f t="shared" si="204"/>
        <v>9659.0006666972677</v>
      </c>
      <c r="O366" s="117">
        <f t="shared" si="204"/>
        <v>9310.8484706169747</v>
      </c>
      <c r="P366" s="117">
        <f t="shared" si="204"/>
        <v>8383.9538712180438</v>
      </c>
      <c r="Q366" s="117">
        <f t="shared" si="204"/>
        <v>8536.0645904769626</v>
      </c>
      <c r="R366" s="117">
        <f t="shared" ref="R366:V366" si="205">R367+R370+R372+R381</f>
        <v>8325.7370337144821</v>
      </c>
      <c r="S366" s="117">
        <f t="shared" si="205"/>
        <v>8452.6962610377595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7512.2048439246983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7430.9122690983077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7549.5474274543412</v>
      </c>
      <c r="J367" s="122">
        <f t="shared" si="207"/>
        <v>8533.3418870295609</v>
      </c>
      <c r="K367" s="122">
        <f t="shared" si="207"/>
        <v>8629.0714762955577</v>
      </c>
      <c r="L367" s="122">
        <f t="shared" si="207"/>
        <v>8883.5450951089497</v>
      </c>
      <c r="M367" s="122">
        <f t="shared" si="207"/>
        <v>8976.7748820185934</v>
      </c>
      <c r="N367" s="122">
        <f t="shared" si="207"/>
        <v>8103.2813093386058</v>
      </c>
      <c r="O367" s="122">
        <f t="shared" si="207"/>
        <v>7738.4993385481621</v>
      </c>
      <c r="P367" s="122">
        <f t="shared" si="207"/>
        <v>6851.4728107430037</v>
      </c>
      <c r="Q367" s="122">
        <f t="shared" si="207"/>
        <v>6734.6134142578585</v>
      </c>
      <c r="R367" s="122">
        <f t="shared" ref="R367:V367" si="208">SUM(R368:R369)</f>
        <v>6599.9701136773592</v>
      </c>
      <c r="S367" s="122">
        <f t="shared" si="208"/>
        <v>6528.6361523980395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5664.1707896971611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7426.3947459854517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7545.7174330404032</v>
      </c>
      <c r="J368" s="98">
        <v>8528.2861650078503</v>
      </c>
      <c r="K368" s="98">
        <v>8623.9218027773913</v>
      </c>
      <c r="L368" s="98">
        <v>8878.6763155687622</v>
      </c>
      <c r="M368" s="98">
        <v>8971.5115017376156</v>
      </c>
      <c r="N368" s="98">
        <v>8099.2297398195387</v>
      </c>
      <c r="O368" s="98">
        <v>7733.8536069764141</v>
      </c>
      <c r="P368" s="98">
        <v>6847.1692867119464</v>
      </c>
      <c r="Q368" s="98">
        <v>6730.7976056710249</v>
      </c>
      <c r="R368" s="98">
        <v>6596.2015777584265</v>
      </c>
      <c r="S368" s="98">
        <v>6524.8218432004815</v>
      </c>
      <c r="T368" s="98">
        <v>0</v>
      </c>
      <c r="U368" s="98">
        <v>0</v>
      </c>
      <c r="V368" s="98">
        <v>0</v>
      </c>
      <c r="W368" s="98">
        <v>5660.8219860014406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4.5175231128555451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3.8299944139382212</v>
      </c>
      <c r="J369" s="98">
        <v>5.055722021711313</v>
      </c>
      <c r="K369" s="98">
        <v>5.149673518166713</v>
      </c>
      <c r="L369" s="98">
        <v>4.8687795401866998</v>
      </c>
      <c r="M369" s="98">
        <v>5.2633802809778798</v>
      </c>
      <c r="N369" s="98">
        <v>4.0515695190666667</v>
      </c>
      <c r="O369" s="98">
        <v>4.6457315717476533</v>
      </c>
      <c r="P369" s="98">
        <v>4.3035240310571821</v>
      </c>
      <c r="Q369" s="98">
        <v>3.8158085868335898</v>
      </c>
      <c r="R369" s="98">
        <v>3.7685359189327268</v>
      </c>
      <c r="S369" s="98">
        <v>3.8143091975576264</v>
      </c>
      <c r="T369" s="98">
        <v>0</v>
      </c>
      <c r="U369" s="98">
        <v>0</v>
      </c>
      <c r="V369" s="98">
        <v>0</v>
      </c>
      <c r="W369" s="98">
        <v>3.3488036957204641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38.487741029510353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88.921346452923913</v>
      </c>
      <c r="J370" s="122">
        <f t="shared" si="210"/>
        <v>26.709401892669145</v>
      </c>
      <c r="K370" s="122">
        <f t="shared" si="210"/>
        <v>24.40025430685051</v>
      </c>
      <c r="L370" s="122">
        <f t="shared" si="210"/>
        <v>69.166647846313836</v>
      </c>
      <c r="M370" s="122">
        <f t="shared" si="210"/>
        <v>22.142756469671728</v>
      </c>
      <c r="N370" s="122">
        <f t="shared" si="210"/>
        <v>77.790523948848502</v>
      </c>
      <c r="O370" s="122">
        <f t="shared" si="210"/>
        <v>8.9997933872938543</v>
      </c>
      <c r="P370" s="122">
        <f t="shared" si="210"/>
        <v>0</v>
      </c>
      <c r="Q370" s="122">
        <f t="shared" si="210"/>
        <v>100.08588465325448</v>
      </c>
      <c r="R370" s="122">
        <f t="shared" si="210"/>
        <v>50.619631073620099</v>
      </c>
      <c r="S370" s="122">
        <f t="shared" si="210"/>
        <v>66.634905012571735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2.5393450375689182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38.487741029510353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88.921346452923913</v>
      </c>
      <c r="J371" s="98">
        <f>RES_hhdet_in_fech!J129</f>
        <v>26.709401892669145</v>
      </c>
      <c r="K371" s="98">
        <f>RES_hhdet_in_fech!K129</f>
        <v>24.40025430685051</v>
      </c>
      <c r="L371" s="98">
        <f>RES_hhdet_in_fech!L129</f>
        <v>69.166647846313836</v>
      </c>
      <c r="M371" s="98">
        <f>RES_hhdet_in_fech!M129</f>
        <v>22.142756469671728</v>
      </c>
      <c r="N371" s="98">
        <f>RES_hhdet_in_fech!N129</f>
        <v>77.790523948848502</v>
      </c>
      <c r="O371" s="98">
        <f>RES_hhdet_in_fech!O129</f>
        <v>8.9997933872938543</v>
      </c>
      <c r="P371" s="98">
        <f>RES_hhdet_in_fech!P129</f>
        <v>0</v>
      </c>
      <c r="Q371" s="98">
        <f>RES_hhdet_in_fech!Q129</f>
        <v>100.08588465325448</v>
      </c>
      <c r="R371" s="98">
        <f>RES_hhdet_in_fech!R129</f>
        <v>50.619631073620099</v>
      </c>
      <c r="S371" s="98">
        <f>RES_hhdet_in_fech!S129</f>
        <v>66.634905012571735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2.5393450375689182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926.28009521687261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1198.4620013772249</v>
      </c>
      <c r="J372" s="122">
        <v>931.75945980631093</v>
      </c>
      <c r="K372" s="122">
        <v>1084.6142510776081</v>
      </c>
      <c r="L372" s="122">
        <v>1007.8539857828609</v>
      </c>
      <c r="M372" s="122">
        <v>1085.7588930705401</v>
      </c>
      <c r="N372" s="122">
        <v>1012.9591281812062</v>
      </c>
      <c r="O372" s="122">
        <v>1073.820593611681</v>
      </c>
      <c r="P372" s="122">
        <v>1034.6710811960547</v>
      </c>
      <c r="Q372" s="122">
        <v>1134.1695810340657</v>
      </c>
      <c r="R372" s="122">
        <v>1102.8623106501364</v>
      </c>
      <c r="S372" s="122">
        <v>1214.2857567357516</v>
      </c>
      <c r="T372" s="122">
        <v>0</v>
      </c>
      <c r="U372" s="122">
        <v>0</v>
      </c>
      <c r="V372" s="122">
        <v>0</v>
      </c>
      <c r="W372" s="122">
        <v>1193.5618588856171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936.15159797038939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1192.1276761000115</v>
      </c>
      <c r="J373" s="98">
        <v>929.87017501493722</v>
      </c>
      <c r="K373" s="98">
        <v>1050.7156897041941</v>
      </c>
      <c r="L373" s="98">
        <v>1001.408407516211</v>
      </c>
      <c r="M373" s="98">
        <v>1083.4101572506002</v>
      </c>
      <c r="N373" s="98">
        <v>1009.3109592603064</v>
      </c>
      <c r="O373" s="98">
        <v>1067.8763145326293</v>
      </c>
      <c r="P373" s="98">
        <v>1034.6710811960547</v>
      </c>
      <c r="Q373" s="98">
        <v>1070.1037219119228</v>
      </c>
      <c r="R373" s="98">
        <v>1077.6660528879945</v>
      </c>
      <c r="S373" s="98">
        <v>1143.4027596712144</v>
      </c>
      <c r="T373" s="98">
        <v>0</v>
      </c>
      <c r="U373" s="98">
        <v>0</v>
      </c>
      <c r="V373" s="98">
        <v>0</v>
      </c>
      <c r="W373" s="98">
        <v>1162.0194151838509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809.79877662361616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1585.0456358048984</v>
      </c>
      <c r="J377" s="101">
        <v>1177.5844770838942</v>
      </c>
      <c r="K377" s="101">
        <v>1606.9638071373595</v>
      </c>
      <c r="L377" s="101">
        <v>1253.5289382486833</v>
      </c>
      <c r="M377" s="101">
        <v>1293.7554266004465</v>
      </c>
      <c r="N377" s="101">
        <v>1560.355064143389</v>
      </c>
      <c r="O377" s="101">
        <v>1425.0791546082316</v>
      </c>
      <c r="P377" s="101">
        <v>0</v>
      </c>
      <c r="Q377" s="101">
        <v>1482.5324968728978</v>
      </c>
      <c r="R377" s="101">
        <v>1314.54954018629</v>
      </c>
      <c r="S377" s="101">
        <v>1666.1096925699158</v>
      </c>
      <c r="T377" s="101">
        <v>0</v>
      </c>
      <c r="U377" s="101">
        <v>0</v>
      </c>
      <c r="V377" s="101">
        <v>0</v>
      </c>
      <c r="W377" s="101">
        <v>1550.1286137751456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588.09603461175334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930.08608855760133</v>
      </c>
      <c r="J381" s="122">
        <v>454.13505536827569</v>
      </c>
      <c r="K381" s="122">
        <v>651.90410287575116</v>
      </c>
      <c r="L381" s="122">
        <v>510.22200388541563</v>
      </c>
      <c r="M381" s="122">
        <v>520.14864785670818</v>
      </c>
      <c r="N381" s="122">
        <v>464.96970522860772</v>
      </c>
      <c r="O381" s="122">
        <v>489.52874506983807</v>
      </c>
      <c r="P381" s="122">
        <v>497.80997927898596</v>
      </c>
      <c r="Q381" s="122">
        <v>567.19571053178277</v>
      </c>
      <c r="R381" s="122">
        <v>572.28497831336665</v>
      </c>
      <c r="S381" s="122">
        <v>643.13944689139703</v>
      </c>
      <c r="T381" s="122">
        <v>0</v>
      </c>
      <c r="U381" s="122">
        <v>0</v>
      </c>
      <c r="V381" s="122">
        <v>0</v>
      </c>
      <c r="W381" s="122">
        <v>651.93285030435129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593.54334524474405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930.41211668507458</v>
      </c>
      <c r="J382" s="98">
        <v>455.13879254943703</v>
      </c>
      <c r="K382" s="98">
        <v>652.4971836179277</v>
      </c>
      <c r="L382" s="98">
        <v>517.16667613610423</v>
      </c>
      <c r="M382" s="98">
        <v>522.88272424945217</v>
      </c>
      <c r="N382" s="98">
        <v>461.93164613531781</v>
      </c>
      <c r="O382" s="98">
        <v>489.52874506983807</v>
      </c>
      <c r="P382" s="98">
        <v>497.80997927898596</v>
      </c>
      <c r="Q382" s="98">
        <v>567.64564214201368</v>
      </c>
      <c r="R382" s="98">
        <v>574.93607768561083</v>
      </c>
      <c r="S382" s="98">
        <v>647.44476672473206</v>
      </c>
      <c r="T382" s="98">
        <v>0</v>
      </c>
      <c r="U382" s="98">
        <v>0</v>
      </c>
      <c r="V382" s="98">
        <v>0</v>
      </c>
      <c r="W382" s="98">
        <v>652.91510171812502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497.84314749539516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558.02054101524777</v>
      </c>
      <c r="J383" s="33">
        <v>342.95059416980143</v>
      </c>
      <c r="K383" s="33">
        <v>357.99907317225342</v>
      </c>
      <c r="L383" s="33">
        <v>367.3257667733937</v>
      </c>
      <c r="M383" s="33">
        <v>407.2656951221141</v>
      </c>
      <c r="N383" s="33">
        <v>586.39129431711069</v>
      </c>
      <c r="O383" s="33">
        <v>0</v>
      </c>
      <c r="P383" s="33">
        <v>0</v>
      </c>
      <c r="Q383" s="33">
        <v>536.10631848365892</v>
      </c>
      <c r="R383" s="33">
        <v>445.42855220561501</v>
      </c>
      <c r="S383" s="33">
        <v>452.83445074691821</v>
      </c>
      <c r="T383" s="33">
        <v>0</v>
      </c>
      <c r="U383" s="33">
        <v>0</v>
      </c>
      <c r="V383" s="33">
        <v>0</v>
      </c>
      <c r="W383" s="33">
        <v>452.15382664738451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6262.6201602866386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7183.7473627815916</v>
      </c>
      <c r="J385" s="117">
        <f t="shared" si="211"/>
        <v>7326.7312086771635</v>
      </c>
      <c r="K385" s="117">
        <f t="shared" si="211"/>
        <v>7672.8991684027424</v>
      </c>
      <c r="L385" s="117">
        <f t="shared" si="211"/>
        <v>7924.3717262584469</v>
      </c>
      <c r="M385" s="117">
        <f t="shared" si="211"/>
        <v>8037.0966777972108</v>
      </c>
      <c r="N385" s="117">
        <f t="shared" si="211"/>
        <v>7565.2313397045773</v>
      </c>
      <c r="O385" s="117">
        <f t="shared" si="211"/>
        <v>7296.3731818851975</v>
      </c>
      <c r="P385" s="117">
        <f t="shared" si="211"/>
        <v>6703.1324117265231</v>
      </c>
      <c r="Q385" s="117">
        <f t="shared" si="211"/>
        <v>7153.8121804344919</v>
      </c>
      <c r="R385" s="117">
        <f t="shared" ref="R385:V385" si="212">R386+R389+R391+R400</f>
        <v>6992.72516962398</v>
      </c>
      <c r="S385" s="117">
        <f t="shared" si="212"/>
        <v>7218.5835100781078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6616.4908366742984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5154.1292552849563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5495.0873534605962</v>
      </c>
      <c r="J386" s="122">
        <f t="shared" si="214"/>
        <v>6264.9989372684204</v>
      </c>
      <c r="K386" s="122">
        <f t="shared" si="214"/>
        <v>6392.6835451754414</v>
      </c>
      <c r="L386" s="122">
        <f t="shared" si="214"/>
        <v>6643.6601872140818</v>
      </c>
      <c r="M386" s="122">
        <f t="shared" si="214"/>
        <v>6801.0073379813421</v>
      </c>
      <c r="N386" s="122">
        <f t="shared" si="214"/>
        <v>6245.9750094623942</v>
      </c>
      <c r="O386" s="122">
        <f t="shared" si="214"/>
        <v>6098.6743297157227</v>
      </c>
      <c r="P386" s="122">
        <f t="shared" si="214"/>
        <v>5537.6255744413593</v>
      </c>
      <c r="Q386" s="122">
        <f t="shared" si="214"/>
        <v>5571.0570687933123</v>
      </c>
      <c r="R386" s="122">
        <f t="shared" ref="R386:V386" si="215">SUM(R387:R388)</f>
        <v>5555.7731514845136</v>
      </c>
      <c r="S386" s="122">
        <f t="shared" si="215"/>
        <v>5588.2083696129284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5134.8931626885533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5149.6117321721003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5491.2573590466582</v>
      </c>
      <c r="J387" s="98">
        <v>6259.9432152467089</v>
      </c>
      <c r="K387" s="98">
        <v>6387.5338716572751</v>
      </c>
      <c r="L387" s="98">
        <v>6638.7914076738953</v>
      </c>
      <c r="M387" s="98">
        <v>6795.7439577003643</v>
      </c>
      <c r="N387" s="98">
        <v>6241.9234399433271</v>
      </c>
      <c r="O387" s="98">
        <v>6094.0285981439747</v>
      </c>
      <c r="P387" s="98">
        <v>5533.3220504103019</v>
      </c>
      <c r="Q387" s="98">
        <v>5567.2412602064787</v>
      </c>
      <c r="R387" s="98">
        <v>5552.0046155655809</v>
      </c>
      <c r="S387" s="98">
        <v>5584.3940604153704</v>
      </c>
      <c r="T387" s="98">
        <v>0</v>
      </c>
      <c r="U387" s="98">
        <v>0</v>
      </c>
      <c r="V387" s="98">
        <v>0</v>
      </c>
      <c r="W387" s="98">
        <v>5131.5443589928327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4.5175231128555451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3.8299944139382212</v>
      </c>
      <c r="J388" s="98">
        <v>5.055722021711313</v>
      </c>
      <c r="K388" s="98">
        <v>5.149673518166713</v>
      </c>
      <c r="L388" s="98">
        <v>4.8687795401866998</v>
      </c>
      <c r="M388" s="98">
        <v>5.2633802809778798</v>
      </c>
      <c r="N388" s="98">
        <v>4.0515695190666667</v>
      </c>
      <c r="O388" s="98">
        <v>4.6457315717476533</v>
      </c>
      <c r="P388" s="98">
        <v>4.3035240310571821</v>
      </c>
      <c r="Q388" s="98">
        <v>3.8158085868335898</v>
      </c>
      <c r="R388" s="98">
        <v>3.7685359189327268</v>
      </c>
      <c r="S388" s="98">
        <v>3.8143091975576264</v>
      </c>
      <c r="T388" s="98">
        <v>0</v>
      </c>
      <c r="U388" s="98">
        <v>0</v>
      </c>
      <c r="V388" s="98">
        <v>0</v>
      </c>
      <c r="W388" s="98">
        <v>3.3488036957204641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79.959566963445567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219.08186796214039</v>
      </c>
      <c r="J389" s="122">
        <f t="shared" si="217"/>
        <v>67.59349815247873</v>
      </c>
      <c r="K389" s="122">
        <f t="shared" si="217"/>
        <v>63.423223452550317</v>
      </c>
      <c r="L389" s="122">
        <f t="shared" si="217"/>
        <v>184.64986972846251</v>
      </c>
      <c r="M389" s="122">
        <f t="shared" si="217"/>
        <v>60.973762134060998</v>
      </c>
      <c r="N389" s="122">
        <f t="shared" si="217"/>
        <v>222.11291555386043</v>
      </c>
      <c r="O389" s="122">
        <f t="shared" si="217"/>
        <v>26.788802606141264</v>
      </c>
      <c r="P389" s="122">
        <f t="shared" si="217"/>
        <v>0</v>
      </c>
      <c r="Q389" s="122">
        <f t="shared" si="217"/>
        <v>322.40306178515294</v>
      </c>
      <c r="R389" s="122">
        <f t="shared" si="217"/>
        <v>166.65022989464524</v>
      </c>
      <c r="S389" s="122">
        <f t="shared" si="217"/>
        <v>223.13840646725308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8.9523818924108003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79.959566963445567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219.08186796214039</v>
      </c>
      <c r="J390" s="98">
        <f>RES_hhdet_in_tesh!J129</f>
        <v>67.59349815247873</v>
      </c>
      <c r="K390" s="98">
        <f>RES_hhdet_in_tesh!K129</f>
        <v>63.423223452550317</v>
      </c>
      <c r="L390" s="98">
        <f>RES_hhdet_in_tesh!L129</f>
        <v>184.64986972846251</v>
      </c>
      <c r="M390" s="98">
        <f>RES_hhdet_in_tesh!M129</f>
        <v>60.973762134060998</v>
      </c>
      <c r="N390" s="98">
        <f>RES_hhdet_in_tesh!N129</f>
        <v>222.11291555386043</v>
      </c>
      <c r="O390" s="98">
        <f>RES_hhdet_in_tesh!O129</f>
        <v>26.788802606141264</v>
      </c>
      <c r="P390" s="98">
        <f>RES_hhdet_in_tesh!P129</f>
        <v>0</v>
      </c>
      <c r="Q390" s="98">
        <f>RES_hhdet_in_tesh!Q129</f>
        <v>322.40306178515294</v>
      </c>
      <c r="R390" s="98">
        <f>RES_hhdet_in_tesh!R129</f>
        <v>166.65022989464524</v>
      </c>
      <c r="S390" s="98">
        <f>RES_hhdet_in_tesh!S129</f>
        <v>223.13840646725308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8.9523818924108003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684.82032012950299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929.66512809073959</v>
      </c>
      <c r="J391" s="122">
        <v>729.74306291853384</v>
      </c>
      <c r="K391" s="122">
        <v>837.49713313973723</v>
      </c>
      <c r="L391" s="122">
        <v>796.03251777677849</v>
      </c>
      <c r="M391" s="122">
        <v>870.41458961282638</v>
      </c>
      <c r="N391" s="122">
        <v>823.70798892809921</v>
      </c>
      <c r="O391" s="122">
        <v>885.74913178303609</v>
      </c>
      <c r="P391" s="122">
        <v>875.52192424163024</v>
      </c>
      <c r="Q391" s="122">
        <v>928.42758049996337</v>
      </c>
      <c r="R391" s="122">
        <v>933.92012697117229</v>
      </c>
      <c r="S391" s="122">
        <v>1027.0943002006372</v>
      </c>
      <c r="T391" s="122">
        <v>0</v>
      </c>
      <c r="U391" s="122">
        <v>0</v>
      </c>
      <c r="V391" s="122">
        <v>0</v>
      </c>
      <c r="W391" s="122">
        <v>1079.4775788133088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703.68240699768762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929.79694742437403</v>
      </c>
      <c r="J392" s="98">
        <v>730.06889259503475</v>
      </c>
      <c r="K392" s="98">
        <v>830.70995151037698</v>
      </c>
      <c r="L392" s="98">
        <v>797.54156563861716</v>
      </c>
      <c r="M392" s="98">
        <v>871.55972142999769</v>
      </c>
      <c r="N392" s="98">
        <v>822.92823885949599</v>
      </c>
      <c r="O392" s="98">
        <v>885.88940924141411</v>
      </c>
      <c r="P392" s="98">
        <v>875.52192424163024</v>
      </c>
      <c r="Q392" s="98">
        <v>922.26742366695032</v>
      </c>
      <c r="R392" s="98">
        <v>941.7206882621432</v>
      </c>
      <c r="S392" s="98">
        <v>1012.5167271325952</v>
      </c>
      <c r="T392" s="98">
        <v>0</v>
      </c>
      <c r="U392" s="98">
        <v>0</v>
      </c>
      <c r="V392" s="98">
        <v>0</v>
      </c>
      <c r="W392" s="98">
        <v>1077.4815002897542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462.25230746861575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921.62019909608205</v>
      </c>
      <c r="J396" s="101">
        <v>687.34760924152909</v>
      </c>
      <c r="K396" s="101">
        <v>942.08214109744119</v>
      </c>
      <c r="L396" s="101">
        <v>738.51475189312964</v>
      </c>
      <c r="M396" s="101">
        <v>769.00537773623421</v>
      </c>
      <c r="N396" s="101">
        <v>940.70696235126809</v>
      </c>
      <c r="O396" s="101">
        <v>877.45987458045704</v>
      </c>
      <c r="P396" s="101">
        <v>0</v>
      </c>
      <c r="Q396" s="101">
        <v>961.92389547611413</v>
      </c>
      <c r="R396" s="101">
        <v>868.38344195623745</v>
      </c>
      <c r="S396" s="101">
        <v>1120.0149823286254</v>
      </c>
      <c r="T396" s="101">
        <v>0</v>
      </c>
      <c r="U396" s="101">
        <v>0</v>
      </c>
      <c r="V396" s="101">
        <v>0</v>
      </c>
      <c r="W396" s="101">
        <v>1102.041944731752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343.71101790873377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539.91301326811447</v>
      </c>
      <c r="J400" s="122">
        <v>264.39571033773092</v>
      </c>
      <c r="K400" s="122">
        <v>379.29526663501315</v>
      </c>
      <c r="L400" s="122">
        <v>300.029151539125</v>
      </c>
      <c r="M400" s="122">
        <v>304.70098806898079</v>
      </c>
      <c r="N400" s="122">
        <v>273.43542576022367</v>
      </c>
      <c r="O400" s="122">
        <v>285.16091778029789</v>
      </c>
      <c r="P400" s="122">
        <v>289.9849130435328</v>
      </c>
      <c r="Q400" s="122">
        <v>331.92446935606267</v>
      </c>
      <c r="R400" s="122">
        <v>336.38166127364951</v>
      </c>
      <c r="S400" s="122">
        <v>380.14243379728947</v>
      </c>
      <c r="T400" s="122">
        <v>0</v>
      </c>
      <c r="U400" s="122">
        <v>0</v>
      </c>
      <c r="V400" s="122">
        <v>0</v>
      </c>
      <c r="W400" s="122">
        <v>393.1677132800254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342.13720872478547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540.01866830446738</v>
      </c>
      <c r="J401" s="98">
        <v>264.45089395141889</v>
      </c>
      <c r="K401" s="98">
        <v>379.51531325262755</v>
      </c>
      <c r="L401" s="98">
        <v>301.10026995074935</v>
      </c>
      <c r="M401" s="98">
        <v>304.5903208751597</v>
      </c>
      <c r="N401" s="98">
        <v>269.08502001229499</v>
      </c>
      <c r="O401" s="98">
        <v>285.16091778029789</v>
      </c>
      <c r="P401" s="98">
        <v>289.9849130435328</v>
      </c>
      <c r="Q401" s="98">
        <v>330.66567370647482</v>
      </c>
      <c r="R401" s="98">
        <v>336.03857903392736</v>
      </c>
      <c r="S401" s="98">
        <v>380.49205980885768</v>
      </c>
      <c r="T401" s="98">
        <v>0</v>
      </c>
      <c r="U401" s="98">
        <v>0</v>
      </c>
      <c r="V401" s="98">
        <v>0</v>
      </c>
      <c r="W401" s="98">
        <v>393.20409574185533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369.78642138606256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419.33875712664303</v>
      </c>
      <c r="J402" s="33">
        <v>258.28299431003745</v>
      </c>
      <c r="K402" s="33">
        <v>270.24973018956712</v>
      </c>
      <c r="L402" s="33">
        <v>277.98940869779062</v>
      </c>
      <c r="M402" s="33">
        <v>309.27015067267723</v>
      </c>
      <c r="N402" s="33">
        <v>447.30734953548927</v>
      </c>
      <c r="O402" s="33">
        <v>0</v>
      </c>
      <c r="P402" s="33">
        <v>0</v>
      </c>
      <c r="Q402" s="33">
        <v>418.90478051581562</v>
      </c>
      <c r="R402" s="33">
        <v>352.79831741557086</v>
      </c>
      <c r="S402" s="33">
        <v>364.68816341572318</v>
      </c>
      <c r="T402" s="33">
        <v>0</v>
      </c>
      <c r="U402" s="33">
        <v>0</v>
      </c>
      <c r="V402" s="33">
        <v>0</v>
      </c>
      <c r="W402" s="33">
        <v>385.76792479338184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127.15474417164073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211.16737778120034</v>
      </c>
      <c r="J404" s="117">
        <f t="shared" si="218"/>
        <v>102.46431359293594</v>
      </c>
      <c r="K404" s="117">
        <f t="shared" si="218"/>
        <v>147.92276196561409</v>
      </c>
      <c r="L404" s="117">
        <f t="shared" si="218"/>
        <v>112.03475938767455</v>
      </c>
      <c r="M404" s="117">
        <f t="shared" si="218"/>
        <v>115.96921263112226</v>
      </c>
      <c r="N404" s="117">
        <f t="shared" si="218"/>
        <v>102.37099380407764</v>
      </c>
      <c r="O404" s="117">
        <f t="shared" si="218"/>
        <v>111.20134973006442</v>
      </c>
      <c r="P404" s="117">
        <f t="shared" si="218"/>
        <v>113.08251489301446</v>
      </c>
      <c r="Q404" s="117">
        <f t="shared" si="218"/>
        <v>127.10686921932448</v>
      </c>
      <c r="R404" s="117">
        <f t="shared" ref="R404:V404" si="219">R405+R408+R410+R419</f>
        <v>127.92896564879854</v>
      </c>
      <c r="S404" s="117">
        <f t="shared" si="219"/>
        <v>143.81987838517534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147.59053766988993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127.15474417164073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211.16737778120034</v>
      </c>
      <c r="J419" s="122">
        <v>102.46431359293594</v>
      </c>
      <c r="K419" s="122">
        <v>147.92276196561409</v>
      </c>
      <c r="L419" s="122">
        <v>112.03475938767455</v>
      </c>
      <c r="M419" s="122">
        <v>115.96921263112226</v>
      </c>
      <c r="N419" s="122">
        <v>102.37099380407764</v>
      </c>
      <c r="O419" s="122">
        <v>111.20134973006442</v>
      </c>
      <c r="P419" s="122">
        <v>113.08251489301446</v>
      </c>
      <c r="Q419" s="122">
        <v>127.10686921932448</v>
      </c>
      <c r="R419" s="122">
        <v>127.92896564879854</v>
      </c>
      <c r="S419" s="122">
        <v>143.81987838517534</v>
      </c>
      <c r="T419" s="122">
        <v>0</v>
      </c>
      <c r="U419" s="122">
        <v>0</v>
      </c>
      <c r="V419" s="122">
        <v>0</v>
      </c>
      <c r="W419" s="122">
        <v>147.59053766988993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134.82930630579608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211.35241642618161</v>
      </c>
      <c r="J420" s="98">
        <v>103.38932811553015</v>
      </c>
      <c r="K420" s="98">
        <v>148.22126023064848</v>
      </c>
      <c r="L420" s="98">
        <v>117.47958215107748</v>
      </c>
      <c r="M420" s="98">
        <v>118.7780396405056</v>
      </c>
      <c r="N420" s="98">
        <v>104.93239273609882</v>
      </c>
      <c r="O420" s="98">
        <v>111.20134973006442</v>
      </c>
      <c r="P420" s="98">
        <v>113.08251489301446</v>
      </c>
      <c r="Q420" s="98">
        <v>128.94638406897985</v>
      </c>
      <c r="R420" s="98">
        <v>130.60247940706338</v>
      </c>
      <c r="S420" s="98">
        <v>147.07355320919018</v>
      </c>
      <c r="T420" s="98">
        <v>0</v>
      </c>
      <c r="U420" s="98">
        <v>0</v>
      </c>
      <c r="V420" s="98">
        <v>0</v>
      </c>
      <c r="W420" s="98">
        <v>148.31619450628929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214.58303496120416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165.38927089186404</v>
      </c>
      <c r="J423" s="118">
        <f t="shared" si="225"/>
        <v>156.89081980542903</v>
      </c>
      <c r="K423" s="118">
        <f t="shared" si="225"/>
        <v>158.09592460219037</v>
      </c>
      <c r="L423" s="118">
        <f t="shared" si="225"/>
        <v>151.86797850455793</v>
      </c>
      <c r="M423" s="118">
        <f t="shared" si="225"/>
        <v>148.15462151340176</v>
      </c>
      <c r="N423" s="118">
        <f t="shared" si="225"/>
        <v>132.83997103773851</v>
      </c>
      <c r="O423" s="118">
        <f t="shared" si="225"/>
        <v>124.90138262065011</v>
      </c>
      <c r="P423" s="118">
        <f t="shared" si="225"/>
        <v>108.72568678830817</v>
      </c>
      <c r="Q423" s="118">
        <f t="shared" si="225"/>
        <v>106.43276968522514</v>
      </c>
      <c r="R423" s="118">
        <f t="shared" ref="R423:V423" si="226">R424+R427+R429+R438</f>
        <v>102.15352455597252</v>
      </c>
      <c r="S423" s="118">
        <f t="shared" si="226"/>
        <v>101.52997550738984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84.96638258349445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177.49192348433718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127.83986779142806</v>
      </c>
      <c r="J424" s="123">
        <f t="shared" si="228"/>
        <v>134.60791268182967</v>
      </c>
      <c r="K424" s="123">
        <f t="shared" si="228"/>
        <v>131.30147597842122</v>
      </c>
      <c r="L424" s="123">
        <f t="shared" si="228"/>
        <v>128.84666082427043</v>
      </c>
      <c r="M424" s="123">
        <f t="shared" si="228"/>
        <v>125.40995844400871</v>
      </c>
      <c r="N424" s="123">
        <f t="shared" si="228"/>
        <v>111.44420541915736</v>
      </c>
      <c r="O424" s="123">
        <f t="shared" si="228"/>
        <v>103.80893533429014</v>
      </c>
      <c r="P424" s="123">
        <f t="shared" si="228"/>
        <v>88.852002086603505</v>
      </c>
      <c r="Q424" s="123">
        <f t="shared" si="228"/>
        <v>83.971196661093131</v>
      </c>
      <c r="R424" s="123">
        <f t="shared" ref="R424:V424" si="229">SUM(R425:R426)</f>
        <v>80.979042017068082</v>
      </c>
      <c r="S424" s="123">
        <f t="shared" si="229"/>
        <v>78.419033191221359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64.064294349597347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177.38401965804385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127.77501278068408</v>
      </c>
      <c r="J425" s="99">
        <v>134.52816195843764</v>
      </c>
      <c r="K425" s="99">
        <v>131.22311763643742</v>
      </c>
      <c r="L425" s="99">
        <v>128.77604419776307</v>
      </c>
      <c r="M425" s="99">
        <v>125.33642643379481</v>
      </c>
      <c r="N425" s="99">
        <v>111.38848429477376</v>
      </c>
      <c r="O425" s="99">
        <v>103.7466146662622</v>
      </c>
      <c r="P425" s="99">
        <v>88.796192666242433</v>
      </c>
      <c r="Q425" s="99">
        <v>83.923618872502075</v>
      </c>
      <c r="R425" s="99">
        <v>80.93280356094391</v>
      </c>
      <c r="S425" s="99">
        <v>78.373217429309889</v>
      </c>
      <c r="T425" s="99">
        <v>0</v>
      </c>
      <c r="U425" s="99">
        <v>0</v>
      </c>
      <c r="V425" s="99">
        <v>0</v>
      </c>
      <c r="W425" s="99">
        <v>64.026417888302802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0.10790382629331959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6.4855010743984282E-2</v>
      </c>
      <c r="J426" s="99">
        <v>7.9750723392030223E-2</v>
      </c>
      <c r="K426" s="99">
        <v>7.8358341983806659E-2</v>
      </c>
      <c r="L426" s="99">
        <v>7.0616626507358268E-2</v>
      </c>
      <c r="M426" s="99">
        <v>7.3532010213897617E-2</v>
      </c>
      <c r="N426" s="99">
        <v>5.5721124383588234E-2</v>
      </c>
      <c r="O426" s="99">
        <v>6.232066802793082E-2</v>
      </c>
      <c r="P426" s="99">
        <v>5.5809420361076278E-2</v>
      </c>
      <c r="Q426" s="99">
        <v>4.7577788591062091E-2</v>
      </c>
      <c r="R426" s="99">
        <v>4.6238456124166917E-2</v>
      </c>
      <c r="S426" s="99">
        <v>4.5815761911465143E-2</v>
      </c>
      <c r="T426" s="99">
        <v>0</v>
      </c>
      <c r="U426" s="99">
        <v>0</v>
      </c>
      <c r="V426" s="99">
        <v>0</v>
      </c>
      <c r="W426" s="99">
        <v>3.7876461294544708E-2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0.91930343657842228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1.5057449845322286</v>
      </c>
      <c r="J427" s="123">
        <f t="shared" si="231"/>
        <v>0.42132342584527804</v>
      </c>
      <c r="K427" s="123">
        <f t="shared" si="231"/>
        <v>0.37127858003485698</v>
      </c>
      <c r="L427" s="123">
        <f t="shared" si="231"/>
        <v>1.0031909018295424</v>
      </c>
      <c r="M427" s="123">
        <f t="shared" si="231"/>
        <v>0.30934519414759948</v>
      </c>
      <c r="N427" s="123">
        <f t="shared" si="231"/>
        <v>1.0698509405848264</v>
      </c>
      <c r="O427" s="123">
        <f t="shared" si="231"/>
        <v>0.12072870060344777</v>
      </c>
      <c r="P427" s="123">
        <f t="shared" si="231"/>
        <v>0</v>
      </c>
      <c r="Q427" s="123">
        <f t="shared" si="231"/>
        <v>1.2479307996246816</v>
      </c>
      <c r="R427" s="123">
        <f t="shared" si="231"/>
        <v>0.62108299901303965</v>
      </c>
      <c r="S427" s="123">
        <f t="shared" si="231"/>
        <v>0.80038842813370492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2.8721123352762175E-2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0.91930343657842228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1.5057449845322286</v>
      </c>
      <c r="J428" s="99">
        <f>RES_hhdet_in_fecs!J129</f>
        <v>0.42132342584527804</v>
      </c>
      <c r="K428" s="99">
        <f>RES_hhdet_in_fecs!K129</f>
        <v>0.37127858003485698</v>
      </c>
      <c r="L428" s="99">
        <f>RES_hhdet_in_fecs!L129</f>
        <v>1.0031909018295424</v>
      </c>
      <c r="M428" s="99">
        <f>RES_hhdet_in_fecs!M129</f>
        <v>0.30934519414759948</v>
      </c>
      <c r="N428" s="99">
        <f>RES_hhdet_in_fecs!N129</f>
        <v>1.0698509405848264</v>
      </c>
      <c r="O428" s="99">
        <f>RES_hhdet_in_fecs!O129</f>
        <v>0.12072870060344777</v>
      </c>
      <c r="P428" s="99">
        <f>RES_hhdet_in_fecs!P129</f>
        <v>0</v>
      </c>
      <c r="Q428" s="99">
        <f>RES_hhdet_in_fecs!Q129</f>
        <v>1.2479307996246816</v>
      </c>
      <c r="R428" s="99">
        <f>RES_hhdet_in_fecs!R129</f>
        <v>0.62108299901303965</v>
      </c>
      <c r="S428" s="99">
        <f>RES_hhdet_in_fecs!S129</f>
        <v>0.80038842813370492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2.8721123352762175E-2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22.124771472405964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20.294093822359965</v>
      </c>
      <c r="J429" s="123">
        <v>14.697898861489996</v>
      </c>
      <c r="K429" s="123">
        <v>16.503682050256561</v>
      </c>
      <c r="L429" s="123">
        <v>14.617882756969419</v>
      </c>
      <c r="M429" s="123">
        <v>15.168585538770927</v>
      </c>
      <c r="N429" s="123">
        <v>13.931199085010032</v>
      </c>
      <c r="O429" s="123">
        <v>14.404882353298436</v>
      </c>
      <c r="P429" s="123">
        <v>13.417932115446956</v>
      </c>
      <c r="Q429" s="123">
        <v>14.141506138186573</v>
      </c>
      <c r="R429" s="123">
        <v>13.531687546296675</v>
      </c>
      <c r="S429" s="123">
        <v>14.585452893727545</v>
      </c>
      <c r="T429" s="123">
        <v>0</v>
      </c>
      <c r="U429" s="123">
        <v>0</v>
      </c>
      <c r="V429" s="123">
        <v>0</v>
      </c>
      <c r="W429" s="123">
        <v>13.499716214628652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22.360558405147565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20.186831855497942</v>
      </c>
      <c r="J430" s="99">
        <v>14.668096623914716</v>
      </c>
      <c r="K430" s="99">
        <v>15.987875551944287</v>
      </c>
      <c r="L430" s="99">
        <v>14.524396290941732</v>
      </c>
      <c r="M430" s="99">
        <v>15.135772544633729</v>
      </c>
      <c r="N430" s="99">
        <v>13.881025917980031</v>
      </c>
      <c r="O430" s="99">
        <v>14.325142179457183</v>
      </c>
      <c r="P430" s="99">
        <v>13.417932115446956</v>
      </c>
      <c r="Q430" s="99">
        <v>13.342694606671193</v>
      </c>
      <c r="R430" s="99">
        <v>13.222539356100324</v>
      </c>
      <c r="S430" s="99">
        <v>13.73403829966176</v>
      </c>
      <c r="T430" s="99">
        <v>0</v>
      </c>
      <c r="U430" s="99">
        <v>0</v>
      </c>
      <c r="V430" s="99">
        <v>0</v>
      </c>
      <c r="W430" s="99">
        <v>13.142957127933883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19.342543323503637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26.840287642646743</v>
      </c>
      <c r="J434" s="102">
        <v>18.57562846599653</v>
      </c>
      <c r="K434" s="102">
        <v>24.451845172525886</v>
      </c>
      <c r="L434" s="102">
        <v>18.181144600578527</v>
      </c>
      <c r="M434" s="102">
        <v>18.074399371613506</v>
      </c>
      <c r="N434" s="102">
        <v>21.459520366745295</v>
      </c>
      <c r="O434" s="102">
        <v>19.116878264762555</v>
      </c>
      <c r="P434" s="102">
        <v>0</v>
      </c>
      <c r="Q434" s="102">
        <v>18.485103775640269</v>
      </c>
      <c r="R434" s="102">
        <v>16.129006740145819</v>
      </c>
      <c r="S434" s="102">
        <v>20.012558248305037</v>
      </c>
      <c r="T434" s="102">
        <v>0</v>
      </c>
      <c r="U434" s="102">
        <v>0</v>
      </c>
      <c r="V434" s="102">
        <v>0</v>
      </c>
      <c r="W434" s="102">
        <v>17.532645020743416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14.047036567882605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15.749564293543783</v>
      </c>
      <c r="J438" s="123">
        <v>7.1636848362640748</v>
      </c>
      <c r="K438" s="123">
        <v>9.919487993477702</v>
      </c>
      <c r="L438" s="123">
        <v>7.400244021488529</v>
      </c>
      <c r="M438" s="123">
        <v>7.2667323364745577</v>
      </c>
      <c r="N438" s="123">
        <v>6.3947155929862971</v>
      </c>
      <c r="O438" s="123">
        <v>6.5668362324580887</v>
      </c>
      <c r="P438" s="123">
        <v>6.4557525862577076</v>
      </c>
      <c r="Q438" s="123">
        <v>7.0721360863207492</v>
      </c>
      <c r="R438" s="123">
        <v>7.0217119935947183</v>
      </c>
      <c r="S438" s="123">
        <v>7.7251009943072289</v>
      </c>
      <c r="T438" s="123">
        <v>0</v>
      </c>
      <c r="U438" s="123">
        <v>0</v>
      </c>
      <c r="V438" s="123">
        <v>0</v>
      </c>
      <c r="W438" s="123">
        <v>7.3736508959156888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14.177148942656142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15.755085073843922</v>
      </c>
      <c r="J439" s="99">
        <v>7.179518136819234</v>
      </c>
      <c r="K439" s="99">
        <v>9.9285124148231585</v>
      </c>
      <c r="L439" s="99">
        <v>7.5009693310851278</v>
      </c>
      <c r="M439" s="99">
        <v>7.3049287278626931</v>
      </c>
      <c r="N439" s="99">
        <v>6.3529332496684177</v>
      </c>
      <c r="O439" s="99">
        <v>6.5668362324580887</v>
      </c>
      <c r="P439" s="99">
        <v>6.4557525862577076</v>
      </c>
      <c r="Q439" s="99">
        <v>7.0777461033184217</v>
      </c>
      <c r="R439" s="99">
        <v>7.054239942018528</v>
      </c>
      <c r="S439" s="99">
        <v>7.7768145545406488</v>
      </c>
      <c r="T439" s="99">
        <v>0</v>
      </c>
      <c r="U439" s="99">
        <v>0</v>
      </c>
      <c r="V439" s="99">
        <v>0</v>
      </c>
      <c r="W439" s="99">
        <v>7.3847605968822929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11.891290684444664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9.4492117406758123</v>
      </c>
      <c r="J440" s="110">
        <v>5.409822346899988</v>
      </c>
      <c r="K440" s="110">
        <v>5.4473771408141349</v>
      </c>
      <c r="L440" s="110">
        <v>5.3276814578815488</v>
      </c>
      <c r="M440" s="110">
        <v>5.6897019889897757</v>
      </c>
      <c r="N440" s="110">
        <v>8.0646233748011813</v>
      </c>
      <c r="O440" s="110">
        <v>0</v>
      </c>
      <c r="P440" s="110">
        <v>0</v>
      </c>
      <c r="Q440" s="110">
        <v>6.684494911814741</v>
      </c>
      <c r="R440" s="110">
        <v>5.4652334515743242</v>
      </c>
      <c r="S440" s="110">
        <v>5.4392432039894816</v>
      </c>
      <c r="T440" s="110">
        <v>0</v>
      </c>
      <c r="U440" s="110">
        <v>0</v>
      </c>
      <c r="V440" s="110">
        <v>0</v>
      </c>
      <c r="W440" s="110">
        <v>5.1140611604304382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149.58654577628926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121.64561146610173</v>
      </c>
      <c r="J442" s="118">
        <f t="shared" si="232"/>
        <v>115.57441478817375</v>
      </c>
      <c r="K442" s="118">
        <f t="shared" si="232"/>
        <v>116.75218922597018</v>
      </c>
      <c r="L442" s="118">
        <f t="shared" si="232"/>
        <v>114.93484021607691</v>
      </c>
      <c r="M442" s="118">
        <f t="shared" si="232"/>
        <v>112.28219194758024</v>
      </c>
      <c r="N442" s="118">
        <f t="shared" si="232"/>
        <v>104.04441895579438</v>
      </c>
      <c r="O442" s="118">
        <f t="shared" si="232"/>
        <v>97.877986244717093</v>
      </c>
      <c r="P442" s="118">
        <f t="shared" si="232"/>
        <v>86.928278267357896</v>
      </c>
      <c r="Q442" s="118">
        <f t="shared" si="232"/>
        <v>89.198018138356005</v>
      </c>
      <c r="R442" s="118">
        <f t="shared" ref="R442:V442" si="233">R443+R446+R448+R457</f>
        <v>85.797992350192601</v>
      </c>
      <c r="S442" s="118">
        <f t="shared" si="233"/>
        <v>86.706369700583338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74.835458226848232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123.10955671105347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93.05077523112223</v>
      </c>
      <c r="J443" s="123">
        <f t="shared" si="235"/>
        <v>98.826279441751097</v>
      </c>
      <c r="K443" s="123">
        <f t="shared" si="235"/>
        <v>97.272202142523128</v>
      </c>
      <c r="L443" s="123">
        <f t="shared" si="235"/>
        <v>96.359440021864785</v>
      </c>
      <c r="M443" s="123">
        <f t="shared" si="235"/>
        <v>95.01341615930609</v>
      </c>
      <c r="N443" s="123">
        <f t="shared" si="235"/>
        <v>85.900722858437277</v>
      </c>
      <c r="O443" s="123">
        <f t="shared" si="235"/>
        <v>81.811325609951083</v>
      </c>
      <c r="P443" s="123">
        <f t="shared" si="235"/>
        <v>71.813627914219921</v>
      </c>
      <c r="Q443" s="123">
        <f t="shared" si="235"/>
        <v>69.463278730063209</v>
      </c>
      <c r="R443" s="123">
        <f t="shared" ref="R443:V443" si="236">SUM(R444:R445)</f>
        <v>68.167155263175587</v>
      </c>
      <c r="S443" s="123">
        <f t="shared" si="236"/>
        <v>67.123038776662952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58.0779286575507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123.00165288476015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92.985920220378247</v>
      </c>
      <c r="J444" s="99">
        <v>98.746528718359073</v>
      </c>
      <c r="K444" s="99">
        <v>97.193843800539327</v>
      </c>
      <c r="L444" s="99">
        <v>96.288823395357426</v>
      </c>
      <c r="M444" s="99">
        <v>94.939884149092194</v>
      </c>
      <c r="N444" s="99">
        <v>85.845001734053682</v>
      </c>
      <c r="O444" s="99">
        <v>81.749004941923147</v>
      </c>
      <c r="P444" s="99">
        <v>71.757818493858849</v>
      </c>
      <c r="Q444" s="99">
        <v>69.415700941472153</v>
      </c>
      <c r="R444" s="99">
        <v>68.120916807051415</v>
      </c>
      <c r="S444" s="99">
        <v>67.077223014751482</v>
      </c>
      <c r="T444" s="99">
        <v>0</v>
      </c>
      <c r="U444" s="99">
        <v>0</v>
      </c>
      <c r="V444" s="99">
        <v>0</v>
      </c>
      <c r="W444" s="99">
        <v>58.040052196256156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0.10790382629331959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6.4855010743984282E-2</v>
      </c>
      <c r="J445" s="99">
        <v>7.9750723392030223E-2</v>
      </c>
      <c r="K445" s="99">
        <v>7.8358341983806659E-2</v>
      </c>
      <c r="L445" s="99">
        <v>7.0616626507358268E-2</v>
      </c>
      <c r="M445" s="99">
        <v>7.3532010213897617E-2</v>
      </c>
      <c r="N445" s="99">
        <v>5.5721124383588234E-2</v>
      </c>
      <c r="O445" s="99">
        <v>6.232066802793082E-2</v>
      </c>
      <c r="P445" s="99">
        <v>5.5809420361076278E-2</v>
      </c>
      <c r="Q445" s="99">
        <v>4.7577788591062091E-2</v>
      </c>
      <c r="R445" s="99">
        <v>4.6238456124166917E-2</v>
      </c>
      <c r="S445" s="99">
        <v>4.5815761911465143E-2</v>
      </c>
      <c r="T445" s="99">
        <v>0</v>
      </c>
      <c r="U445" s="99">
        <v>0</v>
      </c>
      <c r="V445" s="99">
        <v>0</v>
      </c>
      <c r="W445" s="99">
        <v>3.7876461294544708E-2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1.9098835819035638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3.7098113900084528</v>
      </c>
      <c r="J446" s="123">
        <f t="shared" si="238"/>
        <v>1.0662434269741281</v>
      </c>
      <c r="K446" s="123">
        <f t="shared" si="238"/>
        <v>0.96505897227821813</v>
      </c>
      <c r="L446" s="123">
        <f t="shared" si="238"/>
        <v>2.6781559480401498</v>
      </c>
      <c r="M446" s="123">
        <f t="shared" si="238"/>
        <v>0.85183343415736368</v>
      </c>
      <c r="N446" s="123">
        <f t="shared" si="238"/>
        <v>3.0547128308017166</v>
      </c>
      <c r="O446" s="123">
        <f t="shared" si="238"/>
        <v>0.35936128644106285</v>
      </c>
      <c r="P446" s="123">
        <f t="shared" si="238"/>
        <v>0</v>
      </c>
      <c r="Q446" s="123">
        <f t="shared" si="238"/>
        <v>4.0199146172197899</v>
      </c>
      <c r="R446" s="123">
        <f t="shared" si="238"/>
        <v>2.0447328906574871</v>
      </c>
      <c r="S446" s="123">
        <f t="shared" si="238"/>
        <v>2.6802379079686416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0.10125542643040164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1.9098835819035638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3.7098113900084528</v>
      </c>
      <c r="J447" s="99">
        <f>RES_hhdet_in_tess!J129</f>
        <v>1.0662434269741281</v>
      </c>
      <c r="K447" s="99">
        <f>RES_hhdet_in_tess!K129</f>
        <v>0.96505897227821813</v>
      </c>
      <c r="L447" s="99">
        <f>RES_hhdet_in_tess!L129</f>
        <v>2.6781559480401498</v>
      </c>
      <c r="M447" s="99">
        <f>RES_hhdet_in_tess!M129</f>
        <v>0.85183343415736368</v>
      </c>
      <c r="N447" s="99">
        <f>RES_hhdet_in_tess!N129</f>
        <v>3.0547128308017166</v>
      </c>
      <c r="O447" s="99">
        <f>RES_hhdet_in_tess!O129</f>
        <v>0.35936128644106285</v>
      </c>
      <c r="P447" s="99">
        <f>RES_hhdet_in_tess!P129</f>
        <v>0</v>
      </c>
      <c r="Q447" s="99">
        <f>RES_hhdet_in_tess!Q129</f>
        <v>4.0199146172197899</v>
      </c>
      <c r="R447" s="99">
        <f>RES_hhdet_in_tess!R129</f>
        <v>2.0447328906574871</v>
      </c>
      <c r="S447" s="99">
        <f>RES_hhdet_in_tess!S129</f>
        <v>2.6802379079686416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0.10125542643040164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16.357355794175504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15.742435981423599</v>
      </c>
      <c r="J448" s="123">
        <v>11.511221722267395</v>
      </c>
      <c r="K448" s="123">
        <v>12.74350432848094</v>
      </c>
      <c r="L448" s="123">
        <v>11.545630795474306</v>
      </c>
      <c r="M448" s="123">
        <v>12.160119747578777</v>
      </c>
      <c r="N448" s="123">
        <v>11.328433361644782</v>
      </c>
      <c r="O448" s="123">
        <v>11.881977412033937</v>
      </c>
      <c r="P448" s="123">
        <v>11.354037006117574</v>
      </c>
      <c r="Q448" s="123">
        <v>11.576191557290224</v>
      </c>
      <c r="R448" s="123">
        <v>11.458833282571618</v>
      </c>
      <c r="S448" s="123">
        <v>12.336993537059566</v>
      </c>
      <c r="T448" s="123">
        <v>0</v>
      </c>
      <c r="U448" s="123">
        <v>0</v>
      </c>
      <c r="V448" s="123">
        <v>0</v>
      </c>
      <c r="W448" s="123">
        <v>12.209372195958087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16.807888374553954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15.744668137237721</v>
      </c>
      <c r="J449" s="99">
        <v>11.516361473284549</v>
      </c>
      <c r="K449" s="99">
        <v>12.640229373798192</v>
      </c>
      <c r="L449" s="99">
        <v>11.567517978568471</v>
      </c>
      <c r="M449" s="99">
        <v>12.176117802057345</v>
      </c>
      <c r="N449" s="99">
        <v>11.317709480354758</v>
      </c>
      <c r="O449" s="99">
        <v>11.88385917915293</v>
      </c>
      <c r="P449" s="99">
        <v>11.354037006117574</v>
      </c>
      <c r="Q449" s="99">
        <v>11.499383029603543</v>
      </c>
      <c r="R449" s="99">
        <v>11.554543106958427</v>
      </c>
      <c r="S449" s="99">
        <v>12.161894303531236</v>
      </c>
      <c r="T449" s="99">
        <v>0</v>
      </c>
      <c r="U449" s="99">
        <v>0</v>
      </c>
      <c r="V449" s="99">
        <v>0</v>
      </c>
      <c r="W449" s="99">
        <v>12.186795658839801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11.041181515339515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15.606207595689058</v>
      </c>
      <c r="J453" s="102">
        <v>10.842461041843361</v>
      </c>
      <c r="K453" s="102">
        <v>14.334888285350962</v>
      </c>
      <c r="L453" s="102">
        <v>10.711394914096209</v>
      </c>
      <c r="M453" s="102">
        <v>10.743383200831014</v>
      </c>
      <c r="N453" s="102">
        <v>12.937517031611364</v>
      </c>
      <c r="O453" s="102">
        <v>11.770780275836563</v>
      </c>
      <c r="P453" s="102">
        <v>0</v>
      </c>
      <c r="Q453" s="102">
        <v>11.993843689531319</v>
      </c>
      <c r="R453" s="102">
        <v>10.654723888426686</v>
      </c>
      <c r="S453" s="102">
        <v>13.453114865596023</v>
      </c>
      <c r="T453" s="102">
        <v>0</v>
      </c>
      <c r="U453" s="102">
        <v>0</v>
      </c>
      <c r="V453" s="102">
        <v>0</v>
      </c>
      <c r="W453" s="102">
        <v>12.464585224251758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8.2097496891567108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9.1425888635474415</v>
      </c>
      <c r="J457" s="123">
        <v>4.170670197181134</v>
      </c>
      <c r="K457" s="123">
        <v>5.7714237826879105</v>
      </c>
      <c r="L457" s="123">
        <v>4.3516134506976547</v>
      </c>
      <c r="M457" s="123">
        <v>4.2568226065380044</v>
      </c>
      <c r="N457" s="123">
        <v>3.7605499049105973</v>
      </c>
      <c r="O457" s="123">
        <v>3.825321936291012</v>
      </c>
      <c r="P457" s="123">
        <v>3.7606133470204002</v>
      </c>
      <c r="Q457" s="123">
        <v>4.1386332337827847</v>
      </c>
      <c r="R457" s="123">
        <v>4.127270913787906</v>
      </c>
      <c r="S457" s="123">
        <v>4.5660994788921769</v>
      </c>
      <c r="T457" s="123">
        <v>0</v>
      </c>
      <c r="U457" s="123">
        <v>0</v>
      </c>
      <c r="V457" s="123">
        <v>0</v>
      </c>
      <c r="W457" s="123">
        <v>4.4469019469090441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8.1721582859560655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9.1443779675975385</v>
      </c>
      <c r="J458" s="99">
        <v>4.1715406827600692</v>
      </c>
      <c r="K458" s="99">
        <v>5.7747720508945415</v>
      </c>
      <c r="L458" s="99">
        <v>4.3671489187126902</v>
      </c>
      <c r="M458" s="99">
        <v>4.255276531431897</v>
      </c>
      <c r="N458" s="99">
        <v>3.7007188940742703</v>
      </c>
      <c r="O458" s="99">
        <v>3.825321936291012</v>
      </c>
      <c r="P458" s="99">
        <v>3.7606133470204002</v>
      </c>
      <c r="Q458" s="99">
        <v>4.1229378151231355</v>
      </c>
      <c r="R458" s="99">
        <v>4.1230614294073336</v>
      </c>
      <c r="S458" s="99">
        <v>4.5702990288694885</v>
      </c>
      <c r="T458" s="99">
        <v>0</v>
      </c>
      <c r="U458" s="99">
        <v>0</v>
      </c>
      <c r="V458" s="99">
        <v>0</v>
      </c>
      <c r="W458" s="99">
        <v>4.4473134487564234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8.8325767864523783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7.1008509829268203</v>
      </c>
      <c r="J459" s="110">
        <v>4.0742460814949641</v>
      </c>
      <c r="K459" s="110">
        <v>4.1121676363600539</v>
      </c>
      <c r="L459" s="110">
        <v>4.031949708337069</v>
      </c>
      <c r="M459" s="110">
        <v>4.3206560544950543</v>
      </c>
      <c r="N459" s="110">
        <v>6.1518056999554727</v>
      </c>
      <c r="O459" s="110">
        <v>0</v>
      </c>
      <c r="P459" s="110">
        <v>0</v>
      </c>
      <c r="Q459" s="110">
        <v>5.223155887833828</v>
      </c>
      <c r="R459" s="110">
        <v>4.3286968391479972</v>
      </c>
      <c r="S459" s="110">
        <v>4.3804697526050091</v>
      </c>
      <c r="T459" s="110">
        <v>0</v>
      </c>
      <c r="U459" s="110">
        <v>0</v>
      </c>
      <c r="V459" s="110">
        <v>0</v>
      </c>
      <c r="W459" s="110">
        <v>4.3632070433945893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3.0371695030012669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3.5757917831259909</v>
      </c>
      <c r="J461" s="118">
        <f t="shared" si="239"/>
        <v>1.6163078380916338</v>
      </c>
      <c r="K461" s="118">
        <f t="shared" si="239"/>
        <v>2.2508188778183387</v>
      </c>
      <c r="L461" s="118">
        <f t="shared" si="239"/>
        <v>1.6249486538094076</v>
      </c>
      <c r="M461" s="118">
        <f t="shared" si="239"/>
        <v>1.6201469155683044</v>
      </c>
      <c r="N461" s="118">
        <f t="shared" si="239"/>
        <v>1.407905467790812</v>
      </c>
      <c r="O461" s="118">
        <f t="shared" si="239"/>
        <v>1.4917225185651795</v>
      </c>
      <c r="P461" s="118">
        <f t="shared" si="239"/>
        <v>1.4664887574943011</v>
      </c>
      <c r="Q461" s="118">
        <f t="shared" si="239"/>
        <v>1.5848446311105626</v>
      </c>
      <c r="R461" s="118">
        <f t="shared" ref="R461:V461" si="240">R462+R465+R467+R476</f>
        <v>1.5696381810889735</v>
      </c>
      <c r="S461" s="118">
        <f t="shared" si="240"/>
        <v>1.7274995195592073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1.6693147151738157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3.0371695030012669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3.5757917831259909</v>
      </c>
      <c r="J476" s="123">
        <v>1.6163078380916338</v>
      </c>
      <c r="K476" s="123">
        <v>2.2508188778183387</v>
      </c>
      <c r="L476" s="123">
        <v>1.6249486538094076</v>
      </c>
      <c r="M476" s="123">
        <v>1.6201469155683044</v>
      </c>
      <c r="N476" s="123">
        <v>1.407905467790812</v>
      </c>
      <c r="O476" s="123">
        <v>1.4917225185651795</v>
      </c>
      <c r="P476" s="123">
        <v>1.4664887574943011</v>
      </c>
      <c r="Q476" s="123">
        <v>1.5848446311105626</v>
      </c>
      <c r="R476" s="123">
        <v>1.5696381810889735</v>
      </c>
      <c r="S476" s="123">
        <v>1.7274995195592073</v>
      </c>
      <c r="T476" s="123">
        <v>0</v>
      </c>
      <c r="U476" s="123">
        <v>0</v>
      </c>
      <c r="V476" s="123">
        <v>0</v>
      </c>
      <c r="W476" s="123">
        <v>1.6693147151738157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3.2204811538137701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3.5789251253743863</v>
      </c>
      <c r="J477" s="99">
        <v>1.6308993399598577</v>
      </c>
      <c r="K477" s="99">
        <v>2.2553608801512293</v>
      </c>
      <c r="L477" s="99">
        <v>1.7039201932492982</v>
      </c>
      <c r="M477" s="99">
        <v>1.6593876098212901</v>
      </c>
      <c r="N477" s="99">
        <v>1.4431323169946781</v>
      </c>
      <c r="O477" s="99">
        <v>1.4917225185651795</v>
      </c>
      <c r="P477" s="99">
        <v>1.4664887574943011</v>
      </c>
      <c r="Q477" s="99">
        <v>1.607780804829813</v>
      </c>
      <c r="R477" s="99">
        <v>1.6024411452289291</v>
      </c>
      <c r="S477" s="99">
        <v>1.7665811942094545</v>
      </c>
      <c r="T477" s="99">
        <v>0</v>
      </c>
      <c r="U477" s="99">
        <v>0</v>
      </c>
      <c r="V477" s="99">
        <v>0</v>
      </c>
      <c r="W477" s="99">
        <v>1.6775222171877817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0</v>
      </c>
      <c r="V79" s="138">
        <f>RES_hhdet_numvin!V145</f>
        <v>0</v>
      </c>
      <c r="W79" s="138">
        <f>RES_hhdet_numvin!W145</f>
        <v>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0</v>
      </c>
      <c r="V81" s="138">
        <f>RES_hhdet_numvin!V147</f>
        <v>0</v>
      </c>
      <c r="W81" s="138">
        <f>RES_hhdet_numvin!W147</f>
        <v>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0</v>
      </c>
      <c r="V87" s="138">
        <f>RES_hhdet_numvin!V153</f>
        <v>0</v>
      </c>
      <c r="W87" s="138">
        <f>RES_hhdet_numvin!W153</f>
        <v>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0</v>
      </c>
      <c r="V93" s="39">
        <f>RES_hhdet_numvin!V159</f>
        <v>0</v>
      </c>
      <c r="W93" s="39">
        <f>RES_hhdet_numvin!W159</f>
        <v>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0</v>
      </c>
      <c r="V97" s="117">
        <f t="shared" si="13"/>
        <v>0</v>
      </c>
      <c r="W97" s="117">
        <f t="shared" ref="W97" si="14">W98+W100+W102+W111</f>
        <v>0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0</v>
      </c>
      <c r="V98" s="122">
        <f t="shared" si="15"/>
        <v>0</v>
      </c>
      <c r="W98" s="122">
        <f t="shared" si="15"/>
        <v>0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</v>
      </c>
      <c r="V100" s="122">
        <f t="shared" si="16"/>
        <v>0</v>
      </c>
      <c r="W100" s="122">
        <f t="shared" si="16"/>
        <v>0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0</v>
      </c>
      <c r="W102" s="122">
        <v>0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0</v>
      </c>
      <c r="V115" s="117">
        <f t="shared" si="18"/>
        <v>0</v>
      </c>
      <c r="W115" s="117">
        <f t="shared" ref="W115" si="19">W116+W118+W120+W129</f>
        <v>0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0</v>
      </c>
      <c r="V116" s="122">
        <f t="shared" si="20"/>
        <v>0</v>
      </c>
      <c r="W116" s="122">
        <f t="shared" si="20"/>
        <v>0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</v>
      </c>
      <c r="V118" s="122">
        <f t="shared" si="21"/>
        <v>0</v>
      </c>
      <c r="W118" s="122">
        <f t="shared" si="21"/>
        <v>0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0</v>
      </c>
      <c r="W125" s="101">
        <v>0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0</v>
      </c>
      <c r="W129" s="122">
        <v>0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 t="str">
        <f t="shared" si="23"/>
        <v/>
      </c>
      <c r="V133" s="154" t="str">
        <f t="shared" si="23"/>
        <v/>
      </c>
      <c r="W133" s="154" t="str">
        <f t="shared" ref="W133" si="24">IF(W115=0,"",W115/W97)</f>
        <v/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 t="str">
        <f t="shared" si="26"/>
        <v/>
      </c>
      <c r="V134" s="155" t="str">
        <f t="shared" si="26"/>
        <v/>
      </c>
      <c r="W134" s="155" t="str">
        <f t="shared" ref="W134" si="27">IF(W116=0,"",W116/W98)</f>
        <v/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 t="str">
        <f t="shared" si="29"/>
        <v/>
      </c>
      <c r="V135" s="156" t="str">
        <f t="shared" si="29"/>
        <v/>
      </c>
      <c r="W135" s="156" t="str">
        <f t="shared" ref="W135" si="30">IF(W117=0,"",W117/W99)</f>
        <v/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 t="str">
        <f t="shared" si="32"/>
        <v/>
      </c>
      <c r="V136" s="155" t="str">
        <f t="shared" si="32"/>
        <v/>
      </c>
      <c r="W136" s="155" t="str">
        <f t="shared" ref="W136" si="33">IF(W118=0,"",W118/W100)</f>
        <v/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 t="str">
        <f t="shared" si="35"/>
        <v/>
      </c>
      <c r="V137" s="156" t="str">
        <f t="shared" si="35"/>
        <v/>
      </c>
      <c r="W137" s="156" t="str">
        <f t="shared" ref="W137" si="36">IF(W119=0,"",W119/W101)</f>
        <v/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 t="str">
        <f t="shared" si="38"/>
        <v/>
      </c>
      <c r="V138" s="155" t="str">
        <f t="shared" si="38"/>
        <v/>
      </c>
      <c r="W138" s="155" t="str">
        <f t="shared" ref="W138" si="39">IF(W120=0,"",W120/W102)</f>
        <v/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 t="str">
        <f t="shared" si="53"/>
        <v/>
      </c>
      <c r="V143" s="157" t="str">
        <f t="shared" si="53"/>
        <v/>
      </c>
      <c r="W143" s="157" t="str">
        <f t="shared" ref="W143" si="54">IF(W125=0,"",W125/W107)</f>
        <v/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 t="str">
        <f t="shared" si="65"/>
        <v/>
      </c>
      <c r="V147" s="155" t="str">
        <f t="shared" si="65"/>
        <v/>
      </c>
      <c r="W147" s="155" t="str">
        <f t="shared" ref="W147" si="66">IF(W129=0,"",W129/W111)</f>
        <v/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 t="str">
        <f t="shared" si="71"/>
        <v/>
      </c>
      <c r="V149" s="159" t="str">
        <f t="shared" si="71"/>
        <v/>
      </c>
      <c r="W149" s="159" t="str">
        <f t="shared" ref="W149" si="72">IF(W131=0,"",W131/W113)</f>
        <v/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0</v>
      </c>
      <c r="V169" s="117">
        <f t="shared" si="79"/>
        <v>0</v>
      </c>
      <c r="W169" s="117">
        <f t="shared" ref="W169" si="80">W170+W172+W174+W183</f>
        <v>0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0</v>
      </c>
      <c r="V170" s="122">
        <f t="shared" si="81"/>
        <v>0</v>
      </c>
      <c r="W170" s="122">
        <f t="shared" si="81"/>
        <v>0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0</v>
      </c>
      <c r="V172" s="122">
        <f t="shared" si="82"/>
        <v>0</v>
      </c>
      <c r="W172" s="122">
        <f t="shared" si="82"/>
        <v>0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0</v>
      </c>
      <c r="V173" s="98">
        <f>RES_hhdet_fech!V147</f>
        <v>0</v>
      </c>
      <c r="W173" s="98">
        <f>RES_hhdet_fech!W147</f>
        <v>0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0</v>
      </c>
      <c r="W174" s="122">
        <v>0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0</v>
      </c>
      <c r="V179" s="101">
        <v>0</v>
      </c>
      <c r="W179" s="101">
        <v>0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0</v>
      </c>
      <c r="W183" s="122">
        <v>0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0</v>
      </c>
      <c r="V187" s="117">
        <f t="shared" si="84"/>
        <v>0</v>
      </c>
      <c r="W187" s="117">
        <f t="shared" ref="W187" si="85">W188+W190+W192+W201</f>
        <v>0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0</v>
      </c>
      <c r="V188" s="122">
        <f t="shared" si="86"/>
        <v>0</v>
      </c>
      <c r="W188" s="122">
        <f t="shared" si="86"/>
        <v>0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0</v>
      </c>
      <c r="V190" s="122">
        <f t="shared" si="87"/>
        <v>0</v>
      </c>
      <c r="W190" s="122">
        <f t="shared" si="87"/>
        <v>0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0</v>
      </c>
      <c r="V191" s="98">
        <f>RES_hhdet_tesh!V147</f>
        <v>0</v>
      </c>
      <c r="W191" s="98">
        <f>RES_hhdet_tesh!W147</f>
        <v>0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0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0</v>
      </c>
      <c r="V223" s="118">
        <f t="shared" si="94"/>
        <v>0</v>
      </c>
      <c r="W223" s="118">
        <f t="shared" ref="W223" si="95">W224+W226+W228+W237</f>
        <v>0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0</v>
      </c>
      <c r="V224" s="123">
        <f t="shared" si="96"/>
        <v>0</v>
      </c>
      <c r="W224" s="123">
        <f t="shared" si="96"/>
        <v>0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0</v>
      </c>
      <c r="V226" s="123">
        <f t="shared" si="97"/>
        <v>0</v>
      </c>
      <c r="W226" s="123">
        <f t="shared" si="97"/>
        <v>0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0</v>
      </c>
      <c r="V227" s="99">
        <f>RES_hhdet_fecs!V147</f>
        <v>0</v>
      </c>
      <c r="W227" s="99">
        <f>RES_hhdet_fecs!W147</f>
        <v>0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0</v>
      </c>
      <c r="V228" s="123">
        <v>0</v>
      </c>
      <c r="W228" s="123">
        <v>0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0</v>
      </c>
      <c r="V233" s="102">
        <v>0</v>
      </c>
      <c r="W233" s="102">
        <v>0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0</v>
      </c>
      <c r="V241" s="118">
        <f t="shared" si="99"/>
        <v>0</v>
      </c>
      <c r="W241" s="118">
        <f t="shared" ref="W241" si="100">W242+W244+W246+W255</f>
        <v>0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0</v>
      </c>
      <c r="V242" s="123">
        <f t="shared" si="101"/>
        <v>0</v>
      </c>
      <c r="W242" s="123">
        <f t="shared" si="101"/>
        <v>0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0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0</v>
      </c>
      <c r="V244" s="123">
        <f t="shared" si="102"/>
        <v>0</v>
      </c>
      <c r="W244" s="123">
        <f t="shared" si="102"/>
        <v>0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0</v>
      </c>
      <c r="V245" s="99">
        <f>RES_hhdet_tess!V147</f>
        <v>0</v>
      </c>
      <c r="W245" s="99">
        <f>RES_hhdet_tess!W147</f>
        <v>0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0</v>
      </c>
      <c r="V251" s="102">
        <v>0</v>
      </c>
      <c r="W251" s="102">
        <v>0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0</v>
      </c>
      <c r="V255" s="123">
        <v>0</v>
      </c>
      <c r="W255" s="123">
        <v>0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0</v>
      </c>
      <c r="V257" s="110">
        <v>0</v>
      </c>
      <c r="W257" s="110">
        <v>0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" si="120">IF(W297=0,"",W297/W279)</f>
        <v/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" si="123">IF(W298=0,"",W298/W280)</f>
        <v/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" si="126">IF(W299=0,"",W299/W281)</f>
        <v/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" si="129">IF(W300=0,"",W300/W282)</f>
        <v/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" si="132">IF(W301=0,"",W301/W283)</f>
        <v/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" si="135">IF(W302=0,"",W302/W284)</f>
        <v/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" si="162">IF(W311=0,"",W311/W293)</f>
        <v/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" si="168">IF(W313=0,"",W313/W295)</f>
        <v/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0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0</v>
      </c>
      <c r="V355" s="98">
        <f>RES_hhdet_in_fech!V147</f>
        <v>0</v>
      </c>
      <c r="W355" s="98">
        <f>RES_hhdet_in_fech!W147</f>
        <v>0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0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0</v>
      </c>
      <c r="V373" s="98">
        <f>RES_hhdet_in_tesh!V147</f>
        <v>0</v>
      </c>
      <c r="W373" s="98">
        <f>RES_hhdet_in_tesh!W147</f>
        <v>0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0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0</v>
      </c>
      <c r="V409" s="99">
        <f>RES_hhdet_in_fecs!V147</f>
        <v>0</v>
      </c>
      <c r="W409" s="99">
        <f>RES_hhdet_in_fecs!W147</f>
        <v>0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0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0</v>
      </c>
      <c r="V427" s="99">
        <f>RES_hhdet_in_tess!V147</f>
        <v>0</v>
      </c>
      <c r="W427" s="99">
        <f>RES_hhdet_in_tess!W147</f>
        <v>0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5592</v>
      </c>
      <c r="C5" s="120">
        <v>5036</v>
      </c>
      <c r="D5" s="120">
        <v>5720</v>
      </c>
      <c r="E5" s="120">
        <v>6413</v>
      </c>
      <c r="F5" s="120">
        <v>7164</v>
      </c>
      <c r="G5" s="120">
        <v>9190</v>
      </c>
      <c r="H5" s="120">
        <v>11131</v>
      </c>
      <c r="I5" s="120">
        <v>16121</v>
      </c>
      <c r="J5" s="120">
        <v>21451</v>
      </c>
      <c r="K5" s="120">
        <v>28695</v>
      </c>
      <c r="L5" s="120">
        <v>32097</v>
      </c>
      <c r="M5" s="120">
        <v>34418</v>
      </c>
      <c r="N5" s="120">
        <v>34296</v>
      </c>
      <c r="O5" s="120">
        <v>36179</v>
      </c>
      <c r="P5" s="120">
        <v>36598</v>
      </c>
      <c r="Q5" s="120">
        <v>37846</v>
      </c>
      <c r="R5" s="120">
        <v>41925</v>
      </c>
      <c r="S5" s="120">
        <v>55791</v>
      </c>
      <c r="T5" s="120">
        <v>80413</v>
      </c>
      <c r="U5" s="120">
        <v>104854</v>
      </c>
      <c r="V5" s="120">
        <v>126130</v>
      </c>
      <c r="W5" s="120">
        <v>133388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5592</v>
      </c>
      <c r="C7" s="52">
        <v>5036</v>
      </c>
      <c r="D7" s="52">
        <v>5720</v>
      </c>
      <c r="E7" s="52">
        <v>6413</v>
      </c>
      <c r="F7" s="52">
        <v>7164</v>
      </c>
      <c r="G7" s="52">
        <v>9190</v>
      </c>
      <c r="H7" s="52">
        <v>11131</v>
      </c>
      <c r="I7" s="52">
        <v>16121</v>
      </c>
      <c r="J7" s="52">
        <v>21451</v>
      </c>
      <c r="K7" s="52">
        <v>28695</v>
      </c>
      <c r="L7" s="52">
        <v>32097</v>
      </c>
      <c r="M7" s="52">
        <v>34418</v>
      </c>
      <c r="N7" s="52">
        <v>34296</v>
      </c>
      <c r="O7" s="52">
        <v>36179</v>
      </c>
      <c r="P7" s="52">
        <v>36598</v>
      </c>
      <c r="Q7" s="52">
        <v>37846</v>
      </c>
      <c r="R7" s="52">
        <v>41925</v>
      </c>
      <c r="S7" s="52">
        <v>55791</v>
      </c>
      <c r="T7" s="52">
        <v>80413</v>
      </c>
      <c r="U7" s="52">
        <v>104854</v>
      </c>
      <c r="V7" s="52">
        <v>126130</v>
      </c>
      <c r="W7" s="52">
        <v>133388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542</v>
      </c>
      <c r="C9" s="52">
        <v>628</v>
      </c>
      <c r="D9" s="52">
        <v>829</v>
      </c>
      <c r="E9" s="52">
        <v>916</v>
      </c>
      <c r="F9" s="52">
        <v>1125</v>
      </c>
      <c r="G9" s="52">
        <v>1607</v>
      </c>
      <c r="H9" s="52">
        <v>2310</v>
      </c>
      <c r="I9" s="52">
        <v>3645</v>
      </c>
      <c r="J9" s="52">
        <v>5274</v>
      </c>
      <c r="K9" s="52">
        <v>7353</v>
      </c>
      <c r="L9" s="52">
        <v>8879</v>
      </c>
      <c r="M9" s="52">
        <v>9601</v>
      </c>
      <c r="N9" s="52">
        <v>9470</v>
      </c>
      <c r="O9" s="52">
        <v>8839</v>
      </c>
      <c r="P9" s="52">
        <v>8443</v>
      </c>
      <c r="Q9" s="52">
        <v>8450</v>
      </c>
      <c r="R9" s="52">
        <v>8648</v>
      </c>
      <c r="S9" s="52">
        <v>11964</v>
      </c>
      <c r="T9" s="52">
        <v>20786</v>
      </c>
      <c r="U9" s="52">
        <v>31169</v>
      </c>
      <c r="V9" s="52">
        <v>34130</v>
      </c>
      <c r="W9" s="52">
        <v>37004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5367</v>
      </c>
      <c r="C11" s="52">
        <v>4882</v>
      </c>
      <c r="D11" s="52">
        <v>5614</v>
      </c>
      <c r="E11" s="52">
        <v>6324</v>
      </c>
      <c r="F11" s="52">
        <v>7093</v>
      </c>
      <c r="G11" s="52">
        <v>9145</v>
      </c>
      <c r="H11" s="52">
        <v>10269</v>
      </c>
      <c r="I11" s="52">
        <v>12348</v>
      </c>
      <c r="J11" s="52">
        <v>12480</v>
      </c>
      <c r="K11" s="52">
        <v>12242</v>
      </c>
      <c r="L11" s="52">
        <v>12239</v>
      </c>
      <c r="M11" s="52">
        <v>13610</v>
      </c>
      <c r="N11" s="52">
        <v>13313</v>
      </c>
      <c r="O11" s="52">
        <v>15258</v>
      </c>
      <c r="P11" s="52">
        <v>16068</v>
      </c>
      <c r="Q11" s="52">
        <v>18292</v>
      </c>
      <c r="R11" s="52">
        <v>22745</v>
      </c>
      <c r="S11" s="52">
        <v>33080</v>
      </c>
      <c r="T11" s="52">
        <v>60320</v>
      </c>
      <c r="U11" s="52">
        <v>84758</v>
      </c>
      <c r="V11" s="52">
        <v>102698</v>
      </c>
      <c r="W11" s="52">
        <v>104334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225</v>
      </c>
      <c r="C13" s="52">
        <v>154</v>
      </c>
      <c r="D13" s="52">
        <v>106</v>
      </c>
      <c r="E13" s="52">
        <v>89</v>
      </c>
      <c r="F13" s="52">
        <v>71</v>
      </c>
      <c r="G13" s="52">
        <v>45</v>
      </c>
      <c r="H13" s="52">
        <v>862</v>
      </c>
      <c r="I13" s="52">
        <v>3773</v>
      </c>
      <c r="J13" s="52">
        <v>8971</v>
      </c>
      <c r="K13" s="52">
        <v>16453</v>
      </c>
      <c r="L13" s="52">
        <v>19858</v>
      </c>
      <c r="M13" s="52">
        <v>20808</v>
      </c>
      <c r="N13" s="52">
        <v>20983</v>
      </c>
      <c r="O13" s="52">
        <v>20921</v>
      </c>
      <c r="P13" s="52">
        <v>20530</v>
      </c>
      <c r="Q13" s="52">
        <v>19554</v>
      </c>
      <c r="R13" s="52">
        <v>19180</v>
      </c>
      <c r="S13" s="52">
        <v>22711</v>
      </c>
      <c r="T13" s="52">
        <v>20093</v>
      </c>
      <c r="U13" s="52">
        <v>20096</v>
      </c>
      <c r="V13" s="52">
        <v>23432</v>
      </c>
      <c r="W13" s="52">
        <v>29054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5504</v>
      </c>
      <c r="C16" s="52">
        <v>4944</v>
      </c>
      <c r="D16" s="52">
        <v>5569</v>
      </c>
      <c r="E16" s="52">
        <v>6173</v>
      </c>
      <c r="F16" s="52">
        <v>6904</v>
      </c>
      <c r="G16" s="52">
        <v>8851</v>
      </c>
      <c r="H16" s="52">
        <v>10570</v>
      </c>
      <c r="I16" s="52">
        <v>15669</v>
      </c>
      <c r="J16" s="52">
        <v>21019</v>
      </c>
      <c r="K16" s="52">
        <v>28353</v>
      </c>
      <c r="L16" s="52">
        <v>31542</v>
      </c>
      <c r="M16" s="52">
        <v>33793</v>
      </c>
      <c r="N16" s="52">
        <v>33638</v>
      </c>
      <c r="O16" s="52">
        <v>35780</v>
      </c>
      <c r="P16" s="52">
        <v>36251</v>
      </c>
      <c r="Q16" s="52">
        <v>37412</v>
      </c>
      <c r="R16" s="52">
        <v>41326</v>
      </c>
      <c r="S16" s="52">
        <v>54834</v>
      </c>
      <c r="T16" s="52">
        <v>79301</v>
      </c>
      <c r="U16" s="52">
        <v>103553</v>
      </c>
      <c r="V16" s="52">
        <v>124643</v>
      </c>
      <c r="W16" s="52">
        <v>131920</v>
      </c>
      <c r="DA16" s="63" t="s">
        <v>1133</v>
      </c>
    </row>
    <row r="17" spans="1:105" ht="12" customHeight="1" x14ac:dyDescent="0.25">
      <c r="A17" s="109" t="s">
        <v>120</v>
      </c>
      <c r="B17" s="36">
        <v>88</v>
      </c>
      <c r="C17" s="36">
        <v>92</v>
      </c>
      <c r="D17" s="36">
        <v>151</v>
      </c>
      <c r="E17" s="36">
        <v>240</v>
      </c>
      <c r="F17" s="36">
        <v>260</v>
      </c>
      <c r="G17" s="36">
        <v>339</v>
      </c>
      <c r="H17" s="36">
        <v>561</v>
      </c>
      <c r="I17" s="36">
        <v>452</v>
      </c>
      <c r="J17" s="36">
        <v>432</v>
      </c>
      <c r="K17" s="36">
        <v>342</v>
      </c>
      <c r="L17" s="36">
        <v>555</v>
      </c>
      <c r="M17" s="36">
        <v>625</v>
      </c>
      <c r="N17" s="36">
        <v>658</v>
      </c>
      <c r="O17" s="36">
        <v>399</v>
      </c>
      <c r="P17" s="36">
        <v>347</v>
      </c>
      <c r="Q17" s="36">
        <v>434</v>
      </c>
      <c r="R17" s="36">
        <v>599</v>
      </c>
      <c r="S17" s="36">
        <v>957</v>
      </c>
      <c r="T17" s="36">
        <v>1112</v>
      </c>
      <c r="U17" s="36">
        <v>1301</v>
      </c>
      <c r="V17" s="36">
        <v>1487</v>
      </c>
      <c r="W17" s="36">
        <v>1468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556</v>
      </c>
      <c r="D21" s="52">
        <v>318</v>
      </c>
      <c r="E21" s="52">
        <v>437</v>
      </c>
      <c r="F21" s="52">
        <v>438</v>
      </c>
      <c r="G21" s="52">
        <v>444</v>
      </c>
      <c r="H21" s="52">
        <v>452</v>
      </c>
      <c r="I21" s="52">
        <v>475</v>
      </c>
      <c r="J21" s="52">
        <v>502</v>
      </c>
      <c r="K21" s="52">
        <v>555</v>
      </c>
      <c r="L21" s="52">
        <v>637</v>
      </c>
      <c r="M21" s="52">
        <v>748</v>
      </c>
      <c r="N21" s="52">
        <v>922</v>
      </c>
      <c r="O21" s="52">
        <v>1050</v>
      </c>
      <c r="P21" s="52">
        <v>968</v>
      </c>
      <c r="Q21" s="52">
        <v>1280</v>
      </c>
      <c r="R21" s="52">
        <v>1661</v>
      </c>
      <c r="S21" s="52">
        <v>2113</v>
      </c>
      <c r="T21" s="52">
        <v>2634</v>
      </c>
      <c r="U21" s="52">
        <v>3033</v>
      </c>
      <c r="V21" s="52">
        <v>3527</v>
      </c>
      <c r="W21" s="52">
        <v>4166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85</v>
      </c>
      <c r="D23" s="52">
        <v>84</v>
      </c>
      <c r="E23" s="52">
        <v>88</v>
      </c>
      <c r="F23" s="52">
        <v>96</v>
      </c>
      <c r="G23" s="52">
        <v>108</v>
      </c>
      <c r="H23" s="52">
        <v>139</v>
      </c>
      <c r="I23" s="52">
        <v>131</v>
      </c>
      <c r="J23" s="52">
        <v>173</v>
      </c>
      <c r="K23" s="52">
        <v>312</v>
      </c>
      <c r="L23" s="52">
        <v>611</v>
      </c>
      <c r="M23" s="52">
        <v>664</v>
      </c>
      <c r="N23" s="52">
        <v>774</v>
      </c>
      <c r="O23" s="52">
        <v>940</v>
      </c>
      <c r="P23" s="52">
        <v>1396</v>
      </c>
      <c r="Q23" s="52">
        <v>1735</v>
      </c>
      <c r="R23" s="52">
        <v>2195</v>
      </c>
      <c r="S23" s="52">
        <v>2100</v>
      </c>
      <c r="T23" s="52">
        <v>2172</v>
      </c>
      <c r="U23" s="52">
        <v>3423</v>
      </c>
      <c r="V23" s="52">
        <v>5683</v>
      </c>
      <c r="W23" s="52">
        <v>5695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839</v>
      </c>
      <c r="D25" s="52">
        <v>839</v>
      </c>
      <c r="E25" s="52">
        <v>847</v>
      </c>
      <c r="F25" s="52">
        <v>875</v>
      </c>
      <c r="G25" s="52">
        <v>947</v>
      </c>
      <c r="H25" s="52">
        <v>1082</v>
      </c>
      <c r="I25" s="52">
        <v>800</v>
      </c>
      <c r="J25" s="52">
        <v>3343</v>
      </c>
      <c r="K25" s="52">
        <v>562</v>
      </c>
      <c r="L25" s="52">
        <v>1181</v>
      </c>
      <c r="M25" s="52">
        <v>1567</v>
      </c>
      <c r="N25" s="52">
        <v>2036</v>
      </c>
      <c r="O25" s="52">
        <v>2520</v>
      </c>
      <c r="P25" s="52">
        <v>2150</v>
      </c>
      <c r="Q25" s="52">
        <v>2310</v>
      </c>
      <c r="R25" s="52">
        <v>2085</v>
      </c>
      <c r="S25" s="52">
        <v>1888</v>
      </c>
      <c r="T25" s="52">
        <v>2650</v>
      </c>
      <c r="U25" s="52">
        <v>3335</v>
      </c>
      <c r="V25" s="52">
        <v>4077</v>
      </c>
      <c r="W25" s="52">
        <v>6185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71</v>
      </c>
      <c r="D27" s="52">
        <v>48</v>
      </c>
      <c r="E27" s="52">
        <v>17</v>
      </c>
      <c r="F27" s="52">
        <v>18</v>
      </c>
      <c r="G27" s="52">
        <v>26</v>
      </c>
      <c r="H27" s="52">
        <v>31</v>
      </c>
      <c r="I27" s="52">
        <v>16</v>
      </c>
      <c r="J27" s="52">
        <v>15</v>
      </c>
      <c r="K27" s="52">
        <v>136</v>
      </c>
      <c r="L27" s="52">
        <v>286</v>
      </c>
      <c r="M27" s="52">
        <v>663</v>
      </c>
      <c r="N27" s="52">
        <v>1273</v>
      </c>
      <c r="O27" s="52">
        <v>2101</v>
      </c>
      <c r="P27" s="52">
        <v>3081</v>
      </c>
      <c r="Q27" s="52">
        <v>4193</v>
      </c>
      <c r="R27" s="52">
        <v>4610</v>
      </c>
      <c r="S27" s="52">
        <v>4356</v>
      </c>
      <c r="T27" s="52">
        <v>2618</v>
      </c>
      <c r="U27" s="52">
        <v>2046</v>
      </c>
      <c r="V27" s="52">
        <v>2380</v>
      </c>
      <c r="W27" s="52">
        <v>3000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860</v>
      </c>
      <c r="D30" s="52">
        <v>861</v>
      </c>
      <c r="E30" s="52">
        <v>867</v>
      </c>
      <c r="F30" s="52">
        <v>894</v>
      </c>
      <c r="G30" s="52">
        <v>958</v>
      </c>
      <c r="H30" s="52">
        <v>1086</v>
      </c>
      <c r="I30" s="52">
        <v>785</v>
      </c>
      <c r="J30" s="52">
        <v>929</v>
      </c>
      <c r="K30" s="52">
        <v>1317</v>
      </c>
      <c r="L30" s="52">
        <v>1991</v>
      </c>
      <c r="M30" s="52">
        <v>2569</v>
      </c>
      <c r="N30" s="52">
        <v>3404</v>
      </c>
      <c r="O30" s="52">
        <v>4369</v>
      </c>
      <c r="P30" s="52">
        <v>4973</v>
      </c>
      <c r="Q30" s="52">
        <v>6210</v>
      </c>
      <c r="R30" s="52">
        <v>6341</v>
      </c>
      <c r="S30" s="52">
        <v>6276</v>
      </c>
      <c r="T30" s="52">
        <v>5288</v>
      </c>
      <c r="U30" s="52">
        <v>5495</v>
      </c>
      <c r="V30" s="52">
        <v>6442</v>
      </c>
      <c r="W30" s="52">
        <v>9032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14</v>
      </c>
      <c r="D31" s="36">
        <v>13</v>
      </c>
      <c r="E31" s="36">
        <v>14</v>
      </c>
      <c r="F31" s="36">
        <v>16</v>
      </c>
      <c r="G31" s="36">
        <v>19</v>
      </c>
      <c r="H31" s="36">
        <v>25</v>
      </c>
      <c r="I31" s="36">
        <v>114</v>
      </c>
      <c r="J31" s="36">
        <v>73</v>
      </c>
      <c r="K31" s="36">
        <v>105</v>
      </c>
      <c r="L31" s="36">
        <v>37</v>
      </c>
      <c r="M31" s="36">
        <v>45</v>
      </c>
      <c r="N31" s="36">
        <v>45</v>
      </c>
      <c r="O31" s="36">
        <v>259</v>
      </c>
      <c r="P31" s="36">
        <v>52</v>
      </c>
      <c r="Q31" s="36">
        <v>15</v>
      </c>
      <c r="R31" s="36">
        <v>44</v>
      </c>
      <c r="S31" s="36">
        <v>80</v>
      </c>
      <c r="T31" s="36">
        <v>135</v>
      </c>
      <c r="U31" s="36">
        <v>73</v>
      </c>
      <c r="V31" s="36">
        <v>69</v>
      </c>
      <c r="W31" s="36">
        <v>91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1002</v>
      </c>
      <c r="E35" s="52">
        <v>1130</v>
      </c>
      <c r="F35" s="52">
        <v>1189</v>
      </c>
      <c r="G35" s="52">
        <v>2470</v>
      </c>
      <c r="H35" s="52">
        <v>2393</v>
      </c>
      <c r="I35" s="52">
        <v>5465</v>
      </c>
      <c r="J35" s="52">
        <v>5832</v>
      </c>
      <c r="K35" s="52">
        <v>7799</v>
      </c>
      <c r="L35" s="52">
        <v>4039</v>
      </c>
      <c r="M35" s="52">
        <v>3069</v>
      </c>
      <c r="N35" s="52">
        <v>800</v>
      </c>
      <c r="O35" s="52">
        <v>2933</v>
      </c>
      <c r="P35" s="52">
        <v>1387</v>
      </c>
      <c r="Q35" s="52">
        <v>2528</v>
      </c>
      <c r="R35" s="52">
        <v>5740</v>
      </c>
      <c r="S35" s="52">
        <v>15979</v>
      </c>
      <c r="T35" s="52">
        <v>27256</v>
      </c>
      <c r="U35" s="52">
        <v>27474</v>
      </c>
      <c r="V35" s="52">
        <v>24803</v>
      </c>
      <c r="W35" s="52">
        <v>11424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171</v>
      </c>
      <c r="D37" s="52">
        <v>285</v>
      </c>
      <c r="E37" s="52">
        <v>175</v>
      </c>
      <c r="F37" s="52">
        <v>305</v>
      </c>
      <c r="G37" s="52">
        <v>590</v>
      </c>
      <c r="H37" s="52">
        <v>842</v>
      </c>
      <c r="I37" s="52">
        <v>1466</v>
      </c>
      <c r="J37" s="52">
        <v>1802</v>
      </c>
      <c r="K37" s="52">
        <v>2391</v>
      </c>
      <c r="L37" s="52">
        <v>2137</v>
      </c>
      <c r="M37" s="52">
        <v>1386</v>
      </c>
      <c r="N37" s="52">
        <v>643</v>
      </c>
      <c r="O37" s="52">
        <v>309</v>
      </c>
      <c r="P37" s="52">
        <v>1000</v>
      </c>
      <c r="Q37" s="52">
        <v>1742</v>
      </c>
      <c r="R37" s="52">
        <v>2393</v>
      </c>
      <c r="S37" s="52">
        <v>5416</v>
      </c>
      <c r="T37" s="52">
        <v>10994</v>
      </c>
      <c r="U37" s="52">
        <v>13806</v>
      </c>
      <c r="V37" s="52">
        <v>8644</v>
      </c>
      <c r="W37" s="52">
        <v>8569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354</v>
      </c>
      <c r="D39" s="52">
        <v>1571</v>
      </c>
      <c r="E39" s="52">
        <v>1557</v>
      </c>
      <c r="F39" s="52">
        <v>1644</v>
      </c>
      <c r="G39" s="52">
        <v>2999</v>
      </c>
      <c r="H39" s="52">
        <v>2206</v>
      </c>
      <c r="I39" s="52">
        <v>2879</v>
      </c>
      <c r="J39" s="52">
        <v>3475</v>
      </c>
      <c r="K39" s="52">
        <v>324</v>
      </c>
      <c r="L39" s="52">
        <v>1178</v>
      </c>
      <c r="M39" s="52">
        <v>2938</v>
      </c>
      <c r="N39" s="52">
        <v>1739</v>
      </c>
      <c r="O39" s="52">
        <v>4465</v>
      </c>
      <c r="P39" s="52">
        <v>2960</v>
      </c>
      <c r="Q39" s="52">
        <v>4534</v>
      </c>
      <c r="R39" s="52">
        <v>6538</v>
      </c>
      <c r="S39" s="52">
        <v>12223</v>
      </c>
      <c r="T39" s="52">
        <v>29890</v>
      </c>
      <c r="U39" s="52">
        <v>27773</v>
      </c>
      <c r="V39" s="52">
        <v>22017</v>
      </c>
      <c r="W39" s="52">
        <v>7821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848</v>
      </c>
      <c r="I41" s="52">
        <v>2927</v>
      </c>
      <c r="J41" s="52">
        <v>5213</v>
      </c>
      <c r="K41" s="52">
        <v>7618</v>
      </c>
      <c r="L41" s="52">
        <v>3691</v>
      </c>
      <c r="M41" s="52">
        <v>1613</v>
      </c>
      <c r="N41" s="52">
        <v>1448</v>
      </c>
      <c r="O41" s="52">
        <v>2039</v>
      </c>
      <c r="P41" s="52">
        <v>2690</v>
      </c>
      <c r="Q41" s="52">
        <v>3217</v>
      </c>
      <c r="R41" s="52">
        <v>4236</v>
      </c>
      <c r="S41" s="52">
        <v>7887</v>
      </c>
      <c r="T41" s="52">
        <v>0</v>
      </c>
      <c r="U41" s="52">
        <v>2049</v>
      </c>
      <c r="V41" s="52">
        <v>5716</v>
      </c>
      <c r="W41" s="52">
        <v>8622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300</v>
      </c>
      <c r="D44" s="52">
        <v>1486</v>
      </c>
      <c r="E44" s="52">
        <v>1471</v>
      </c>
      <c r="F44" s="52">
        <v>1625</v>
      </c>
      <c r="G44" s="52">
        <v>2905</v>
      </c>
      <c r="H44" s="52">
        <v>2805</v>
      </c>
      <c r="I44" s="52">
        <v>5884</v>
      </c>
      <c r="J44" s="52">
        <v>6279</v>
      </c>
      <c r="K44" s="52">
        <v>8651</v>
      </c>
      <c r="L44" s="52">
        <v>5180</v>
      </c>
      <c r="M44" s="52">
        <v>4820</v>
      </c>
      <c r="N44" s="52">
        <v>3249</v>
      </c>
      <c r="O44" s="52">
        <v>6511</v>
      </c>
      <c r="P44" s="52">
        <v>5444</v>
      </c>
      <c r="Q44" s="52">
        <v>7371</v>
      </c>
      <c r="R44" s="52">
        <v>10255</v>
      </c>
      <c r="S44" s="52">
        <v>19784</v>
      </c>
      <c r="T44" s="52">
        <v>29755</v>
      </c>
      <c r="U44" s="52">
        <v>29747</v>
      </c>
      <c r="V44" s="52">
        <v>27532</v>
      </c>
      <c r="W44" s="52">
        <v>16309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18</v>
      </c>
      <c r="D45" s="36">
        <v>72</v>
      </c>
      <c r="E45" s="36">
        <v>103</v>
      </c>
      <c r="F45" s="36">
        <v>36</v>
      </c>
      <c r="G45" s="36">
        <v>98</v>
      </c>
      <c r="H45" s="36">
        <v>247</v>
      </c>
      <c r="I45" s="36">
        <v>5</v>
      </c>
      <c r="J45" s="36">
        <v>53</v>
      </c>
      <c r="K45" s="36">
        <v>15</v>
      </c>
      <c r="L45" s="36">
        <v>250</v>
      </c>
      <c r="M45" s="36">
        <v>115</v>
      </c>
      <c r="N45" s="36">
        <v>78</v>
      </c>
      <c r="O45" s="36">
        <v>0</v>
      </c>
      <c r="P45" s="36">
        <v>0</v>
      </c>
      <c r="Q45" s="36">
        <v>102</v>
      </c>
      <c r="R45" s="36">
        <v>209</v>
      </c>
      <c r="S45" s="36">
        <v>438</v>
      </c>
      <c r="T45" s="36">
        <v>290</v>
      </c>
      <c r="U45" s="36">
        <v>262</v>
      </c>
      <c r="V45" s="36">
        <v>255</v>
      </c>
      <c r="W45" s="36">
        <v>72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285</v>
      </c>
      <c r="E49" s="52">
        <v>371</v>
      </c>
      <c r="F49" s="52">
        <v>422</v>
      </c>
      <c r="G49" s="52">
        <v>1078</v>
      </c>
      <c r="H49" s="52">
        <v>976</v>
      </c>
      <c r="I49" s="52">
        <v>1935</v>
      </c>
      <c r="J49" s="52">
        <v>1699</v>
      </c>
      <c r="K49" s="52">
        <v>2278</v>
      </c>
      <c r="L49" s="52">
        <v>1124</v>
      </c>
      <c r="M49" s="52">
        <v>893</v>
      </c>
      <c r="N49" s="52">
        <v>207</v>
      </c>
      <c r="O49" s="52">
        <v>884</v>
      </c>
      <c r="P49" s="52">
        <v>799</v>
      </c>
      <c r="Q49" s="52">
        <v>1249</v>
      </c>
      <c r="R49" s="52">
        <v>2161</v>
      </c>
      <c r="S49" s="52">
        <v>4980</v>
      </c>
      <c r="T49" s="52">
        <v>8815</v>
      </c>
      <c r="U49" s="52">
        <v>8588</v>
      </c>
      <c r="V49" s="52">
        <v>9220</v>
      </c>
      <c r="W49" s="52">
        <v>4564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58</v>
      </c>
      <c r="E51" s="52">
        <v>96</v>
      </c>
      <c r="F51" s="52">
        <v>120</v>
      </c>
      <c r="G51" s="52">
        <v>346</v>
      </c>
      <c r="H51" s="52">
        <v>345</v>
      </c>
      <c r="I51" s="52">
        <v>760</v>
      </c>
      <c r="J51" s="52">
        <v>703</v>
      </c>
      <c r="K51" s="52">
        <v>995</v>
      </c>
      <c r="L51" s="52">
        <v>538</v>
      </c>
      <c r="M51" s="52">
        <v>445</v>
      </c>
      <c r="N51" s="52">
        <v>110</v>
      </c>
      <c r="O51" s="52">
        <v>197</v>
      </c>
      <c r="P51" s="52">
        <v>467</v>
      </c>
      <c r="Q51" s="52">
        <v>818</v>
      </c>
      <c r="R51" s="52">
        <v>1499</v>
      </c>
      <c r="S51" s="52">
        <v>3736</v>
      </c>
      <c r="T51" s="52">
        <v>6952</v>
      </c>
      <c r="U51" s="52">
        <v>6735</v>
      </c>
      <c r="V51" s="52">
        <v>1778</v>
      </c>
      <c r="W51" s="52">
        <v>262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285</v>
      </c>
      <c r="E53" s="52">
        <v>371</v>
      </c>
      <c r="F53" s="52">
        <v>422</v>
      </c>
      <c r="G53" s="52">
        <v>1078</v>
      </c>
      <c r="H53" s="52">
        <v>705</v>
      </c>
      <c r="I53" s="52">
        <v>961</v>
      </c>
      <c r="J53" s="52">
        <v>679</v>
      </c>
      <c r="K53" s="52">
        <v>93</v>
      </c>
      <c r="L53" s="52">
        <v>273</v>
      </c>
      <c r="M53" s="52">
        <v>576</v>
      </c>
      <c r="N53" s="52">
        <v>113</v>
      </c>
      <c r="O53" s="52">
        <v>607</v>
      </c>
      <c r="P53" s="52">
        <v>417</v>
      </c>
      <c r="Q53" s="52">
        <v>731</v>
      </c>
      <c r="R53" s="52">
        <v>1311</v>
      </c>
      <c r="S53" s="52">
        <v>3026</v>
      </c>
      <c r="T53" s="52">
        <v>8815</v>
      </c>
      <c r="U53" s="52">
        <v>7996</v>
      </c>
      <c r="V53" s="52">
        <v>7316</v>
      </c>
      <c r="W53" s="52">
        <v>2175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271</v>
      </c>
      <c r="I55" s="52">
        <v>974</v>
      </c>
      <c r="J55" s="52">
        <v>1020</v>
      </c>
      <c r="K55" s="52">
        <v>2185</v>
      </c>
      <c r="L55" s="52">
        <v>851</v>
      </c>
      <c r="M55" s="52">
        <v>317</v>
      </c>
      <c r="N55" s="52">
        <v>94</v>
      </c>
      <c r="O55" s="52">
        <v>277</v>
      </c>
      <c r="P55" s="52">
        <v>382</v>
      </c>
      <c r="Q55" s="52">
        <v>518</v>
      </c>
      <c r="R55" s="52">
        <v>850</v>
      </c>
      <c r="S55" s="52">
        <v>1954</v>
      </c>
      <c r="T55" s="52">
        <v>0</v>
      </c>
      <c r="U55" s="52">
        <v>592</v>
      </c>
      <c r="V55" s="52">
        <v>1904</v>
      </c>
      <c r="W55" s="52">
        <v>2389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272</v>
      </c>
      <c r="E58" s="52">
        <v>347</v>
      </c>
      <c r="F58" s="52">
        <v>413</v>
      </c>
      <c r="G58" s="52">
        <v>1043</v>
      </c>
      <c r="H58" s="52">
        <v>897</v>
      </c>
      <c r="I58" s="52">
        <v>1933</v>
      </c>
      <c r="J58" s="52">
        <v>1684</v>
      </c>
      <c r="K58" s="52">
        <v>2273</v>
      </c>
      <c r="L58" s="52">
        <v>1072</v>
      </c>
      <c r="M58" s="52">
        <v>872</v>
      </c>
      <c r="N58" s="52">
        <v>202</v>
      </c>
      <c r="O58" s="52">
        <v>884</v>
      </c>
      <c r="P58" s="52">
        <v>799</v>
      </c>
      <c r="Q58" s="52">
        <v>1231</v>
      </c>
      <c r="R58" s="52">
        <v>2117</v>
      </c>
      <c r="S58" s="52">
        <v>4870</v>
      </c>
      <c r="T58" s="52">
        <v>8728</v>
      </c>
      <c r="U58" s="52">
        <v>8511</v>
      </c>
      <c r="V58" s="52">
        <v>9133</v>
      </c>
      <c r="W58" s="52">
        <v>4542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13</v>
      </c>
      <c r="E59" s="36">
        <v>24</v>
      </c>
      <c r="F59" s="36">
        <v>9</v>
      </c>
      <c r="G59" s="36">
        <v>35</v>
      </c>
      <c r="H59" s="36">
        <v>79</v>
      </c>
      <c r="I59" s="36">
        <v>2</v>
      </c>
      <c r="J59" s="36">
        <v>15</v>
      </c>
      <c r="K59" s="36">
        <v>5</v>
      </c>
      <c r="L59" s="36">
        <v>52</v>
      </c>
      <c r="M59" s="36">
        <v>21</v>
      </c>
      <c r="N59" s="36">
        <v>5</v>
      </c>
      <c r="O59" s="36">
        <v>0</v>
      </c>
      <c r="P59" s="36">
        <v>0</v>
      </c>
      <c r="Q59" s="36">
        <v>18</v>
      </c>
      <c r="R59" s="36">
        <v>44</v>
      </c>
      <c r="S59" s="36">
        <v>110</v>
      </c>
      <c r="T59" s="36">
        <v>87</v>
      </c>
      <c r="U59" s="36">
        <v>77</v>
      </c>
      <c r="V59" s="36">
        <v>87</v>
      </c>
      <c r="W59" s="36">
        <v>22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717</v>
      </c>
      <c r="E63" s="52">
        <v>759</v>
      </c>
      <c r="F63" s="52">
        <v>767</v>
      </c>
      <c r="G63" s="52">
        <v>1392</v>
      </c>
      <c r="H63" s="52">
        <v>1417</v>
      </c>
      <c r="I63" s="52">
        <v>3530</v>
      </c>
      <c r="J63" s="52">
        <v>4133</v>
      </c>
      <c r="K63" s="52">
        <v>5521</v>
      </c>
      <c r="L63" s="52">
        <v>2915</v>
      </c>
      <c r="M63" s="52">
        <v>2176</v>
      </c>
      <c r="N63" s="52">
        <v>593</v>
      </c>
      <c r="O63" s="52">
        <v>2049</v>
      </c>
      <c r="P63" s="52">
        <v>588</v>
      </c>
      <c r="Q63" s="52">
        <v>1279</v>
      </c>
      <c r="R63" s="52">
        <v>3579</v>
      </c>
      <c r="S63" s="52">
        <v>10999</v>
      </c>
      <c r="T63" s="52">
        <v>18441</v>
      </c>
      <c r="U63" s="52">
        <v>18886</v>
      </c>
      <c r="V63" s="52">
        <v>15583</v>
      </c>
      <c r="W63" s="52">
        <v>6860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171</v>
      </c>
      <c r="D65" s="52">
        <v>227</v>
      </c>
      <c r="E65" s="52">
        <v>79</v>
      </c>
      <c r="F65" s="52">
        <v>185</v>
      </c>
      <c r="G65" s="52">
        <v>244</v>
      </c>
      <c r="H65" s="52">
        <v>497</v>
      </c>
      <c r="I65" s="52">
        <v>706</v>
      </c>
      <c r="J65" s="52">
        <v>1099</v>
      </c>
      <c r="K65" s="52">
        <v>1396</v>
      </c>
      <c r="L65" s="52">
        <v>1599</v>
      </c>
      <c r="M65" s="52">
        <v>941</v>
      </c>
      <c r="N65" s="52">
        <v>533</v>
      </c>
      <c r="O65" s="52">
        <v>112</v>
      </c>
      <c r="P65" s="52">
        <v>533</v>
      </c>
      <c r="Q65" s="52">
        <v>924</v>
      </c>
      <c r="R65" s="52">
        <v>894</v>
      </c>
      <c r="S65" s="52">
        <v>1680</v>
      </c>
      <c r="T65" s="52">
        <v>4042</v>
      </c>
      <c r="U65" s="52">
        <v>7071</v>
      </c>
      <c r="V65" s="52">
        <v>6866</v>
      </c>
      <c r="W65" s="52">
        <v>8307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354</v>
      </c>
      <c r="D67" s="52">
        <f t="shared" si="0"/>
        <v>1286</v>
      </c>
      <c r="E67" s="52">
        <f t="shared" si="0"/>
        <v>1186</v>
      </c>
      <c r="F67" s="52">
        <f t="shared" si="0"/>
        <v>1222</v>
      </c>
      <c r="G67" s="52">
        <f t="shared" si="0"/>
        <v>1921</v>
      </c>
      <c r="H67" s="52">
        <f t="shared" si="0"/>
        <v>1501</v>
      </c>
      <c r="I67" s="52">
        <f t="shared" si="0"/>
        <v>1918</v>
      </c>
      <c r="J67" s="52">
        <f t="shared" si="0"/>
        <v>2796</v>
      </c>
      <c r="K67" s="52">
        <f t="shared" si="0"/>
        <v>231</v>
      </c>
      <c r="L67" s="52">
        <f t="shared" si="0"/>
        <v>905</v>
      </c>
      <c r="M67" s="52">
        <f t="shared" si="0"/>
        <v>2362</v>
      </c>
      <c r="N67" s="52">
        <f t="shared" si="0"/>
        <v>1626</v>
      </c>
      <c r="O67" s="52">
        <f t="shared" si="0"/>
        <v>3858</v>
      </c>
      <c r="P67" s="52">
        <f t="shared" si="0"/>
        <v>2543</v>
      </c>
      <c r="Q67" s="52">
        <f t="shared" si="0"/>
        <v>3803</v>
      </c>
      <c r="R67" s="52">
        <f t="shared" ref="R67:V67" si="1">R39-R53</f>
        <v>5227</v>
      </c>
      <c r="S67" s="52">
        <f t="shared" si="1"/>
        <v>9197</v>
      </c>
      <c r="T67" s="52">
        <f t="shared" si="1"/>
        <v>21075</v>
      </c>
      <c r="U67" s="52">
        <f t="shared" si="1"/>
        <v>19777</v>
      </c>
      <c r="V67" s="52">
        <f t="shared" si="1"/>
        <v>14701</v>
      </c>
      <c r="W67" s="52">
        <f t="shared" ref="W67" si="2">W39-W53</f>
        <v>5646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577</v>
      </c>
      <c r="I69" s="52">
        <f t="shared" si="6"/>
        <v>1953</v>
      </c>
      <c r="J69" s="52">
        <f t="shared" si="6"/>
        <v>4193</v>
      </c>
      <c r="K69" s="52">
        <f t="shared" si="6"/>
        <v>5433</v>
      </c>
      <c r="L69" s="52">
        <f t="shared" si="6"/>
        <v>2840</v>
      </c>
      <c r="M69" s="52">
        <f t="shared" si="6"/>
        <v>1296</v>
      </c>
      <c r="N69" s="52">
        <f t="shared" si="6"/>
        <v>1354</v>
      </c>
      <c r="O69" s="52">
        <f t="shared" si="6"/>
        <v>1762</v>
      </c>
      <c r="P69" s="52">
        <f t="shared" si="6"/>
        <v>2308</v>
      </c>
      <c r="Q69" s="52">
        <f t="shared" si="6"/>
        <v>2699</v>
      </c>
      <c r="R69" s="52">
        <f t="shared" ref="R69:V69" si="7">R41-R55</f>
        <v>3386</v>
      </c>
      <c r="S69" s="52">
        <f t="shared" si="7"/>
        <v>5933</v>
      </c>
      <c r="T69" s="52">
        <f t="shared" si="7"/>
        <v>0</v>
      </c>
      <c r="U69" s="52">
        <f t="shared" si="7"/>
        <v>1457</v>
      </c>
      <c r="V69" s="52">
        <f t="shared" si="7"/>
        <v>3812</v>
      </c>
      <c r="W69" s="52">
        <f t="shared" ref="W69" si="8">W41-W55</f>
        <v>6233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300</v>
      </c>
      <c r="D72" s="52">
        <v>1214</v>
      </c>
      <c r="E72" s="52">
        <v>1124</v>
      </c>
      <c r="F72" s="52">
        <v>1212</v>
      </c>
      <c r="G72" s="52">
        <v>1862</v>
      </c>
      <c r="H72" s="52">
        <v>1908</v>
      </c>
      <c r="I72" s="52">
        <v>3951</v>
      </c>
      <c r="J72" s="52">
        <v>4595</v>
      </c>
      <c r="K72" s="52">
        <v>6378</v>
      </c>
      <c r="L72" s="52">
        <v>4108</v>
      </c>
      <c r="M72" s="52">
        <v>3948</v>
      </c>
      <c r="N72" s="52">
        <v>3047</v>
      </c>
      <c r="O72" s="52">
        <v>5627</v>
      </c>
      <c r="P72" s="52">
        <v>4645</v>
      </c>
      <c r="Q72" s="52">
        <v>6140</v>
      </c>
      <c r="R72" s="52">
        <v>8138</v>
      </c>
      <c r="S72" s="52">
        <v>14914</v>
      </c>
      <c r="T72" s="52">
        <v>21027</v>
      </c>
      <c r="U72" s="52">
        <v>21236</v>
      </c>
      <c r="V72" s="52">
        <v>18399</v>
      </c>
      <c r="W72" s="52">
        <v>11767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18</v>
      </c>
      <c r="D73" s="36">
        <v>59</v>
      </c>
      <c r="E73" s="36">
        <v>79</v>
      </c>
      <c r="F73" s="36">
        <v>27</v>
      </c>
      <c r="G73" s="36">
        <v>63</v>
      </c>
      <c r="H73" s="36">
        <v>168</v>
      </c>
      <c r="I73" s="36">
        <v>3</v>
      </c>
      <c r="J73" s="36">
        <v>38</v>
      </c>
      <c r="K73" s="36">
        <v>10</v>
      </c>
      <c r="L73" s="36">
        <v>198</v>
      </c>
      <c r="M73" s="36">
        <v>94</v>
      </c>
      <c r="N73" s="36">
        <v>73</v>
      </c>
      <c r="O73" s="36">
        <v>0</v>
      </c>
      <c r="P73" s="36">
        <v>0</v>
      </c>
      <c r="Q73" s="36">
        <v>84</v>
      </c>
      <c r="R73" s="36">
        <v>165</v>
      </c>
      <c r="S73" s="36">
        <v>328</v>
      </c>
      <c r="T73" s="36">
        <v>203</v>
      </c>
      <c r="U73" s="36">
        <v>185</v>
      </c>
      <c r="V73" s="36">
        <v>168</v>
      </c>
      <c r="W73" s="36">
        <v>50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421</v>
      </c>
      <c r="I79" s="138">
        <f>RES_hhdet_numvin!I163</f>
        <v>1805</v>
      </c>
      <c r="J79" s="138">
        <f>RES_hhdet_numvin!J163</f>
        <v>2704</v>
      </c>
      <c r="K79" s="138">
        <f>RES_hhdet_numvin!K163</f>
        <v>4510</v>
      </c>
      <c r="L79" s="138">
        <f>RES_hhdet_numvin!L163</f>
        <v>2725</v>
      </c>
      <c r="M79" s="138">
        <f>RES_hhdet_numvin!M163</f>
        <v>2319</v>
      </c>
      <c r="N79" s="138">
        <f>RES_hhdet_numvin!N163</f>
        <v>657</v>
      </c>
      <c r="O79" s="138">
        <f>RES_hhdet_numvin!O163</f>
        <v>2568</v>
      </c>
      <c r="P79" s="138">
        <f>RES_hhdet_numvin!P163</f>
        <v>1270</v>
      </c>
      <c r="Q79" s="138">
        <f>RES_hhdet_numvin!Q163</f>
        <v>2394</v>
      </c>
      <c r="R79" s="138">
        <f>RES_hhdet_numvin!R163</f>
        <v>5565</v>
      </c>
      <c r="S79" s="138">
        <f>RES_hhdet_numvin!S163</f>
        <v>15730</v>
      </c>
      <c r="T79" s="138">
        <f>RES_hhdet_numvin!T163</f>
        <v>27077</v>
      </c>
      <c r="U79" s="138">
        <f>RES_hhdet_numvin!U163</f>
        <v>27420</v>
      </c>
      <c r="V79" s="138">
        <f>RES_hhdet_numvin!V163</f>
        <v>24799</v>
      </c>
      <c r="W79" s="138">
        <f>RES_hhdet_numvin!W163</f>
        <v>11424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330</v>
      </c>
      <c r="Q81" s="138">
        <f>RES_hhdet_numvin!Q165</f>
        <v>1008</v>
      </c>
      <c r="R81" s="138">
        <f>RES_hhdet_numvin!R165</f>
        <v>1650</v>
      </c>
      <c r="S81" s="138">
        <f>RES_hhdet_numvin!S165</f>
        <v>3521</v>
      </c>
      <c r="T81" s="138">
        <f>RES_hhdet_numvin!T165</f>
        <v>6983</v>
      </c>
      <c r="U81" s="138">
        <f>RES_hhdet_numvin!U165</f>
        <v>8757</v>
      </c>
      <c r="V81" s="138">
        <f>RES_hhdet_numvin!V165</f>
        <v>6186</v>
      </c>
      <c r="W81" s="138">
        <f>RES_hhdet_numvin!W165</f>
        <v>8569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965</v>
      </c>
      <c r="Q83" s="138">
        <f>RES_hhdet_numvin!Q167</f>
        <v>2557</v>
      </c>
      <c r="R83" s="138">
        <f>RES_hhdet_numvin!R167</f>
        <v>4809</v>
      </c>
      <c r="S83" s="138">
        <f>RES_hhdet_numvin!S167</f>
        <v>10679</v>
      </c>
      <c r="T83" s="138">
        <f>RES_hhdet_numvin!T167</f>
        <v>28266</v>
      </c>
      <c r="U83" s="138">
        <f>RES_hhdet_numvin!U167</f>
        <v>27284</v>
      </c>
      <c r="V83" s="138">
        <f>RES_hhdet_numvin!V167</f>
        <v>21953</v>
      </c>
      <c r="W83" s="138">
        <f>RES_hhdet_numvin!W167</f>
        <v>7821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876</v>
      </c>
      <c r="Q87" s="138">
        <f>RES_hhdet_numvin!Q171</f>
        <v>1813</v>
      </c>
      <c r="R87" s="138">
        <f>RES_hhdet_numvin!R171</f>
        <v>3122</v>
      </c>
      <c r="S87" s="138">
        <f>RES_hhdet_numvin!S171</f>
        <v>6902</v>
      </c>
      <c r="T87" s="138">
        <f>RES_hhdet_numvin!T171</f>
        <v>0</v>
      </c>
      <c r="U87" s="138">
        <f>RES_hhdet_numvin!U171</f>
        <v>2017</v>
      </c>
      <c r="V87" s="138">
        <f>RES_hhdet_numvin!V171</f>
        <v>5702</v>
      </c>
      <c r="W87" s="138">
        <f>RES_hhdet_numvin!W171</f>
        <v>8622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1786</v>
      </c>
      <c r="Q92" s="138">
        <f>RES_hhdet_numvin!Q176</f>
        <v>4222</v>
      </c>
      <c r="R92" s="138">
        <f>RES_hhdet_numvin!R176</f>
        <v>7685</v>
      </c>
      <c r="S92" s="138">
        <f>RES_hhdet_numvin!S176</f>
        <v>17208</v>
      </c>
      <c r="T92" s="138">
        <f>RES_hhdet_numvin!T176</f>
        <v>28056</v>
      </c>
      <c r="U92" s="138">
        <f>RES_hhdet_numvin!U176</f>
        <v>29178</v>
      </c>
      <c r="V92" s="138">
        <f>RES_hhdet_numvin!V176</f>
        <v>27476</v>
      </c>
      <c r="W92" s="138">
        <f>RES_hhdet_numvin!W176</f>
        <v>16309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60</v>
      </c>
      <c r="R93" s="39">
        <f>RES_hhdet_numvin!R177</f>
        <v>161</v>
      </c>
      <c r="S93" s="39">
        <f>RES_hhdet_numvin!S177</f>
        <v>384</v>
      </c>
      <c r="T93" s="39">
        <f>RES_hhdet_numvin!T177</f>
        <v>276</v>
      </c>
      <c r="U93" s="39">
        <f>RES_hhdet_numvin!U177</f>
        <v>260</v>
      </c>
      <c r="V93" s="39">
        <f>RES_hhdet_numvin!V177</f>
        <v>255</v>
      </c>
      <c r="W93" s="39">
        <f>RES_hhdet_numvin!W177</f>
        <v>72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5.8600120046140223</v>
      </c>
      <c r="C97" s="117">
        <f t="shared" si="12"/>
        <v>3.3695169527071402</v>
      </c>
      <c r="D97" s="117">
        <f t="shared" si="12"/>
        <v>4.82476012026489</v>
      </c>
      <c r="E97" s="117">
        <f t="shared" si="12"/>
        <v>5.7684754501583946</v>
      </c>
      <c r="F97" s="117">
        <f t="shared" si="12"/>
        <v>5.2645927187365977</v>
      </c>
      <c r="G97" s="117">
        <f t="shared" si="12"/>
        <v>8.8889886573589774</v>
      </c>
      <c r="H97" s="117">
        <f t="shared" si="12"/>
        <v>7.3154025821190896</v>
      </c>
      <c r="I97" s="117">
        <f t="shared" si="12"/>
        <v>12.936786132859865</v>
      </c>
      <c r="J97" s="117">
        <f t="shared" si="12"/>
        <v>15.731630472588952</v>
      </c>
      <c r="K97" s="117">
        <f t="shared" si="12"/>
        <v>26.790842657863006</v>
      </c>
      <c r="L97" s="117">
        <f t="shared" si="12"/>
        <v>27.621042802104569</v>
      </c>
      <c r="M97" s="117">
        <f t="shared" si="12"/>
        <v>29.46527920178265</v>
      </c>
      <c r="N97" s="117">
        <f t="shared" si="12"/>
        <v>27.634072659301793</v>
      </c>
      <c r="O97" s="117">
        <f t="shared" si="12"/>
        <v>30.715264581698065</v>
      </c>
      <c r="P97" s="117">
        <f t="shared" si="12"/>
        <v>29.142858346109552</v>
      </c>
      <c r="Q97" s="117">
        <f t="shared" si="12"/>
        <v>30.653132678872243</v>
      </c>
      <c r="R97" s="117">
        <f t="shared" ref="R97:V97" si="13">R98+R100+R102+R111</f>
        <v>27.593811358490957</v>
      </c>
      <c r="S97" s="117">
        <f t="shared" si="13"/>
        <v>37.667330037105508</v>
      </c>
      <c r="T97" s="117">
        <f t="shared" si="13"/>
        <v>64.952922424302059</v>
      </c>
      <c r="U97" s="117">
        <f t="shared" si="13"/>
        <v>86.072022366124457</v>
      </c>
      <c r="V97" s="117">
        <f t="shared" si="13"/>
        <v>102.22895118672055</v>
      </c>
      <c r="W97" s="117">
        <f t="shared" ref="W97" si="14">W98+W100+W102+W111</f>
        <v>119.38760519457911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5.1525970262123177</v>
      </c>
      <c r="C98" s="122">
        <f t="shared" si="15"/>
        <v>2.5343722110609561</v>
      </c>
      <c r="D98" s="122">
        <f t="shared" si="15"/>
        <v>3.7745284769822138</v>
      </c>
      <c r="E98" s="122">
        <f t="shared" si="15"/>
        <v>4.3627731535238761</v>
      </c>
      <c r="F98" s="122">
        <f t="shared" si="15"/>
        <v>4.1998363526801565</v>
      </c>
      <c r="G98" s="122">
        <f t="shared" si="15"/>
        <v>6.2481462370861642</v>
      </c>
      <c r="H98" s="122">
        <f t="shared" si="15"/>
        <v>5.3982749173343523</v>
      </c>
      <c r="I98" s="122">
        <f t="shared" si="15"/>
        <v>8.8622288376841443</v>
      </c>
      <c r="J98" s="122">
        <f t="shared" si="15"/>
        <v>12.587914441316748</v>
      </c>
      <c r="K98" s="122">
        <f t="shared" si="15"/>
        <v>20.883631260757454</v>
      </c>
      <c r="L98" s="122">
        <f t="shared" si="15"/>
        <v>22.168348322380648</v>
      </c>
      <c r="M98" s="122">
        <f t="shared" si="15"/>
        <v>23.496136743807302</v>
      </c>
      <c r="N98" s="122">
        <f t="shared" si="15"/>
        <v>21.228569169479428</v>
      </c>
      <c r="O98" s="122">
        <f t="shared" si="15"/>
        <v>24.224413103390368</v>
      </c>
      <c r="P98" s="122">
        <f t="shared" si="15"/>
        <v>22.509912780201024</v>
      </c>
      <c r="Q98" s="122">
        <f t="shared" si="15"/>
        <v>23.376785167404101</v>
      </c>
      <c r="R98" s="122">
        <f t="shared" si="15"/>
        <v>20.141777086015018</v>
      </c>
      <c r="S98" s="122">
        <f t="shared" si="15"/>
        <v>26.69088081134095</v>
      </c>
      <c r="T98" s="122">
        <f t="shared" si="15"/>
        <v>50.322714108390649</v>
      </c>
      <c r="U98" s="122">
        <f t="shared" si="15"/>
        <v>66.627908132005203</v>
      </c>
      <c r="V98" s="122">
        <f t="shared" si="15"/>
        <v>80.423169637180749</v>
      </c>
      <c r="W98" s="122">
        <f t="shared" si="15"/>
        <v>94.185153496689296</v>
      </c>
      <c r="DA98" s="130" t="s">
        <v>1722</v>
      </c>
    </row>
    <row r="99" spans="1:105" ht="12" customHeight="1" x14ac:dyDescent="0.25">
      <c r="A99" s="97" t="s">
        <v>53</v>
      </c>
      <c r="B99" s="98">
        <v>5.1525970262123177</v>
      </c>
      <c r="C99" s="98">
        <v>2.5343722110609561</v>
      </c>
      <c r="D99" s="98">
        <v>3.7745284769822138</v>
      </c>
      <c r="E99" s="98">
        <v>4.3627731535238761</v>
      </c>
      <c r="F99" s="98">
        <v>4.1998363526801565</v>
      </c>
      <c r="G99" s="98">
        <v>6.2481462370861642</v>
      </c>
      <c r="H99" s="98">
        <v>5.3982749173343523</v>
      </c>
      <c r="I99" s="98">
        <v>8.8622288376841443</v>
      </c>
      <c r="J99" s="98">
        <v>12.587914441316748</v>
      </c>
      <c r="K99" s="98">
        <v>20.883631260757454</v>
      </c>
      <c r="L99" s="98">
        <v>22.168348322380648</v>
      </c>
      <c r="M99" s="98">
        <v>23.496136743807302</v>
      </c>
      <c r="N99" s="98">
        <v>21.228569169479428</v>
      </c>
      <c r="O99" s="98">
        <v>24.224413103390368</v>
      </c>
      <c r="P99" s="98">
        <v>22.509912780201024</v>
      </c>
      <c r="Q99" s="98">
        <v>23.376785167404101</v>
      </c>
      <c r="R99" s="98">
        <v>20.141777086015018</v>
      </c>
      <c r="S99" s="98">
        <v>26.69088081134095</v>
      </c>
      <c r="T99" s="98">
        <v>50.322714108390649</v>
      </c>
      <c r="U99" s="98">
        <v>66.627908132005203</v>
      </c>
      <c r="V99" s="98">
        <v>80.423169637180749</v>
      </c>
      <c r="W99" s="98">
        <v>94.185153496689296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1.5540733081721299E-2</v>
      </c>
      <c r="C100" s="122">
        <f t="shared" si="16"/>
        <v>1.6352826528267073E-2</v>
      </c>
      <c r="D100" s="122">
        <f t="shared" si="16"/>
        <v>1.8450914775975744E-2</v>
      </c>
      <c r="E100" s="122">
        <f t="shared" si="16"/>
        <v>2.0686968308695874E-2</v>
      </c>
      <c r="F100" s="122">
        <f t="shared" si="16"/>
        <v>1.697345435968628E-2</v>
      </c>
      <c r="G100" s="122">
        <f t="shared" si="16"/>
        <v>2.4472169133133995E-2</v>
      </c>
      <c r="H100" s="122">
        <f t="shared" si="16"/>
        <v>4.2747371674311634E-2</v>
      </c>
      <c r="I100" s="122">
        <f t="shared" si="16"/>
        <v>0.13051271525103006</v>
      </c>
      <c r="J100" s="122">
        <f t="shared" si="16"/>
        <v>0.11054806661045989</v>
      </c>
      <c r="K100" s="122">
        <f t="shared" si="16"/>
        <v>0.13065028123781541</v>
      </c>
      <c r="L100" s="122">
        <f t="shared" si="16"/>
        <v>0.23562999098343054</v>
      </c>
      <c r="M100" s="122">
        <f t="shared" si="16"/>
        <v>0.16936028596527439</v>
      </c>
      <c r="N100" s="122">
        <f t="shared" si="16"/>
        <v>0.36588790167840352</v>
      </c>
      <c r="O100" s="122">
        <f t="shared" si="16"/>
        <v>0.16885343363111111</v>
      </c>
      <c r="P100" s="122">
        <f t="shared" si="16"/>
        <v>0.13133759860595115</v>
      </c>
      <c r="Q100" s="122">
        <f t="shared" si="16"/>
        <v>0.2166158385474323</v>
      </c>
      <c r="R100" s="122">
        <f t="shared" si="16"/>
        <v>0.20460002463946744</v>
      </c>
      <c r="S100" s="122">
        <f t="shared" si="16"/>
        <v>0.2628727568150297</v>
      </c>
      <c r="T100" s="122">
        <f t="shared" si="16"/>
        <v>0.4195892493304974</v>
      </c>
      <c r="U100" s="122">
        <f t="shared" si="16"/>
        <v>0.60957196430266436</v>
      </c>
      <c r="V100" s="122">
        <f t="shared" si="16"/>
        <v>0.69868847401588385</v>
      </c>
      <c r="W100" s="122">
        <f t="shared" si="16"/>
        <v>0.79885909104448105</v>
      </c>
      <c r="DA100" s="130" t="s">
        <v>1724</v>
      </c>
    </row>
    <row r="101" spans="1:105" ht="12" customHeight="1" x14ac:dyDescent="0.25">
      <c r="A101" s="97" t="s">
        <v>53</v>
      </c>
      <c r="B101" s="98">
        <v>1.5540733081721299E-2</v>
      </c>
      <c r="C101" s="98">
        <v>1.6352826528267073E-2</v>
      </c>
      <c r="D101" s="98">
        <v>1.8450914775975744E-2</v>
      </c>
      <c r="E101" s="98">
        <v>2.0686968308695874E-2</v>
      </c>
      <c r="F101" s="98">
        <v>1.697345435968628E-2</v>
      </c>
      <c r="G101" s="98">
        <v>2.4472169133133995E-2</v>
      </c>
      <c r="H101" s="98">
        <v>4.2747371674311634E-2</v>
      </c>
      <c r="I101" s="98">
        <v>0.13051271525103006</v>
      </c>
      <c r="J101" s="98">
        <v>0.11054806661045989</v>
      </c>
      <c r="K101" s="98">
        <v>0.13065028123781541</v>
      </c>
      <c r="L101" s="98">
        <v>0.23562999098343054</v>
      </c>
      <c r="M101" s="98">
        <v>0.16936028596527439</v>
      </c>
      <c r="N101" s="98">
        <v>0.36588790167840352</v>
      </c>
      <c r="O101" s="98">
        <v>0.16885343363111111</v>
      </c>
      <c r="P101" s="98">
        <v>0.13133759860595115</v>
      </c>
      <c r="Q101" s="98">
        <v>0.2166158385474323</v>
      </c>
      <c r="R101" s="98">
        <v>0.20460002463946744</v>
      </c>
      <c r="S101" s="98">
        <v>0.2628727568150297</v>
      </c>
      <c r="T101" s="98">
        <v>0.4195892493304974</v>
      </c>
      <c r="U101" s="98">
        <v>0.60957196430266436</v>
      </c>
      <c r="V101" s="98">
        <v>0.69868847401588385</v>
      </c>
      <c r="W101" s="98">
        <v>0.79885909104448105</v>
      </c>
      <c r="DA101" s="63" t="s">
        <v>1725</v>
      </c>
    </row>
    <row r="102" spans="1:105" ht="12" customHeight="1" x14ac:dyDescent="0.25">
      <c r="A102" s="121" t="s">
        <v>55</v>
      </c>
      <c r="B102" s="122">
        <v>0.42634698751947608</v>
      </c>
      <c r="C102" s="122">
        <v>0.55979625826997381</v>
      </c>
      <c r="D102" s="122">
        <v>0.70646566459695714</v>
      </c>
      <c r="E102" s="122">
        <v>0.95062850060962611</v>
      </c>
      <c r="F102" s="122">
        <v>0.7281667396451631</v>
      </c>
      <c r="G102" s="122">
        <v>1.7237286038550841</v>
      </c>
      <c r="H102" s="122">
        <v>1.2625822200077181</v>
      </c>
      <c r="I102" s="122">
        <v>2.6664668645121514</v>
      </c>
      <c r="J102" s="122">
        <v>2.1962065083222901</v>
      </c>
      <c r="K102" s="122">
        <v>4.1721851195072492</v>
      </c>
      <c r="L102" s="122">
        <v>3.793720104781209</v>
      </c>
      <c r="M102" s="122">
        <v>4.2551588429586165</v>
      </c>
      <c r="N102" s="122">
        <v>4.6677731478550104</v>
      </c>
      <c r="O102" s="122">
        <v>4.8128051998594081</v>
      </c>
      <c r="P102" s="122">
        <v>4.9403140249331301</v>
      </c>
      <c r="Q102" s="122">
        <v>5.2124924918433058</v>
      </c>
      <c r="R102" s="122">
        <v>5.1755185499847229</v>
      </c>
      <c r="S102" s="122">
        <v>7.6075193378713859</v>
      </c>
      <c r="T102" s="122">
        <v>9.6356716749711211</v>
      </c>
      <c r="U102" s="122">
        <v>12.543408431411649</v>
      </c>
      <c r="V102" s="122">
        <v>14.317540873858258</v>
      </c>
      <c r="W102" s="122">
        <v>16.833189205325809</v>
      </c>
      <c r="DA102" s="130" t="s">
        <v>1726</v>
      </c>
    </row>
    <row r="103" spans="1:105" ht="12" customHeight="1" x14ac:dyDescent="0.25">
      <c r="A103" s="97" t="s">
        <v>124</v>
      </c>
      <c r="B103" s="98">
        <v>0.40987622522716666</v>
      </c>
      <c r="C103" s="98">
        <v>0.54865717270628112</v>
      </c>
      <c r="D103" s="98">
        <v>0.69808586921770133</v>
      </c>
      <c r="E103" s="98">
        <v>0.9395021750956053</v>
      </c>
      <c r="F103" s="98">
        <v>0.72419568227845177</v>
      </c>
      <c r="G103" s="98">
        <v>1.7194579359346993</v>
      </c>
      <c r="H103" s="98">
        <v>1.1293016958497974</v>
      </c>
      <c r="I103" s="98">
        <v>2.1451665777818691</v>
      </c>
      <c r="J103" s="98">
        <v>1.270700988098493</v>
      </c>
      <c r="K103" s="98">
        <v>1.845279345346871</v>
      </c>
      <c r="L103" s="98">
        <v>1.586324970051735</v>
      </c>
      <c r="M103" s="98">
        <v>1.8387537083826471</v>
      </c>
      <c r="N103" s="98">
        <v>1.6783987774966267</v>
      </c>
      <c r="O103" s="98">
        <v>2.0324921679506454</v>
      </c>
      <c r="P103" s="98">
        <v>2.0741988996303355</v>
      </c>
      <c r="Q103" s="98">
        <v>2.413564740128824</v>
      </c>
      <c r="R103" s="98">
        <v>2.7508994828433928</v>
      </c>
      <c r="S103" s="98">
        <v>4.0255496741453598</v>
      </c>
      <c r="T103" s="98">
        <v>6.8919858788911039</v>
      </c>
      <c r="U103" s="98">
        <v>9.8898122495762557</v>
      </c>
      <c r="V103" s="98">
        <v>11.060665595851509</v>
      </c>
      <c r="W103" s="98">
        <v>12.497579074701457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1.6470762292309434E-2</v>
      </c>
      <c r="C107" s="101">
        <v>1.1139085563692721E-2</v>
      </c>
      <c r="D107" s="101">
        <v>8.379795379255808E-3</v>
      </c>
      <c r="E107" s="101">
        <v>1.1126325514020824E-2</v>
      </c>
      <c r="F107" s="101">
        <v>3.9710573667112769E-3</v>
      </c>
      <c r="G107" s="101">
        <v>4.2706679203848488E-3</v>
      </c>
      <c r="H107" s="101">
        <v>0.13328052415792072</v>
      </c>
      <c r="I107" s="101">
        <v>0.52130028673028228</v>
      </c>
      <c r="J107" s="101">
        <v>0.92550552022379728</v>
      </c>
      <c r="K107" s="101">
        <v>2.326905774160378</v>
      </c>
      <c r="L107" s="101">
        <v>2.2073951347294738</v>
      </c>
      <c r="M107" s="101">
        <v>2.4164051345759696</v>
      </c>
      <c r="N107" s="101">
        <v>2.9893743703583842</v>
      </c>
      <c r="O107" s="101">
        <v>2.7803130319087628</v>
      </c>
      <c r="P107" s="101">
        <v>2.866115125302795</v>
      </c>
      <c r="Q107" s="101">
        <v>2.7989277517144817</v>
      </c>
      <c r="R107" s="101">
        <v>2.4246190671413301</v>
      </c>
      <c r="S107" s="101">
        <v>3.5819696637260257</v>
      </c>
      <c r="T107" s="101">
        <v>2.7436857960800163</v>
      </c>
      <c r="U107" s="101">
        <v>2.6535961818353937</v>
      </c>
      <c r="V107" s="101">
        <v>3.2568752780067487</v>
      </c>
      <c r="W107" s="101">
        <v>4.3356101306243531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1734</v>
      </c>
    </row>
    <row r="111" spans="1:105" ht="12" customHeight="1" x14ac:dyDescent="0.25">
      <c r="A111" s="121" t="s">
        <v>54</v>
      </c>
      <c r="B111" s="122">
        <v>0.26552725780050712</v>
      </c>
      <c r="C111" s="122">
        <v>0.25899565684794329</v>
      </c>
      <c r="D111" s="122">
        <v>0.32531506390974291</v>
      </c>
      <c r="E111" s="122">
        <v>0.43438682771619658</v>
      </c>
      <c r="F111" s="122">
        <v>0.31961617205159204</v>
      </c>
      <c r="G111" s="122">
        <v>0.89264164728459561</v>
      </c>
      <c r="H111" s="122">
        <v>0.61179807310270851</v>
      </c>
      <c r="I111" s="122">
        <v>1.2775777154125409</v>
      </c>
      <c r="J111" s="122">
        <v>0.83696145633945418</v>
      </c>
      <c r="K111" s="122">
        <v>1.604375996360484</v>
      </c>
      <c r="L111" s="122">
        <v>1.4233443839592834</v>
      </c>
      <c r="M111" s="122">
        <v>1.5446233290514535</v>
      </c>
      <c r="N111" s="122">
        <v>1.3718424402889513</v>
      </c>
      <c r="O111" s="122">
        <v>1.5091928448171776</v>
      </c>
      <c r="P111" s="122">
        <v>1.5612939423694441</v>
      </c>
      <c r="Q111" s="122">
        <v>1.8472391810774009</v>
      </c>
      <c r="R111" s="122">
        <v>2.0719156978517477</v>
      </c>
      <c r="S111" s="122">
        <v>3.1060571310781473</v>
      </c>
      <c r="T111" s="122">
        <v>4.5749473916097916</v>
      </c>
      <c r="U111" s="122">
        <v>6.2911338384049502</v>
      </c>
      <c r="V111" s="122">
        <v>6.7895522016656544</v>
      </c>
      <c r="W111" s="122">
        <v>7.5704034015195232</v>
      </c>
      <c r="DA111" s="130" t="s">
        <v>1735</v>
      </c>
    </row>
    <row r="112" spans="1:105" ht="12" customHeight="1" x14ac:dyDescent="0.25">
      <c r="A112" s="97" t="s">
        <v>50</v>
      </c>
      <c r="B112" s="98">
        <v>0.26258290705253529</v>
      </c>
      <c r="C112" s="98">
        <v>0.25499661029731036</v>
      </c>
      <c r="D112" s="98">
        <v>0.31986185031759601</v>
      </c>
      <c r="E112" s="98">
        <v>0.41874504938298457</v>
      </c>
      <c r="F112" s="98">
        <v>0.31112558674793567</v>
      </c>
      <c r="G112" s="98">
        <v>0.88014912342252638</v>
      </c>
      <c r="H112" s="98">
        <v>0.57142335689434431</v>
      </c>
      <c r="I112" s="98">
        <v>1.2557901916794405</v>
      </c>
      <c r="J112" s="98">
        <v>0.82414749221806938</v>
      </c>
      <c r="K112" s="98">
        <v>1.5937686468201337</v>
      </c>
      <c r="L112" s="98">
        <v>1.4057240160300848</v>
      </c>
      <c r="M112" s="98">
        <v>1.5225968803331487</v>
      </c>
      <c r="N112" s="98">
        <v>1.3383628766983358</v>
      </c>
      <c r="O112" s="98">
        <v>1.5078178605744497</v>
      </c>
      <c r="P112" s="98">
        <v>1.5529101602630599</v>
      </c>
      <c r="Q112" s="98">
        <v>1.8267649634749643</v>
      </c>
      <c r="R112" s="98">
        <v>2.0484351990769083</v>
      </c>
      <c r="S112" s="98">
        <v>3.068042629536087</v>
      </c>
      <c r="T112" s="98">
        <v>4.5313956210796178</v>
      </c>
      <c r="U112" s="98">
        <v>6.239906534089287</v>
      </c>
      <c r="V112" s="98">
        <v>6.730672348371237</v>
      </c>
      <c r="W112" s="98">
        <v>7.5109661565963242</v>
      </c>
      <c r="DA112" s="63" t="s">
        <v>1736</v>
      </c>
    </row>
    <row r="113" spans="1:105" ht="12" customHeight="1" x14ac:dyDescent="0.25">
      <c r="A113" s="109" t="s">
        <v>120</v>
      </c>
      <c r="B113" s="33">
        <v>2.9443507479718352E-3</v>
      </c>
      <c r="C113" s="33">
        <v>3.999046550632936E-3</v>
      </c>
      <c r="D113" s="33">
        <v>5.4532135921469159E-3</v>
      </c>
      <c r="E113" s="33">
        <v>1.5641778333212033E-2</v>
      </c>
      <c r="F113" s="33">
        <v>8.4905853036563901E-3</v>
      </c>
      <c r="G113" s="33">
        <v>1.2492523862069213E-2</v>
      </c>
      <c r="H113" s="33">
        <v>4.037471620836422E-2</v>
      </c>
      <c r="I113" s="33">
        <v>2.1787523733100347E-2</v>
      </c>
      <c r="J113" s="33">
        <v>1.281396412138475E-2</v>
      </c>
      <c r="K113" s="33">
        <v>1.0607349540350182E-2</v>
      </c>
      <c r="L113" s="33">
        <v>1.7620367929198723E-2</v>
      </c>
      <c r="M113" s="33">
        <v>2.2026448718304892E-2</v>
      </c>
      <c r="N113" s="33">
        <v>3.3479563590615581E-2</v>
      </c>
      <c r="O113" s="33">
        <v>1.3749842427279338E-3</v>
      </c>
      <c r="P113" s="33">
        <v>8.3837821063840624E-3</v>
      </c>
      <c r="Q113" s="33">
        <v>2.047421760243652E-2</v>
      </c>
      <c r="R113" s="33">
        <v>2.3480498774839296E-2</v>
      </c>
      <c r="S113" s="33">
        <v>3.8014501542060465E-2</v>
      </c>
      <c r="T113" s="33">
        <v>4.3551770530174193E-2</v>
      </c>
      <c r="U113" s="33">
        <v>5.1227304315662858E-2</v>
      </c>
      <c r="V113" s="33">
        <v>5.8879853294417264E-2</v>
      </c>
      <c r="W113" s="33">
        <v>5.9437244923199246E-2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3.4708570856230772</v>
      </c>
      <c r="C115" s="117">
        <f t="shared" si="17"/>
        <v>1.9696684491676069</v>
      </c>
      <c r="D115" s="117">
        <f t="shared" si="17"/>
        <v>2.8586290092058402</v>
      </c>
      <c r="E115" s="117">
        <f t="shared" si="17"/>
        <v>3.4438102726964566</v>
      </c>
      <c r="F115" s="117">
        <f t="shared" si="17"/>
        <v>3.1931802208448539</v>
      </c>
      <c r="G115" s="117">
        <f t="shared" si="17"/>
        <v>5.3990203862560069</v>
      </c>
      <c r="H115" s="117">
        <f t="shared" si="17"/>
        <v>4.5709132267103278</v>
      </c>
      <c r="I115" s="117">
        <f t="shared" si="17"/>
        <v>8.2398502155352045</v>
      </c>
      <c r="J115" s="117">
        <f t="shared" si="17"/>
        <v>10.243540783619846</v>
      </c>
      <c r="K115" s="117">
        <f t="shared" si="17"/>
        <v>17.479752498474873</v>
      </c>
      <c r="L115" s="117">
        <f t="shared" si="17"/>
        <v>18.391358852004476</v>
      </c>
      <c r="M115" s="117">
        <f t="shared" si="17"/>
        <v>19.549951705680421</v>
      </c>
      <c r="N115" s="117">
        <f t="shared" si="17"/>
        <v>18.75725117284216</v>
      </c>
      <c r="O115" s="117">
        <f t="shared" si="17"/>
        <v>20.606910809385315</v>
      </c>
      <c r="P115" s="117">
        <f t="shared" si="17"/>
        <v>19.600067718435298</v>
      </c>
      <c r="Q115" s="117">
        <f t="shared" si="17"/>
        <v>21.056864204441247</v>
      </c>
      <c r="R115" s="117">
        <f t="shared" ref="R115:V115" si="18">R116+R118+R120+R129</f>
        <v>19.391234984656059</v>
      </c>
      <c r="S115" s="117">
        <f t="shared" si="18"/>
        <v>27.528989648220954</v>
      </c>
      <c r="T115" s="117">
        <f t="shared" si="18"/>
        <v>50.070177658163772</v>
      </c>
      <c r="U115" s="117">
        <f t="shared" si="18"/>
        <v>68.697586321843175</v>
      </c>
      <c r="V115" s="117">
        <f t="shared" si="18"/>
        <v>83.430040445353981</v>
      </c>
      <c r="W115" s="117">
        <f t="shared" ref="W115" si="19">W116+W118+W120+W129</f>
        <v>98.562172622118766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3.0832650650105253</v>
      </c>
      <c r="C116" s="122">
        <f t="shared" si="20"/>
        <v>1.5165442320339799</v>
      </c>
      <c r="D116" s="122">
        <f t="shared" si="20"/>
        <v>2.2845242245039699</v>
      </c>
      <c r="E116" s="122">
        <f t="shared" si="20"/>
        <v>2.6719628885036752</v>
      </c>
      <c r="F116" s="122">
        <f t="shared" si="20"/>
        <v>2.6018377174798886</v>
      </c>
      <c r="G116" s="122">
        <f t="shared" si="20"/>
        <v>3.9385497122577089</v>
      </c>
      <c r="H116" s="122">
        <f t="shared" si="20"/>
        <v>3.4465273986252827</v>
      </c>
      <c r="I116" s="122">
        <f t="shared" si="20"/>
        <v>5.7563136161353423</v>
      </c>
      <c r="J116" s="122">
        <f t="shared" si="20"/>
        <v>8.2741455857827386</v>
      </c>
      <c r="K116" s="122">
        <f t="shared" si="20"/>
        <v>13.880811011082603</v>
      </c>
      <c r="L116" s="122">
        <f t="shared" si="20"/>
        <v>14.821560243433254</v>
      </c>
      <c r="M116" s="122">
        <f t="shared" si="20"/>
        <v>15.793185036959125</v>
      </c>
      <c r="N116" s="122">
        <f t="shared" si="20"/>
        <v>14.311400395132557</v>
      </c>
      <c r="O116" s="122">
        <f t="shared" si="20"/>
        <v>16.452298247708196</v>
      </c>
      <c r="P116" s="122">
        <f t="shared" si="20"/>
        <v>15.355073946637905</v>
      </c>
      <c r="Q116" s="122">
        <f t="shared" si="20"/>
        <v>16.087304000374111</v>
      </c>
      <c r="R116" s="122">
        <f t="shared" si="20"/>
        <v>14.131901767050918</v>
      </c>
      <c r="S116" s="122">
        <f t="shared" si="20"/>
        <v>19.538097082801769</v>
      </c>
      <c r="T116" s="122">
        <f t="shared" si="20"/>
        <v>38.62664921821095</v>
      </c>
      <c r="U116" s="122">
        <f t="shared" si="20"/>
        <v>52.864132778149916</v>
      </c>
      <c r="V116" s="122">
        <f t="shared" si="20"/>
        <v>65.334182455496418</v>
      </c>
      <c r="W116" s="122">
        <f t="shared" si="20"/>
        <v>77.48064720719826</v>
      </c>
      <c r="DA116" s="130" t="s">
        <v>1890</v>
      </c>
    </row>
    <row r="117" spans="1:105" ht="12" customHeight="1" x14ac:dyDescent="0.25">
      <c r="A117" s="97" t="s">
        <v>53</v>
      </c>
      <c r="B117" s="98">
        <v>3.0832650650105253</v>
      </c>
      <c r="C117" s="98">
        <v>1.5165442320339799</v>
      </c>
      <c r="D117" s="98">
        <v>2.2845242245039699</v>
      </c>
      <c r="E117" s="98">
        <v>2.6719628885036752</v>
      </c>
      <c r="F117" s="98">
        <v>2.6018377174798886</v>
      </c>
      <c r="G117" s="98">
        <v>3.9385497122577089</v>
      </c>
      <c r="H117" s="98">
        <v>3.4465273986252827</v>
      </c>
      <c r="I117" s="98">
        <v>5.7563136161353423</v>
      </c>
      <c r="J117" s="98">
        <v>8.2741455857827386</v>
      </c>
      <c r="K117" s="98">
        <v>13.880811011082603</v>
      </c>
      <c r="L117" s="98">
        <v>14.821560243433254</v>
      </c>
      <c r="M117" s="98">
        <v>15.793185036959125</v>
      </c>
      <c r="N117" s="98">
        <v>14.311400395132557</v>
      </c>
      <c r="O117" s="98">
        <v>16.452298247708196</v>
      </c>
      <c r="P117" s="98">
        <v>15.355073946637905</v>
      </c>
      <c r="Q117" s="98">
        <v>16.087304000374111</v>
      </c>
      <c r="R117" s="98">
        <v>14.131901767050918</v>
      </c>
      <c r="S117" s="98">
        <v>19.538097082801769</v>
      </c>
      <c r="T117" s="98">
        <v>38.62664921821095</v>
      </c>
      <c r="U117" s="98">
        <v>52.864132778149916</v>
      </c>
      <c r="V117" s="98">
        <v>65.334182455496418</v>
      </c>
      <c r="W117" s="98">
        <v>77.48064720719826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2.5266060461064464E-2</v>
      </c>
      <c r="C118" s="122">
        <f t="shared" si="21"/>
        <v>2.8259526260553267E-2</v>
      </c>
      <c r="D118" s="122">
        <f t="shared" si="21"/>
        <v>3.441935372241179E-2</v>
      </c>
      <c r="E118" s="122">
        <f t="shared" si="21"/>
        <v>4.0406306027007961E-2</v>
      </c>
      <c r="F118" s="122">
        <f t="shared" si="21"/>
        <v>3.5056272292960017E-2</v>
      </c>
      <c r="G118" s="122">
        <f t="shared" si="21"/>
        <v>5.3620944446703289E-2</v>
      </c>
      <c r="H118" s="122">
        <f t="shared" si="21"/>
        <v>9.805559293860161E-2</v>
      </c>
      <c r="I118" s="122">
        <f t="shared" si="21"/>
        <v>0.30979256284278789</v>
      </c>
      <c r="J118" s="122">
        <f t="shared" si="21"/>
        <v>0.26899738554442165</v>
      </c>
      <c r="K118" s="122">
        <f t="shared" si="21"/>
        <v>0.32594067287853806</v>
      </c>
      <c r="L118" s="122">
        <f t="shared" si="21"/>
        <v>0.59940975101597871</v>
      </c>
      <c r="M118" s="122">
        <f t="shared" si="21"/>
        <v>0.43709398659944465</v>
      </c>
      <c r="N118" s="122">
        <f t="shared" si="21"/>
        <v>0.95473561328964773</v>
      </c>
      <c r="O118" s="122">
        <f t="shared" si="21"/>
        <v>0.4453476370096483</v>
      </c>
      <c r="P118" s="122">
        <f t="shared" si="21"/>
        <v>0.35551070794721634</v>
      </c>
      <c r="Q118" s="122">
        <f t="shared" si="21"/>
        <v>0.61340365504241112</v>
      </c>
      <c r="R118" s="122">
        <f t="shared" si="21"/>
        <v>0.61024104117882882</v>
      </c>
      <c r="S118" s="122">
        <f t="shared" si="21"/>
        <v>0.83622835138330631</v>
      </c>
      <c r="T118" s="122">
        <f t="shared" si="21"/>
        <v>1.3917206106887392</v>
      </c>
      <c r="U118" s="122">
        <f t="shared" si="21"/>
        <v>2.0594820208713251</v>
      </c>
      <c r="V118" s="122">
        <f t="shared" si="21"/>
        <v>2.3789207681822866</v>
      </c>
      <c r="W118" s="122">
        <f t="shared" si="21"/>
        <v>2.739018931990834</v>
      </c>
      <c r="DA118" s="130" t="s">
        <v>1892</v>
      </c>
    </row>
    <row r="119" spans="1:105" ht="12" customHeight="1" x14ac:dyDescent="0.25">
      <c r="A119" s="97" t="s">
        <v>53</v>
      </c>
      <c r="B119" s="98">
        <v>2.5266060461064464E-2</v>
      </c>
      <c r="C119" s="98">
        <v>2.8259526260553267E-2</v>
      </c>
      <c r="D119" s="98">
        <v>3.441935372241179E-2</v>
      </c>
      <c r="E119" s="98">
        <v>4.0406306027007961E-2</v>
      </c>
      <c r="F119" s="98">
        <v>3.5056272292960017E-2</v>
      </c>
      <c r="G119" s="98">
        <v>5.3620944446703289E-2</v>
      </c>
      <c r="H119" s="98">
        <v>9.805559293860161E-2</v>
      </c>
      <c r="I119" s="98">
        <v>0.30979256284278789</v>
      </c>
      <c r="J119" s="98">
        <v>0.26899738554442165</v>
      </c>
      <c r="K119" s="98">
        <v>0.32594067287853806</v>
      </c>
      <c r="L119" s="98">
        <v>0.59940975101597871</v>
      </c>
      <c r="M119" s="98">
        <v>0.43709398659944465</v>
      </c>
      <c r="N119" s="98">
        <v>0.95473561328964773</v>
      </c>
      <c r="O119" s="98">
        <v>0.4453476370096483</v>
      </c>
      <c r="P119" s="98">
        <v>0.35551070794721634</v>
      </c>
      <c r="Q119" s="98">
        <v>0.61340365504241112</v>
      </c>
      <c r="R119" s="98">
        <v>0.61024104117882882</v>
      </c>
      <c r="S119" s="98">
        <v>0.83622835138330631</v>
      </c>
      <c r="T119" s="98">
        <v>1.3917206106887392</v>
      </c>
      <c r="U119" s="98">
        <v>2.0594820208713251</v>
      </c>
      <c r="V119" s="98">
        <v>2.3789207681822866</v>
      </c>
      <c r="W119" s="98">
        <v>2.739018931990834</v>
      </c>
      <c r="DA119" s="63" t="s">
        <v>1893</v>
      </c>
    </row>
    <row r="120" spans="1:105" ht="12" customHeight="1" x14ac:dyDescent="0.25">
      <c r="A120" s="121" t="s">
        <v>55</v>
      </c>
      <c r="B120" s="122">
        <v>0.21050950071302652</v>
      </c>
      <c r="C120" s="122">
        <v>0.27649438040851149</v>
      </c>
      <c r="D120" s="122">
        <v>0.35263117027190466</v>
      </c>
      <c r="E120" s="122">
        <v>0.47954721653923904</v>
      </c>
      <c r="F120" s="122">
        <v>0.37095861979811834</v>
      </c>
      <c r="G120" s="122">
        <v>0.8895889494466257</v>
      </c>
      <c r="H120" s="122">
        <v>0.66563061746668362</v>
      </c>
      <c r="I120" s="122">
        <v>1.4298838790434065</v>
      </c>
      <c r="J120" s="122">
        <v>1.2128594121631235</v>
      </c>
      <c r="K120" s="122">
        <v>2.3398260007238303</v>
      </c>
      <c r="L120" s="122">
        <v>2.1405015973133024</v>
      </c>
      <c r="M120" s="122">
        <v>2.4180119291119855</v>
      </c>
      <c r="N120" s="122">
        <v>2.6875201395559873</v>
      </c>
      <c r="O120" s="122">
        <v>2.8309190501386148</v>
      </c>
      <c r="P120" s="122">
        <v>2.979238295792598</v>
      </c>
      <c r="Q120" s="122">
        <v>3.2768213074554597</v>
      </c>
      <c r="R120" s="122">
        <v>3.4368431214574358</v>
      </c>
      <c r="S120" s="122">
        <v>5.3306824272819835</v>
      </c>
      <c r="T120" s="122">
        <v>7.3553404231227333</v>
      </c>
      <c r="U120" s="122">
        <v>10.051916137931631</v>
      </c>
      <c r="V120" s="122">
        <v>11.683476173538686</v>
      </c>
      <c r="W120" s="122">
        <v>13.833667994205488</v>
      </c>
      <c r="DA120" s="130" t="s">
        <v>1894</v>
      </c>
    </row>
    <row r="121" spans="1:105" ht="12" customHeight="1" x14ac:dyDescent="0.25">
      <c r="A121" s="97" t="s">
        <v>124</v>
      </c>
      <c r="B121" s="98">
        <v>0.20144061952794107</v>
      </c>
      <c r="C121" s="98">
        <v>0.27036114615408974</v>
      </c>
      <c r="D121" s="98">
        <v>0.34801721450585715</v>
      </c>
      <c r="E121" s="98">
        <v>0.47342100802973042</v>
      </c>
      <c r="F121" s="98">
        <v>0.36877213645273743</v>
      </c>
      <c r="G121" s="98">
        <v>0.88723749908485283</v>
      </c>
      <c r="H121" s="98">
        <v>0.58847046651478241</v>
      </c>
      <c r="I121" s="98">
        <v>1.1270125990952631</v>
      </c>
      <c r="J121" s="98">
        <v>0.6736969465805881</v>
      </c>
      <c r="K121" s="98">
        <v>0.98028296830235717</v>
      </c>
      <c r="L121" s="98">
        <v>0.84872191500324146</v>
      </c>
      <c r="M121" s="98">
        <v>1.0020372904945809</v>
      </c>
      <c r="N121" s="98">
        <v>0.93192033575482258</v>
      </c>
      <c r="O121" s="98">
        <v>1.1897395385794189</v>
      </c>
      <c r="P121" s="98">
        <v>1.2699692610999542</v>
      </c>
      <c r="Q121" s="98">
        <v>1.5782530604205105</v>
      </c>
      <c r="R121" s="98">
        <v>1.9262746073623387</v>
      </c>
      <c r="S121" s="98">
        <v>3.0172099957721965</v>
      </c>
      <c r="T121" s="98">
        <v>5.5669831445460725</v>
      </c>
      <c r="U121" s="98">
        <v>8.3024807357661832</v>
      </c>
      <c r="V121" s="98">
        <v>9.4938315444473638</v>
      </c>
      <c r="W121" s="98">
        <v>10.857585717372997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9.068881185085453E-3</v>
      </c>
      <c r="C125" s="101">
        <v>6.1332342544217246E-3</v>
      </c>
      <c r="D125" s="101">
        <v>4.6139557660475105E-3</v>
      </c>
      <c r="E125" s="101">
        <v>6.1262085095086152E-3</v>
      </c>
      <c r="F125" s="101">
        <v>2.1864833453809347E-3</v>
      </c>
      <c r="G125" s="101">
        <v>2.3514503617728831E-3</v>
      </c>
      <c r="H125" s="101">
        <v>7.7160150951901249E-2</v>
      </c>
      <c r="I125" s="101">
        <v>0.30287127994814345</v>
      </c>
      <c r="J125" s="101">
        <v>0.53916246558253555</v>
      </c>
      <c r="K125" s="101">
        <v>1.3595430324214732</v>
      </c>
      <c r="L125" s="101">
        <v>1.2917796823100609</v>
      </c>
      <c r="M125" s="101">
        <v>1.4159746386174044</v>
      </c>
      <c r="N125" s="101">
        <v>1.7555998038011646</v>
      </c>
      <c r="O125" s="101">
        <v>1.6411795115591958</v>
      </c>
      <c r="P125" s="101">
        <v>1.7092690346926436</v>
      </c>
      <c r="Q125" s="101">
        <v>1.6985682470349492</v>
      </c>
      <c r="R125" s="101">
        <v>1.5105685140950968</v>
      </c>
      <c r="S125" s="101">
        <v>2.3134724315097865</v>
      </c>
      <c r="T125" s="101">
        <v>1.7883572785766604</v>
      </c>
      <c r="U125" s="101">
        <v>1.7494354021654477</v>
      </c>
      <c r="V125" s="101">
        <v>2.1896446290913216</v>
      </c>
      <c r="W125" s="101">
        <v>2.976082276832491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1902</v>
      </c>
    </row>
    <row r="129" spans="1:105" ht="12" customHeight="1" x14ac:dyDescent="0.25">
      <c r="A129" s="121" t="s">
        <v>54</v>
      </c>
      <c r="B129" s="122">
        <v>0.15181645943846075</v>
      </c>
      <c r="C129" s="122">
        <v>0.14837031046456209</v>
      </c>
      <c r="D129" s="122">
        <v>0.18705426070755346</v>
      </c>
      <c r="E129" s="122">
        <v>0.25189386162653427</v>
      </c>
      <c r="F129" s="122">
        <v>0.18532761127388681</v>
      </c>
      <c r="G129" s="122">
        <v>0.51726078010496812</v>
      </c>
      <c r="H129" s="122">
        <v>0.36069961767975972</v>
      </c>
      <c r="I129" s="122">
        <v>0.74386015751366696</v>
      </c>
      <c r="J129" s="122">
        <v>0.48753840012956251</v>
      </c>
      <c r="K129" s="122">
        <v>0.93317481378990363</v>
      </c>
      <c r="L129" s="122">
        <v>0.82988726024194415</v>
      </c>
      <c r="M129" s="122">
        <v>0.90166075300986326</v>
      </c>
      <c r="N129" s="122">
        <v>0.80359502486396739</v>
      </c>
      <c r="O129" s="122">
        <v>0.87834587452885737</v>
      </c>
      <c r="P129" s="122">
        <v>0.91024476805757992</v>
      </c>
      <c r="Q129" s="122">
        <v>1.0793352415692639</v>
      </c>
      <c r="R129" s="122">
        <v>1.2122490549688762</v>
      </c>
      <c r="S129" s="122">
        <v>1.8239817867538952</v>
      </c>
      <c r="T129" s="122">
        <v>2.6964674061413518</v>
      </c>
      <c r="U129" s="122">
        <v>3.722055384890318</v>
      </c>
      <c r="V129" s="122">
        <v>4.0334610481365996</v>
      </c>
      <c r="W129" s="122">
        <v>4.5088384887241979</v>
      </c>
      <c r="DA129" s="130" t="s">
        <v>1903</v>
      </c>
    </row>
    <row r="130" spans="1:105" ht="12" customHeight="1" x14ac:dyDescent="0.25">
      <c r="A130" s="97" t="s">
        <v>50</v>
      </c>
      <c r="B130" s="98">
        <v>0.14967066318377123</v>
      </c>
      <c r="C130" s="98">
        <v>0.14544508683880819</v>
      </c>
      <c r="D130" s="98">
        <v>0.18303144144242706</v>
      </c>
      <c r="E130" s="98">
        <v>0.24029430449105699</v>
      </c>
      <c r="F130" s="98">
        <v>0.17901906885989183</v>
      </c>
      <c r="G130" s="98">
        <v>0.50795201954114799</v>
      </c>
      <c r="H130" s="98">
        <v>0.33051363931090194</v>
      </c>
      <c r="I130" s="98">
        <v>0.7275625549151078</v>
      </c>
      <c r="J130" s="98">
        <v>0.47794439724547511</v>
      </c>
      <c r="K130" s="98">
        <v>0.9252276592133919</v>
      </c>
      <c r="L130" s="98">
        <v>0.81662121365318452</v>
      </c>
      <c r="M130" s="98">
        <v>0.88504047406141761</v>
      </c>
      <c r="N130" s="98">
        <v>0.77828735194957777</v>
      </c>
      <c r="O130" s="98">
        <v>0.87730504197584713</v>
      </c>
      <c r="P130" s="98">
        <v>0.90389020487885541</v>
      </c>
      <c r="Q130" s="98">
        <v>1.0637028533711672</v>
      </c>
      <c r="R130" s="98">
        <v>1.1940782731862514</v>
      </c>
      <c r="S130" s="98">
        <v>1.7939726231778981</v>
      </c>
      <c r="T130" s="98">
        <v>2.6615856764653221</v>
      </c>
      <c r="U130" s="98">
        <v>3.6806009273982556</v>
      </c>
      <c r="V130" s="98">
        <v>3.9853932537501526</v>
      </c>
      <c r="W130" s="98">
        <v>4.4601448246144226</v>
      </c>
      <c r="DA130" s="63" t="s">
        <v>1904</v>
      </c>
    </row>
    <row r="131" spans="1:105" ht="12" customHeight="1" x14ac:dyDescent="0.25">
      <c r="A131" s="109" t="s">
        <v>120</v>
      </c>
      <c r="B131" s="33">
        <v>2.1457962546895127E-3</v>
      </c>
      <c r="C131" s="33">
        <v>2.9252236257538908E-3</v>
      </c>
      <c r="D131" s="33">
        <v>4.0228192651264151E-3</v>
      </c>
      <c r="E131" s="33">
        <v>1.1599557135477251E-2</v>
      </c>
      <c r="F131" s="33">
        <v>6.3085424139949879E-3</v>
      </c>
      <c r="G131" s="33">
        <v>9.3087605638201634E-3</v>
      </c>
      <c r="H131" s="33">
        <v>3.0185978368857773E-2</v>
      </c>
      <c r="I131" s="33">
        <v>1.6297602598559131E-2</v>
      </c>
      <c r="J131" s="33">
        <v>9.594002884087377E-3</v>
      </c>
      <c r="K131" s="33">
        <v>7.9471545765117738E-3</v>
      </c>
      <c r="L131" s="33">
        <v>1.3266046588759581E-2</v>
      </c>
      <c r="M131" s="33">
        <v>1.6620278948445682E-2</v>
      </c>
      <c r="N131" s="33">
        <v>2.5307672914389678E-2</v>
      </c>
      <c r="O131" s="33">
        <v>1.0408325530102819E-3</v>
      </c>
      <c r="P131" s="33">
        <v>6.3545631787244984E-3</v>
      </c>
      <c r="Q131" s="33">
        <v>1.5632388198096665E-2</v>
      </c>
      <c r="R131" s="33">
        <v>1.8170781782624858E-2</v>
      </c>
      <c r="S131" s="33">
        <v>3.0009163575997123E-2</v>
      </c>
      <c r="T131" s="33">
        <v>3.4881729676029545E-2</v>
      </c>
      <c r="U131" s="33">
        <v>4.1454457492062176E-2</v>
      </c>
      <c r="V131" s="33">
        <v>4.8067794386446885E-2</v>
      </c>
      <c r="W131" s="33">
        <v>4.8693664109775013E-2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0.59229521763610959</v>
      </c>
      <c r="C133" s="154">
        <f t="shared" si="22"/>
        <v>0.58455513855929231</v>
      </c>
      <c r="D133" s="154">
        <f t="shared" si="22"/>
        <v>0.59249142712796576</v>
      </c>
      <c r="E133" s="154">
        <f t="shared" si="22"/>
        <v>0.59700527504228074</v>
      </c>
      <c r="F133" s="154">
        <f t="shared" si="22"/>
        <v>0.60653888941501188</v>
      </c>
      <c r="G133" s="154">
        <f t="shared" si="22"/>
        <v>0.60738297621589266</v>
      </c>
      <c r="H133" s="154">
        <f t="shared" si="22"/>
        <v>0.62483413255791709</v>
      </c>
      <c r="I133" s="154">
        <f t="shared" si="22"/>
        <v>0.63693177972585568</v>
      </c>
      <c r="J133" s="154">
        <f t="shared" si="22"/>
        <v>0.65114298237988477</v>
      </c>
      <c r="K133" s="154">
        <f t="shared" si="22"/>
        <v>0.65245250855686077</v>
      </c>
      <c r="L133" s="154">
        <f t="shared" si="22"/>
        <v>0.66584592709885515</v>
      </c>
      <c r="M133" s="154">
        <f t="shared" si="22"/>
        <v>0.66349114059973502</v>
      </c>
      <c r="N133" s="154">
        <f t="shared" si="22"/>
        <v>0.67877259367805698</v>
      </c>
      <c r="O133" s="154">
        <f t="shared" si="22"/>
        <v>0.67090129582227687</v>
      </c>
      <c r="P133" s="154">
        <f t="shared" si="22"/>
        <v>0.67255131551129488</v>
      </c>
      <c r="Q133" s="154">
        <f t="shared" si="22"/>
        <v>0.68694004051842794</v>
      </c>
      <c r="R133" s="154">
        <f t="shared" ref="R133:V133" si="23">IF(R115=0,"",R115/R97)</f>
        <v>0.70273855005858532</v>
      </c>
      <c r="S133" s="154">
        <f t="shared" si="23"/>
        <v>0.73084526089591617</v>
      </c>
      <c r="T133" s="154">
        <f t="shared" si="23"/>
        <v>0.77086874291941132</v>
      </c>
      <c r="U133" s="154">
        <f t="shared" si="23"/>
        <v>0.79814072486439713</v>
      </c>
      <c r="V133" s="154">
        <f t="shared" si="23"/>
        <v>0.81610971722647851</v>
      </c>
      <c r="W133" s="154">
        <f t="shared" ref="W133" si="24">IF(W115=0,"",W115/W97)</f>
        <v>0.82556453378456796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0.598390491110662</v>
      </c>
      <c r="C134" s="155">
        <f t="shared" si="25"/>
        <v>0.598390491110662</v>
      </c>
      <c r="D134" s="155">
        <f t="shared" si="25"/>
        <v>0.60524757951501207</v>
      </c>
      <c r="E134" s="155">
        <f t="shared" si="25"/>
        <v>0.61244598205741951</v>
      </c>
      <c r="F134" s="155">
        <f t="shared" si="25"/>
        <v>0.61950930917094105</v>
      </c>
      <c r="G134" s="155">
        <f t="shared" si="25"/>
        <v>0.63035491853251813</v>
      </c>
      <c r="H134" s="155">
        <f t="shared" si="25"/>
        <v>0.63844977356713895</v>
      </c>
      <c r="I134" s="155">
        <f t="shared" si="25"/>
        <v>0.64953339860264403</v>
      </c>
      <c r="J134" s="155">
        <f t="shared" si="25"/>
        <v>0.65730869274300763</v>
      </c>
      <c r="K134" s="155">
        <f t="shared" si="25"/>
        <v>0.66467420525500809</v>
      </c>
      <c r="L134" s="155">
        <f t="shared" si="25"/>
        <v>0.66859109338649969</v>
      </c>
      <c r="M134" s="155">
        <f t="shared" si="25"/>
        <v>0.67216092624765711</v>
      </c>
      <c r="N134" s="155">
        <f t="shared" si="25"/>
        <v>0.67415756007278305</v>
      </c>
      <c r="O134" s="155">
        <f t="shared" si="25"/>
        <v>0.67916189248793757</v>
      </c>
      <c r="P134" s="155">
        <f t="shared" si="25"/>
        <v>0.68214719872854068</v>
      </c>
      <c r="Q134" s="155">
        <f t="shared" si="25"/>
        <v>0.68817435268241134</v>
      </c>
      <c r="R134" s="155">
        <f t="shared" ref="R134:V134" si="26">IF(R116=0,"",R116/R98)</f>
        <v>0.70162139649847877</v>
      </c>
      <c r="S134" s="155">
        <f t="shared" si="26"/>
        <v>0.73201394966703515</v>
      </c>
      <c r="T134" s="155">
        <f t="shared" si="26"/>
        <v>0.76757881411190554</v>
      </c>
      <c r="U134" s="155">
        <f t="shared" si="26"/>
        <v>0.79342327052222494</v>
      </c>
      <c r="V134" s="155">
        <f t="shared" si="26"/>
        <v>0.81238009830057134</v>
      </c>
      <c r="W134" s="155">
        <f t="shared" ref="W134" si="27">IF(W116=0,"",W116/W98)</f>
        <v>0.8226418318670764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0.598390491110662</v>
      </c>
      <c r="C135" s="156">
        <f t="shared" si="28"/>
        <v>0.598390491110662</v>
      </c>
      <c r="D135" s="156">
        <f t="shared" si="28"/>
        <v>0.60524757951501207</v>
      </c>
      <c r="E135" s="156">
        <f t="shared" si="28"/>
        <v>0.61244598205741951</v>
      </c>
      <c r="F135" s="156">
        <f t="shared" si="28"/>
        <v>0.61950930917094105</v>
      </c>
      <c r="G135" s="156">
        <f t="shared" si="28"/>
        <v>0.63035491853251813</v>
      </c>
      <c r="H135" s="156">
        <f t="shared" si="28"/>
        <v>0.63844977356713895</v>
      </c>
      <c r="I135" s="156">
        <f t="shared" si="28"/>
        <v>0.64953339860264403</v>
      </c>
      <c r="J135" s="156">
        <f t="shared" si="28"/>
        <v>0.65730869274300763</v>
      </c>
      <c r="K135" s="156">
        <f t="shared" si="28"/>
        <v>0.66467420525500809</v>
      </c>
      <c r="L135" s="156">
        <f t="shared" si="28"/>
        <v>0.66859109338649969</v>
      </c>
      <c r="M135" s="156">
        <f t="shared" si="28"/>
        <v>0.67216092624765711</v>
      </c>
      <c r="N135" s="156">
        <f t="shared" si="28"/>
        <v>0.67415756007278305</v>
      </c>
      <c r="O135" s="156">
        <f t="shared" si="28"/>
        <v>0.67916189248793757</v>
      </c>
      <c r="P135" s="156">
        <f t="shared" si="28"/>
        <v>0.68214719872854068</v>
      </c>
      <c r="Q135" s="156">
        <f t="shared" si="28"/>
        <v>0.68817435268241134</v>
      </c>
      <c r="R135" s="156">
        <f t="shared" ref="R135:V135" si="29">IF(R117=0,"",R117/R99)</f>
        <v>0.70162139649847877</v>
      </c>
      <c r="S135" s="156">
        <f t="shared" si="29"/>
        <v>0.73201394966703515</v>
      </c>
      <c r="T135" s="156">
        <f t="shared" si="29"/>
        <v>0.76757881411190554</v>
      </c>
      <c r="U135" s="156">
        <f t="shared" si="29"/>
        <v>0.79342327052222494</v>
      </c>
      <c r="V135" s="156">
        <f t="shared" si="29"/>
        <v>0.81238009830057134</v>
      </c>
      <c r="W135" s="156">
        <f t="shared" ref="W135" si="30">IF(W117=0,"",W117/W99)</f>
        <v>0.8226418318670764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1.6257959214795279</v>
      </c>
      <c r="C136" s="155">
        <f t="shared" si="31"/>
        <v>1.7281126422826403</v>
      </c>
      <c r="D136" s="155">
        <f t="shared" si="31"/>
        <v>1.8654551354401117</v>
      </c>
      <c r="E136" s="155">
        <f t="shared" si="31"/>
        <v>1.9532251137071139</v>
      </c>
      <c r="F136" s="155">
        <f t="shared" si="31"/>
        <v>2.0653587390096804</v>
      </c>
      <c r="G136" s="155">
        <f t="shared" si="31"/>
        <v>2.1910989645010024</v>
      </c>
      <c r="H136" s="155">
        <f t="shared" si="31"/>
        <v>2.293839108651599</v>
      </c>
      <c r="I136" s="155">
        <f t="shared" si="31"/>
        <v>2.3736580933660627</v>
      </c>
      <c r="J136" s="155">
        <f t="shared" si="31"/>
        <v>2.4333070110786497</v>
      </c>
      <c r="K136" s="155">
        <f t="shared" si="31"/>
        <v>2.4947567643214366</v>
      </c>
      <c r="L136" s="155">
        <f t="shared" si="31"/>
        <v>2.5438601788943287</v>
      </c>
      <c r="M136" s="155">
        <f t="shared" si="31"/>
        <v>2.5808529083912055</v>
      </c>
      <c r="N136" s="155">
        <f t="shared" si="31"/>
        <v>2.6093664450507323</v>
      </c>
      <c r="O136" s="155">
        <f t="shared" si="31"/>
        <v>2.6374804908177678</v>
      </c>
      <c r="P136" s="155">
        <f t="shared" si="31"/>
        <v>2.7068464150455962</v>
      </c>
      <c r="Q136" s="155">
        <f t="shared" si="31"/>
        <v>2.8317580983723603</v>
      </c>
      <c r="R136" s="155">
        <f t="shared" ref="R136:V136" si="32">IF(R118=0,"",R118/R100)</f>
        <v>2.9826049251663336</v>
      </c>
      <c r="S136" s="155">
        <f t="shared" si="32"/>
        <v>3.181114549545041</v>
      </c>
      <c r="T136" s="155">
        <f t="shared" si="32"/>
        <v>3.3168643212603479</v>
      </c>
      <c r="U136" s="155">
        <f t="shared" si="32"/>
        <v>3.3785707701096834</v>
      </c>
      <c r="V136" s="155">
        <f t="shared" si="32"/>
        <v>3.4048375730443272</v>
      </c>
      <c r="W136" s="155">
        <f t="shared" ref="W136" si="33">IF(W118=0,"",W118/W100)</f>
        <v>3.428663405970207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1.6257959214795279</v>
      </c>
      <c r="C137" s="156">
        <f t="shared" si="34"/>
        <v>1.7281126422826403</v>
      </c>
      <c r="D137" s="156">
        <f t="shared" si="34"/>
        <v>1.8654551354401117</v>
      </c>
      <c r="E137" s="156">
        <f t="shared" si="34"/>
        <v>1.9532251137071139</v>
      </c>
      <c r="F137" s="156">
        <f t="shared" si="34"/>
        <v>2.0653587390096804</v>
      </c>
      <c r="G137" s="156">
        <f t="shared" si="34"/>
        <v>2.1910989645010024</v>
      </c>
      <c r="H137" s="156">
        <f t="shared" si="34"/>
        <v>2.293839108651599</v>
      </c>
      <c r="I137" s="156">
        <f t="shared" si="34"/>
        <v>2.3736580933660627</v>
      </c>
      <c r="J137" s="156">
        <f t="shared" si="34"/>
        <v>2.4333070110786497</v>
      </c>
      <c r="K137" s="156">
        <f t="shared" si="34"/>
        <v>2.4947567643214366</v>
      </c>
      <c r="L137" s="156">
        <f t="shared" si="34"/>
        <v>2.5438601788943287</v>
      </c>
      <c r="M137" s="156">
        <f t="shared" si="34"/>
        <v>2.5808529083912055</v>
      </c>
      <c r="N137" s="156">
        <f t="shared" si="34"/>
        <v>2.6093664450507323</v>
      </c>
      <c r="O137" s="156">
        <f t="shared" si="34"/>
        <v>2.6374804908177678</v>
      </c>
      <c r="P137" s="156">
        <f t="shared" si="34"/>
        <v>2.7068464150455962</v>
      </c>
      <c r="Q137" s="156">
        <f t="shared" si="34"/>
        <v>2.8317580983723603</v>
      </c>
      <c r="R137" s="156">
        <f t="shared" ref="R137:V137" si="35">IF(R119=0,"",R119/R101)</f>
        <v>2.9826049251663336</v>
      </c>
      <c r="S137" s="156">
        <f t="shared" si="35"/>
        <v>3.181114549545041</v>
      </c>
      <c r="T137" s="156">
        <f t="shared" si="35"/>
        <v>3.3168643212603479</v>
      </c>
      <c r="U137" s="156">
        <f t="shared" si="35"/>
        <v>3.3785707701096834</v>
      </c>
      <c r="V137" s="156">
        <f t="shared" si="35"/>
        <v>3.4048375730443272</v>
      </c>
      <c r="W137" s="156">
        <f t="shared" ref="W137" si="36">IF(W119=0,"",W119/W101)</f>
        <v>3.428663405970207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0.49375158468408359</v>
      </c>
      <c r="C138" s="155">
        <f t="shared" si="37"/>
        <v>0.49391966509923707</v>
      </c>
      <c r="D138" s="155">
        <f t="shared" si="37"/>
        <v>0.49914834923093232</v>
      </c>
      <c r="E138" s="155">
        <f t="shared" si="37"/>
        <v>0.50445280804405868</v>
      </c>
      <c r="F138" s="155">
        <f t="shared" si="37"/>
        <v>0.5094418621466934</v>
      </c>
      <c r="G138" s="155">
        <f t="shared" si="37"/>
        <v>0.51608411408679888</v>
      </c>
      <c r="H138" s="155">
        <f t="shared" si="37"/>
        <v>0.52719783861887004</v>
      </c>
      <c r="I138" s="155">
        <f t="shared" si="37"/>
        <v>0.53624663335353828</v>
      </c>
      <c r="J138" s="155">
        <f t="shared" si="37"/>
        <v>0.5522519888576608</v>
      </c>
      <c r="K138" s="155">
        <f t="shared" si="37"/>
        <v>0.56081548006675519</v>
      </c>
      <c r="L138" s="155">
        <f t="shared" si="37"/>
        <v>0.56422233011223932</v>
      </c>
      <c r="M138" s="155">
        <f t="shared" si="37"/>
        <v>0.56825421055979641</v>
      </c>
      <c r="N138" s="155">
        <f t="shared" si="37"/>
        <v>0.57576065811831234</v>
      </c>
      <c r="O138" s="155">
        <f t="shared" si="37"/>
        <v>0.58820561659576653</v>
      </c>
      <c r="P138" s="155">
        <f t="shared" si="37"/>
        <v>0.60304634093233045</v>
      </c>
      <c r="Q138" s="155">
        <f t="shared" si="37"/>
        <v>0.62864767912532182</v>
      </c>
      <c r="R138" s="155">
        <f t="shared" ref="R138:V138" si="38">IF(R120=0,"",R120/R102)</f>
        <v>0.66405773416995684</v>
      </c>
      <c r="S138" s="155">
        <f t="shared" si="38"/>
        <v>0.70071230719651767</v>
      </c>
      <c r="T138" s="155">
        <f t="shared" si="38"/>
        <v>0.76334485765308913</v>
      </c>
      <c r="U138" s="155">
        <f t="shared" si="38"/>
        <v>0.80137039249708764</v>
      </c>
      <c r="V138" s="155">
        <f t="shared" si="38"/>
        <v>0.81602534097674628</v>
      </c>
      <c r="W138" s="155">
        <f t="shared" ref="W138" si="39">IF(W120=0,"",W120/W102)</f>
        <v>0.82180909544037506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0.49146695302050308</v>
      </c>
      <c r="C139" s="156">
        <f t="shared" si="40"/>
        <v>0.49276881740289441</v>
      </c>
      <c r="D139" s="156">
        <f t="shared" si="40"/>
        <v>0.49853066771836685</v>
      </c>
      <c r="E139" s="156">
        <f t="shared" si="40"/>
        <v>0.50390623947363855</v>
      </c>
      <c r="F139" s="156">
        <f t="shared" si="40"/>
        <v>0.50921614900065826</v>
      </c>
      <c r="G139" s="156">
        <f t="shared" si="40"/>
        <v>0.51599837398903825</v>
      </c>
      <c r="H139" s="156">
        <f t="shared" si="40"/>
        <v>0.5210923428853611</v>
      </c>
      <c r="I139" s="156">
        <f t="shared" si="40"/>
        <v>0.52537299935961579</v>
      </c>
      <c r="J139" s="156">
        <f t="shared" si="40"/>
        <v>0.53017740041953076</v>
      </c>
      <c r="K139" s="156">
        <f t="shared" si="40"/>
        <v>0.53123824898071792</v>
      </c>
      <c r="L139" s="156">
        <f t="shared" si="40"/>
        <v>0.53502399005643964</v>
      </c>
      <c r="M139" s="156">
        <f t="shared" si="40"/>
        <v>0.54495459937153023</v>
      </c>
      <c r="N139" s="156">
        <f t="shared" si="40"/>
        <v>0.55524369312566157</v>
      </c>
      <c r="O139" s="156">
        <f t="shared" si="40"/>
        <v>0.58535996218820818</v>
      </c>
      <c r="P139" s="156">
        <f t="shared" si="40"/>
        <v>0.61226975933999805</v>
      </c>
      <c r="Q139" s="156">
        <f t="shared" si="40"/>
        <v>0.65390956131397215</v>
      </c>
      <c r="R139" s="156">
        <f t="shared" ref="R139:V139" si="41">IF(R121=0,"",R121/R103)</f>
        <v>0.70023445762958125</v>
      </c>
      <c r="S139" s="156">
        <f t="shared" si="41"/>
        <v>0.74951503272972586</v>
      </c>
      <c r="T139" s="156">
        <f t="shared" si="41"/>
        <v>0.80774732310417618</v>
      </c>
      <c r="U139" s="156">
        <f t="shared" si="41"/>
        <v>0.83949831667652897</v>
      </c>
      <c r="V139" s="156">
        <f t="shared" si="41"/>
        <v>0.85834179346387496</v>
      </c>
      <c r="W139" s="156">
        <f t="shared" ref="W139" si="42">IF(W121=0,"",W121/W103)</f>
        <v>0.86877511656251416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0.55060482472750616</v>
      </c>
      <c r="C143" s="157">
        <f t="shared" si="52"/>
        <v>0.55060482472750616</v>
      </c>
      <c r="D143" s="157">
        <f t="shared" si="52"/>
        <v>0.55060482472750616</v>
      </c>
      <c r="E143" s="157">
        <f t="shared" si="52"/>
        <v>0.55060482472750616</v>
      </c>
      <c r="F143" s="157">
        <f t="shared" si="52"/>
        <v>0.55060482472750616</v>
      </c>
      <c r="G143" s="157">
        <f t="shared" si="52"/>
        <v>0.55060482472750616</v>
      </c>
      <c r="H143" s="157">
        <f t="shared" si="52"/>
        <v>0.57893042842835873</v>
      </c>
      <c r="I143" s="157">
        <f t="shared" si="52"/>
        <v>0.580991968847405</v>
      </c>
      <c r="J143" s="157">
        <f t="shared" si="52"/>
        <v>0.58255996728378256</v>
      </c>
      <c r="K143" s="157">
        <f t="shared" si="52"/>
        <v>0.58427077173420994</v>
      </c>
      <c r="L143" s="157">
        <f t="shared" si="52"/>
        <v>0.58520545868122265</v>
      </c>
      <c r="M143" s="157">
        <f t="shared" si="52"/>
        <v>0.58598395540401771</v>
      </c>
      <c r="N143" s="157">
        <f t="shared" si="52"/>
        <v>0.58728000788696555</v>
      </c>
      <c r="O143" s="157">
        <f t="shared" si="52"/>
        <v>0.59028587526796583</v>
      </c>
      <c r="P143" s="157">
        <f t="shared" si="52"/>
        <v>0.59637138075954477</v>
      </c>
      <c r="Q143" s="157">
        <f t="shared" si="52"/>
        <v>0.60686391279463792</v>
      </c>
      <c r="R143" s="157">
        <f t="shared" ref="R143:V143" si="53">IF(R125=0,"",R125/R107)</f>
        <v>0.62301271757137688</v>
      </c>
      <c r="S143" s="157">
        <f t="shared" si="53"/>
        <v>0.64586600353931345</v>
      </c>
      <c r="T143" s="157">
        <f t="shared" si="53"/>
        <v>0.65180833794151594</v>
      </c>
      <c r="U143" s="157">
        <f t="shared" si="53"/>
        <v>0.65926964100296093</v>
      </c>
      <c r="V143" s="157">
        <f t="shared" si="53"/>
        <v>0.6723145475903558</v>
      </c>
      <c r="W143" s="157">
        <f t="shared" ref="W143" si="54">IF(W125=0,"",W125/W107)</f>
        <v>0.68642755856000315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0.57175470682758212</v>
      </c>
      <c r="C147" s="155">
        <f t="shared" si="64"/>
        <v>0.57286794794273521</v>
      </c>
      <c r="D147" s="155">
        <f t="shared" si="64"/>
        <v>0.57499415630949924</v>
      </c>
      <c r="E147" s="155">
        <f t="shared" si="64"/>
        <v>0.57988374774362927</v>
      </c>
      <c r="F147" s="155">
        <f t="shared" si="64"/>
        <v>0.57984428661504483</v>
      </c>
      <c r="G147" s="155">
        <f t="shared" si="64"/>
        <v>0.57947193218966286</v>
      </c>
      <c r="H147" s="155">
        <f t="shared" si="64"/>
        <v>0.58957298745726117</v>
      </c>
      <c r="I147" s="155">
        <f t="shared" si="64"/>
        <v>0.58224258965997078</v>
      </c>
      <c r="J147" s="155">
        <f t="shared" si="64"/>
        <v>0.58250997872932764</v>
      </c>
      <c r="K147" s="155">
        <f t="shared" si="64"/>
        <v>0.58164346506480047</v>
      </c>
      <c r="L147" s="155">
        <f t="shared" si="64"/>
        <v>0.58305443826143211</v>
      </c>
      <c r="M147" s="155">
        <f t="shared" si="64"/>
        <v>0.58374150904710809</v>
      </c>
      <c r="N147" s="155">
        <f t="shared" si="64"/>
        <v>0.58577792993101019</v>
      </c>
      <c r="O147" s="155">
        <f t="shared" si="64"/>
        <v>0.58199711027337897</v>
      </c>
      <c r="P147" s="155">
        <f t="shared" si="64"/>
        <v>0.58300666092137543</v>
      </c>
      <c r="Q147" s="155">
        <f t="shared" si="64"/>
        <v>0.58429642063987752</v>
      </c>
      <c r="R147" s="155">
        <f t="shared" ref="R147:V147" si="65">IF(R129=0,"",R129/R111)</f>
        <v>0.58508609024285529</v>
      </c>
      <c r="S147" s="155">
        <f t="shared" si="65"/>
        <v>0.58723381759586979</v>
      </c>
      <c r="T147" s="155">
        <f t="shared" si="65"/>
        <v>0.58939856031711502</v>
      </c>
      <c r="U147" s="155">
        <f t="shared" si="65"/>
        <v>0.59163506618927775</v>
      </c>
      <c r="V147" s="155">
        <f t="shared" si="65"/>
        <v>0.59406878809284158</v>
      </c>
      <c r="W147" s="155">
        <f t="shared" ref="W147" si="66">IF(W129=0,"",W129/W111)</f>
        <v>0.59558761265207993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0.56999393016022337</v>
      </c>
      <c r="C148" s="156">
        <f t="shared" si="67"/>
        <v>0.57038047160402705</v>
      </c>
      <c r="D148" s="156">
        <f t="shared" si="67"/>
        <v>0.57222029216892289</v>
      </c>
      <c r="E148" s="156">
        <f t="shared" si="67"/>
        <v>0.57384392924794581</v>
      </c>
      <c r="F148" s="156">
        <f t="shared" si="67"/>
        <v>0.57539166331866987</v>
      </c>
      <c r="G148" s="156">
        <f t="shared" si="67"/>
        <v>0.57712040610338644</v>
      </c>
      <c r="H148" s="156">
        <f t="shared" si="67"/>
        <v>0.57840414698346609</v>
      </c>
      <c r="I148" s="156">
        <f t="shared" si="67"/>
        <v>0.57936633024828499</v>
      </c>
      <c r="J148" s="156">
        <f t="shared" si="67"/>
        <v>0.57992580425035256</v>
      </c>
      <c r="K148" s="156">
        <f t="shared" si="67"/>
        <v>0.58052820969931485</v>
      </c>
      <c r="L148" s="156">
        <f t="shared" si="67"/>
        <v>0.58092570400796761</v>
      </c>
      <c r="M148" s="156">
        <f t="shared" si="67"/>
        <v>0.58127038449452761</v>
      </c>
      <c r="N148" s="156">
        <f t="shared" si="67"/>
        <v>0.58152192167012873</v>
      </c>
      <c r="O148" s="156">
        <f t="shared" si="67"/>
        <v>0.58183754478250493</v>
      </c>
      <c r="P148" s="156">
        <f t="shared" si="67"/>
        <v>0.5820621359871444</v>
      </c>
      <c r="Q148" s="156">
        <f t="shared" si="67"/>
        <v>0.58228774617383627</v>
      </c>
      <c r="R148" s="156">
        <f t="shared" ref="R148:V148" si="68">IF(R130=0,"",R130/R112)</f>
        <v>0.5829221611327231</v>
      </c>
      <c r="S148" s="156">
        <f t="shared" si="68"/>
        <v>0.58472871462322584</v>
      </c>
      <c r="T148" s="156">
        <f t="shared" si="68"/>
        <v>0.58736554894564508</v>
      </c>
      <c r="U148" s="156">
        <f t="shared" si="68"/>
        <v>0.58984872726710458</v>
      </c>
      <c r="V148" s="156">
        <f t="shared" si="68"/>
        <v>0.59212409213688477</v>
      </c>
      <c r="W148" s="156">
        <f t="shared" ref="W148" si="69">IF(W130=0,"",W130/W112)</f>
        <v>0.5938177235291372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0.72878418312342952</v>
      </c>
      <c r="C149" s="159">
        <f t="shared" si="70"/>
        <v>0.73148026378710462</v>
      </c>
      <c r="D149" s="159">
        <f t="shared" si="70"/>
        <v>0.73769699226885443</v>
      </c>
      <c r="E149" s="159">
        <f t="shared" si="70"/>
        <v>0.74157534318511764</v>
      </c>
      <c r="F149" s="159">
        <f t="shared" si="70"/>
        <v>0.74300442058785676</v>
      </c>
      <c r="G149" s="159">
        <f t="shared" si="70"/>
        <v>0.74514651055293613</v>
      </c>
      <c r="H149" s="159">
        <f t="shared" si="70"/>
        <v>0.74764558623954613</v>
      </c>
      <c r="I149" s="159">
        <f t="shared" si="70"/>
        <v>0.74802454827848375</v>
      </c>
      <c r="J149" s="159">
        <f t="shared" si="70"/>
        <v>0.74871466731175729</v>
      </c>
      <c r="K149" s="159">
        <f t="shared" si="70"/>
        <v>0.74921209547030854</v>
      </c>
      <c r="L149" s="159">
        <f t="shared" si="70"/>
        <v>0.752881361051287</v>
      </c>
      <c r="M149" s="159">
        <f t="shared" si="70"/>
        <v>0.75456008188163082</v>
      </c>
      <c r="N149" s="159">
        <f t="shared" si="70"/>
        <v>0.75591406219773705</v>
      </c>
      <c r="O149" s="159">
        <f t="shared" si="70"/>
        <v>0.75697780430217632</v>
      </c>
      <c r="P149" s="159">
        <f t="shared" si="70"/>
        <v>0.75795900920249837</v>
      </c>
      <c r="Q149" s="159">
        <f t="shared" si="70"/>
        <v>0.76351577880252397</v>
      </c>
      <c r="R149" s="159">
        <f t="shared" ref="R149:V149" si="71">IF(R131=0,"",R131/R113)</f>
        <v>0.77386694196189287</v>
      </c>
      <c r="S149" s="159">
        <f t="shared" si="71"/>
        <v>0.78941357531135903</v>
      </c>
      <c r="T149" s="159">
        <f t="shared" si="71"/>
        <v>0.80092563979373144</v>
      </c>
      <c r="U149" s="159">
        <f t="shared" si="71"/>
        <v>0.80922582294433532</v>
      </c>
      <c r="V149" s="159">
        <f t="shared" si="71"/>
        <v>0.81637082460265686</v>
      </c>
      <c r="W149" s="159">
        <f t="shared" ref="W149" si="72">IF(W131=0,"",W131/W113)</f>
        <v>0.81924497295750576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1.7765501457630823</v>
      </c>
      <c r="C151" s="117">
        <f t="shared" si="73"/>
        <v>2.1231494626267251</v>
      </c>
      <c r="D151" s="117">
        <f t="shared" si="73"/>
        <v>2.689286356166892</v>
      </c>
      <c r="E151" s="117">
        <f t="shared" si="73"/>
        <v>3.5883136815310319</v>
      </c>
      <c r="F151" s="117">
        <f t="shared" si="73"/>
        <v>2.7351850292597577</v>
      </c>
      <c r="G151" s="117">
        <f t="shared" si="73"/>
        <v>6.8678259815897222</v>
      </c>
      <c r="H151" s="117">
        <f t="shared" si="73"/>
        <v>4.493095855673209</v>
      </c>
      <c r="I151" s="117">
        <f t="shared" si="73"/>
        <v>8.9848883813021683</v>
      </c>
      <c r="J151" s="117">
        <f t="shared" si="73"/>
        <v>5.5343190305727026</v>
      </c>
      <c r="K151" s="117">
        <f t="shared" si="73"/>
        <v>9.0855204703046404</v>
      </c>
      <c r="L151" s="117">
        <f t="shared" si="73"/>
        <v>7.9046068484991672</v>
      </c>
      <c r="M151" s="117">
        <f t="shared" si="73"/>
        <v>8.880253968891072</v>
      </c>
      <c r="N151" s="117">
        <f t="shared" si="73"/>
        <v>7.96989452477737</v>
      </c>
      <c r="O151" s="117">
        <f t="shared" si="73"/>
        <v>9.3530416873076163</v>
      </c>
      <c r="P151" s="117">
        <f t="shared" si="73"/>
        <v>9.5823535137478153</v>
      </c>
      <c r="Q151" s="117">
        <f t="shared" si="73"/>
        <v>11.202403226323504</v>
      </c>
      <c r="R151" s="117">
        <f t="shared" ref="R151:V151" si="74">R152+R154+R156+R165</f>
        <v>12.679222155592534</v>
      </c>
      <c r="S151" s="117">
        <f t="shared" si="74"/>
        <v>18.740354374200749</v>
      </c>
      <c r="T151" s="117">
        <f t="shared" si="74"/>
        <v>30.179098022032854</v>
      </c>
      <c r="U151" s="117">
        <f t="shared" si="74"/>
        <v>42.612633066777519</v>
      </c>
      <c r="V151" s="117">
        <f t="shared" si="74"/>
        <v>47.002416207774111</v>
      </c>
      <c r="W151" s="117">
        <f t="shared" ref="W151" si="75">W152+W154+W156+W165</f>
        <v>52.859991397044865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1.0828400310418751</v>
      </c>
      <c r="C156" s="122">
        <v>1.4494813637832813</v>
      </c>
      <c r="D156" s="122">
        <v>1.8442526737788643</v>
      </c>
      <c r="E156" s="122">
        <v>2.482043362921567</v>
      </c>
      <c r="F156" s="122">
        <v>1.9132314264975194</v>
      </c>
      <c r="G156" s="122">
        <v>4.5425857127741534</v>
      </c>
      <c r="H156" s="122">
        <v>2.9834691746560615</v>
      </c>
      <c r="I156" s="122">
        <v>5.6672529429778509</v>
      </c>
      <c r="J156" s="122">
        <v>3.357027835988557</v>
      </c>
      <c r="K156" s="122">
        <v>4.8749896203150147</v>
      </c>
      <c r="L156" s="122">
        <v>4.1908656176905534</v>
      </c>
      <c r="M156" s="122">
        <v>4.8577497305678312</v>
      </c>
      <c r="N156" s="122">
        <v>4.4341127210240359</v>
      </c>
      <c r="O156" s="122">
        <v>5.3695817097375063</v>
      </c>
      <c r="P156" s="122">
        <v>5.4797655063255153</v>
      </c>
      <c r="Q156" s="122">
        <v>6.3763262108559298</v>
      </c>
      <c r="R156" s="122">
        <v>7.2675210174590612</v>
      </c>
      <c r="S156" s="122">
        <v>10.634982138074143</v>
      </c>
      <c r="T156" s="122">
        <v>18.207736247454747</v>
      </c>
      <c r="U156" s="122">
        <v>26.127606199637825</v>
      </c>
      <c r="V156" s="122">
        <v>29.220849466244708</v>
      </c>
      <c r="W156" s="122">
        <v>33.016989228144801</v>
      </c>
      <c r="DA156" s="130" t="s">
        <v>2230</v>
      </c>
    </row>
    <row r="157" spans="1:105" ht="12" customHeight="1" x14ac:dyDescent="0.25">
      <c r="A157" s="97" t="s">
        <v>124</v>
      </c>
      <c r="B157" s="98">
        <v>1.0828400310418751</v>
      </c>
      <c r="C157" s="98">
        <v>1.4494813637832813</v>
      </c>
      <c r="D157" s="98">
        <v>1.8442526737788643</v>
      </c>
      <c r="E157" s="98">
        <v>2.482043362921567</v>
      </c>
      <c r="F157" s="98">
        <v>1.9132314264975194</v>
      </c>
      <c r="G157" s="98">
        <v>4.5425857127741534</v>
      </c>
      <c r="H157" s="98">
        <v>2.9834691746560615</v>
      </c>
      <c r="I157" s="98">
        <v>5.6672529429778509</v>
      </c>
      <c r="J157" s="98">
        <v>3.357027835988557</v>
      </c>
      <c r="K157" s="98">
        <v>4.8749896203150147</v>
      </c>
      <c r="L157" s="98">
        <v>4.1908656176905534</v>
      </c>
      <c r="M157" s="98">
        <v>4.8577497305678312</v>
      </c>
      <c r="N157" s="98">
        <v>4.4341127210240359</v>
      </c>
      <c r="O157" s="98">
        <v>5.3695817097375063</v>
      </c>
      <c r="P157" s="98">
        <v>5.4797655063255153</v>
      </c>
      <c r="Q157" s="98">
        <v>6.3763262108559298</v>
      </c>
      <c r="R157" s="98">
        <v>7.2675210174590612</v>
      </c>
      <c r="S157" s="98">
        <v>10.634982138074143</v>
      </c>
      <c r="T157" s="98">
        <v>18.207736247454747</v>
      </c>
      <c r="U157" s="98">
        <v>26.127606199637825</v>
      </c>
      <c r="V157" s="98">
        <v>29.220849466244708</v>
      </c>
      <c r="W157" s="98">
        <v>33.016989228144801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0.69371011472120714</v>
      </c>
      <c r="C165" s="122">
        <v>0.6736680988434437</v>
      </c>
      <c r="D165" s="122">
        <v>0.84503368238802778</v>
      </c>
      <c r="E165" s="122">
        <v>1.1062703186094651</v>
      </c>
      <c r="F165" s="122">
        <v>0.82195360276223828</v>
      </c>
      <c r="G165" s="122">
        <v>2.3252402688155689</v>
      </c>
      <c r="H165" s="122">
        <v>1.5096266810171473</v>
      </c>
      <c r="I165" s="122">
        <v>3.3176354383243178</v>
      </c>
      <c r="J165" s="122">
        <v>2.1772911945841456</v>
      </c>
      <c r="K165" s="122">
        <v>4.2105308499896248</v>
      </c>
      <c r="L165" s="122">
        <v>3.7137412308086133</v>
      </c>
      <c r="M165" s="122">
        <v>4.0225042383232408</v>
      </c>
      <c r="N165" s="122">
        <v>3.5357818037533342</v>
      </c>
      <c r="O165" s="122">
        <v>3.9834599775701105</v>
      </c>
      <c r="P165" s="122">
        <v>4.1025880074222991</v>
      </c>
      <c r="Q165" s="122">
        <v>4.8260770154675754</v>
      </c>
      <c r="R165" s="122">
        <v>5.4117011381334716</v>
      </c>
      <c r="S165" s="122">
        <v>8.1053722361266072</v>
      </c>
      <c r="T165" s="122">
        <v>11.971361774578108</v>
      </c>
      <c r="U165" s="122">
        <v>16.485026867139695</v>
      </c>
      <c r="V165" s="122">
        <v>17.781566741529403</v>
      </c>
      <c r="W165" s="122">
        <v>19.84300216890006</v>
      </c>
      <c r="DA165" s="130" t="s">
        <v>2239</v>
      </c>
    </row>
    <row r="166" spans="1:105" ht="12" customHeight="1" x14ac:dyDescent="0.25">
      <c r="A166" s="97" t="s">
        <v>50</v>
      </c>
      <c r="B166" s="98">
        <v>0.69371011472120714</v>
      </c>
      <c r="C166" s="98">
        <v>0.6736680988434437</v>
      </c>
      <c r="D166" s="98">
        <v>0.84503368238802778</v>
      </c>
      <c r="E166" s="98">
        <v>1.1062703186094651</v>
      </c>
      <c r="F166" s="98">
        <v>0.82195360276223828</v>
      </c>
      <c r="G166" s="98">
        <v>2.3252402688155689</v>
      </c>
      <c r="H166" s="98">
        <v>1.5096266810171473</v>
      </c>
      <c r="I166" s="98">
        <v>3.3176354383243178</v>
      </c>
      <c r="J166" s="98">
        <v>2.1772911945841456</v>
      </c>
      <c r="K166" s="98">
        <v>4.2105308499896248</v>
      </c>
      <c r="L166" s="98">
        <v>3.7137412308086133</v>
      </c>
      <c r="M166" s="98">
        <v>4.0225042383232408</v>
      </c>
      <c r="N166" s="98">
        <v>3.5357818037533342</v>
      </c>
      <c r="O166" s="98">
        <v>3.9834599775701105</v>
      </c>
      <c r="P166" s="98">
        <v>4.1025880074222991</v>
      </c>
      <c r="Q166" s="98">
        <v>4.8260770154675754</v>
      </c>
      <c r="R166" s="98">
        <v>5.4117011381334716</v>
      </c>
      <c r="S166" s="98">
        <v>8.1053722361266072</v>
      </c>
      <c r="T166" s="98">
        <v>11.971361774578108</v>
      </c>
      <c r="U166" s="98">
        <v>16.485026867139695</v>
      </c>
      <c r="V166" s="98">
        <v>17.781566741529403</v>
      </c>
      <c r="W166" s="98">
        <v>19.84300216890006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12187.399787850694</v>
      </c>
      <c r="C169" s="117">
        <f t="shared" si="78"/>
        <v>7781.469849083408</v>
      </c>
      <c r="D169" s="117">
        <f t="shared" si="78"/>
        <v>9809.7832515175996</v>
      </c>
      <c r="E169" s="117">
        <f t="shared" si="78"/>
        <v>10461.152266543291</v>
      </c>
      <c r="F169" s="117">
        <f t="shared" si="78"/>
        <v>8546.5121885687659</v>
      </c>
      <c r="G169" s="117">
        <f t="shared" si="78"/>
        <v>11249.068344405323</v>
      </c>
      <c r="H169" s="117">
        <f t="shared" si="78"/>
        <v>7643.3502856926616</v>
      </c>
      <c r="I169" s="117">
        <f t="shared" si="78"/>
        <v>9332.8467666497254</v>
      </c>
      <c r="J169" s="117">
        <f t="shared" si="78"/>
        <v>8529.1530649484648</v>
      </c>
      <c r="K169" s="117">
        <f t="shared" si="78"/>
        <v>10858.250570167163</v>
      </c>
      <c r="L169" s="117">
        <f t="shared" si="78"/>
        <v>10008.185431301248</v>
      </c>
      <c r="M169" s="117">
        <f t="shared" si="78"/>
        <v>9956.4529349971599</v>
      </c>
      <c r="N169" s="117">
        <f t="shared" si="78"/>
        <v>9370.8964610356852</v>
      </c>
      <c r="O169" s="117">
        <f t="shared" si="78"/>
        <v>9873.6429167513907</v>
      </c>
      <c r="P169" s="117">
        <f t="shared" si="78"/>
        <v>9260.9279896511853</v>
      </c>
      <c r="Q169" s="117">
        <f t="shared" si="78"/>
        <v>9419.6462784781543</v>
      </c>
      <c r="R169" s="117">
        <f t="shared" ref="R169:V169" si="79">R170+R172+R174+R183</f>
        <v>7654.5265616994602</v>
      </c>
      <c r="S169" s="117">
        <f t="shared" si="79"/>
        <v>7852.0020851308836</v>
      </c>
      <c r="T169" s="117">
        <f t="shared" si="79"/>
        <v>9394.0343948693971</v>
      </c>
      <c r="U169" s="117">
        <f t="shared" si="79"/>
        <v>9546.7757082994231</v>
      </c>
      <c r="V169" s="117">
        <f t="shared" si="79"/>
        <v>9426.1690501986832</v>
      </c>
      <c r="W169" s="117">
        <f t="shared" ref="W169" si="80">W170+W172+W174+W183</f>
        <v>10409.31604351932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10716.148679336418</v>
      </c>
      <c r="C170" s="122">
        <f t="shared" si="81"/>
        <v>5852.8095342809611</v>
      </c>
      <c r="D170" s="122">
        <f t="shared" si="81"/>
        <v>7674.4346481299208</v>
      </c>
      <c r="E170" s="122">
        <f t="shared" si="81"/>
        <v>7911.9057813009013</v>
      </c>
      <c r="F170" s="122">
        <f t="shared" si="81"/>
        <v>6817.9922922487749</v>
      </c>
      <c r="G170" s="122">
        <f t="shared" si="81"/>
        <v>7907.0664567260164</v>
      </c>
      <c r="H170" s="122">
        <f t="shared" si="81"/>
        <v>5640.2782578922388</v>
      </c>
      <c r="I170" s="122">
        <f t="shared" si="81"/>
        <v>6393.382630250394</v>
      </c>
      <c r="J170" s="122">
        <f t="shared" si="81"/>
        <v>6824.7375391596561</v>
      </c>
      <c r="K170" s="122">
        <f t="shared" si="81"/>
        <v>8464.0749804010866</v>
      </c>
      <c r="L170" s="122">
        <f t="shared" si="81"/>
        <v>8032.4606969276547</v>
      </c>
      <c r="M170" s="122">
        <f t="shared" si="81"/>
        <v>7939.4523310616241</v>
      </c>
      <c r="N170" s="122">
        <f t="shared" si="81"/>
        <v>7198.7479426477066</v>
      </c>
      <c r="O170" s="122">
        <f t="shared" si="81"/>
        <v>7787.1119818798197</v>
      </c>
      <c r="P170" s="122">
        <f t="shared" si="81"/>
        <v>7153.13092610902</v>
      </c>
      <c r="Q170" s="122">
        <f t="shared" si="81"/>
        <v>7183.6392616633129</v>
      </c>
      <c r="R170" s="122">
        <f t="shared" si="81"/>
        <v>5587.3313657806721</v>
      </c>
      <c r="S170" s="122">
        <f t="shared" si="81"/>
        <v>5563.8892265041904</v>
      </c>
      <c r="T170" s="122">
        <f t="shared" si="81"/>
        <v>7278.0914165692511</v>
      </c>
      <c r="U170" s="122">
        <f t="shared" si="81"/>
        <v>7390.1097867055196</v>
      </c>
      <c r="V170" s="122">
        <f t="shared" si="81"/>
        <v>7415.5352642544367</v>
      </c>
      <c r="W170" s="122">
        <f t="shared" si="81"/>
        <v>8211.9331211690442</v>
      </c>
      <c r="DA170" s="130" t="s">
        <v>2394</v>
      </c>
    </row>
    <row r="171" spans="1:105" ht="12" customHeight="1" x14ac:dyDescent="0.25">
      <c r="A171" s="97" t="s">
        <v>53</v>
      </c>
      <c r="B171" s="98">
        <v>10716.148679336418</v>
      </c>
      <c r="C171" s="98">
        <v>5852.8095342809611</v>
      </c>
      <c r="D171" s="98">
        <v>7674.4346481299208</v>
      </c>
      <c r="E171" s="98">
        <v>7911.9057813009013</v>
      </c>
      <c r="F171" s="98">
        <v>6817.9922922487749</v>
      </c>
      <c r="G171" s="98">
        <v>7907.0664567260164</v>
      </c>
      <c r="H171" s="98">
        <v>5640.2782578922388</v>
      </c>
      <c r="I171" s="98">
        <v>6393.382630250394</v>
      </c>
      <c r="J171" s="98">
        <v>6824.7375391596561</v>
      </c>
      <c r="K171" s="98">
        <v>8464.0749804010866</v>
      </c>
      <c r="L171" s="98">
        <v>8032.4606969276547</v>
      </c>
      <c r="M171" s="98">
        <v>7939.4523310616241</v>
      </c>
      <c r="N171" s="98">
        <v>7198.7479426477066</v>
      </c>
      <c r="O171" s="98">
        <v>7787.1119818798197</v>
      </c>
      <c r="P171" s="98">
        <v>7153.13092610902</v>
      </c>
      <c r="Q171" s="98">
        <v>7183.6392616633129</v>
      </c>
      <c r="R171" s="98">
        <v>5587.3313657806721</v>
      </c>
      <c r="S171" s="98">
        <v>5563.8892265041904</v>
      </c>
      <c r="T171" s="98">
        <v>7278.0914165692511</v>
      </c>
      <c r="U171" s="98">
        <v>7390.1097867055196</v>
      </c>
      <c r="V171" s="98">
        <v>7415.5352642544367</v>
      </c>
      <c r="W171" s="98">
        <v>8211.9331211690442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32.320945232549839</v>
      </c>
      <c r="C172" s="122">
        <f t="shared" si="82"/>
        <v>37.764768173897153</v>
      </c>
      <c r="D172" s="122">
        <f t="shared" si="82"/>
        <v>37.514709588216412</v>
      </c>
      <c r="E172" s="122">
        <f t="shared" si="82"/>
        <v>37.515896059587249</v>
      </c>
      <c r="F172" s="122">
        <f t="shared" si="82"/>
        <v>27.554616722941294</v>
      </c>
      <c r="G172" s="122">
        <f t="shared" si="82"/>
        <v>30.969676498188072</v>
      </c>
      <c r="H172" s="122">
        <f t="shared" si="82"/>
        <v>44.663725862208636</v>
      </c>
      <c r="I172" s="122">
        <f t="shared" si="82"/>
        <v>94.154387343804956</v>
      </c>
      <c r="J172" s="122">
        <f t="shared" si="82"/>
        <v>59.935388311950433</v>
      </c>
      <c r="K172" s="122">
        <f t="shared" si="82"/>
        <v>52.9521788045232</v>
      </c>
      <c r="L172" s="122">
        <f t="shared" si="82"/>
        <v>85.377972867785061</v>
      </c>
      <c r="M172" s="122">
        <f t="shared" si="82"/>
        <v>57.227617112445266</v>
      </c>
      <c r="N172" s="122">
        <f t="shared" si="82"/>
        <v>124.07500281431749</v>
      </c>
      <c r="O172" s="122">
        <f t="shared" si="82"/>
        <v>54.279151804356729</v>
      </c>
      <c r="P172" s="122">
        <f t="shared" si="82"/>
        <v>41.736058576621993</v>
      </c>
      <c r="Q172" s="122">
        <f t="shared" si="82"/>
        <v>66.565613335798702</v>
      </c>
      <c r="R172" s="122">
        <f t="shared" si="82"/>
        <v>56.756071235706777</v>
      </c>
      <c r="S172" s="122">
        <f t="shared" si="82"/>
        <v>54.797550890982322</v>
      </c>
      <c r="T172" s="122">
        <f t="shared" si="82"/>
        <v>60.684503372759195</v>
      </c>
      <c r="U172" s="122">
        <f t="shared" si="82"/>
        <v>67.61136384725414</v>
      </c>
      <c r="V172" s="122">
        <f t="shared" si="82"/>
        <v>64.423586401369448</v>
      </c>
      <c r="W172" s="122">
        <f t="shared" si="82"/>
        <v>69.65192692631507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32.320945232549839</v>
      </c>
      <c r="C173" s="98">
        <f>RES_hhdet_fech!C165</f>
        <v>37.764768173897153</v>
      </c>
      <c r="D173" s="98">
        <f>RES_hhdet_fech!D165</f>
        <v>37.514709588216412</v>
      </c>
      <c r="E173" s="98">
        <f>RES_hhdet_fech!E165</f>
        <v>37.515896059587249</v>
      </c>
      <c r="F173" s="98">
        <f>RES_hhdet_fech!F165</f>
        <v>27.554616722941294</v>
      </c>
      <c r="G173" s="98">
        <f>RES_hhdet_fech!G165</f>
        <v>30.969676498188072</v>
      </c>
      <c r="H173" s="98">
        <f>RES_hhdet_fech!H165</f>
        <v>44.663725862208636</v>
      </c>
      <c r="I173" s="98">
        <f>RES_hhdet_fech!I165</f>
        <v>94.154387343804956</v>
      </c>
      <c r="J173" s="98">
        <f>RES_hhdet_fech!J165</f>
        <v>59.935388311950433</v>
      </c>
      <c r="K173" s="98">
        <f>RES_hhdet_fech!K165</f>
        <v>52.9521788045232</v>
      </c>
      <c r="L173" s="98">
        <f>RES_hhdet_fech!L165</f>
        <v>85.377972867785061</v>
      </c>
      <c r="M173" s="98">
        <f>RES_hhdet_fech!M165</f>
        <v>57.227617112445266</v>
      </c>
      <c r="N173" s="98">
        <f>RES_hhdet_fech!N165</f>
        <v>124.07500281431749</v>
      </c>
      <c r="O173" s="98">
        <f>RES_hhdet_fech!O165</f>
        <v>54.279151804356729</v>
      </c>
      <c r="P173" s="98">
        <f>RES_hhdet_fech!P165</f>
        <v>41.736058576621993</v>
      </c>
      <c r="Q173" s="98">
        <f>RES_hhdet_fech!Q165</f>
        <v>66.565613335798702</v>
      </c>
      <c r="R173" s="98">
        <f>RES_hhdet_fech!R165</f>
        <v>56.756071235706777</v>
      </c>
      <c r="S173" s="98">
        <f>RES_hhdet_fech!S165</f>
        <v>54.797550890982322</v>
      </c>
      <c r="T173" s="98">
        <f>RES_hhdet_fech!T165</f>
        <v>60.684503372759195</v>
      </c>
      <c r="U173" s="98">
        <f>RES_hhdet_fech!U165</f>
        <v>67.61136384725414</v>
      </c>
      <c r="V173" s="98">
        <f>RES_hhdet_fech!V165</f>
        <v>64.423586401369448</v>
      </c>
      <c r="W173" s="98">
        <f>RES_hhdet_fech!W165</f>
        <v>69.65192692631507</v>
      </c>
      <c r="DA173" s="63" t="s">
        <v>2397</v>
      </c>
    </row>
    <row r="174" spans="1:105" ht="12" customHeight="1" x14ac:dyDescent="0.25">
      <c r="A174" s="121" t="s">
        <v>55</v>
      </c>
      <c r="B174" s="122">
        <v>886.69804450134245</v>
      </c>
      <c r="C174" s="122">
        <v>1292.7780944558767</v>
      </c>
      <c r="D174" s="122">
        <v>1436.3978460249321</v>
      </c>
      <c r="E174" s="122">
        <v>1723.9684176032983</v>
      </c>
      <c r="F174" s="122">
        <v>1182.102063382642</v>
      </c>
      <c r="G174" s="122">
        <v>2181.3888642910365</v>
      </c>
      <c r="H174" s="122">
        <v>1319.1834712685079</v>
      </c>
      <c r="I174" s="122">
        <v>1923.6405703291557</v>
      </c>
      <c r="J174" s="122">
        <v>1190.7082043628845</v>
      </c>
      <c r="K174" s="122">
        <v>1690.9744882338146</v>
      </c>
      <c r="L174" s="122">
        <v>1374.6133538525551</v>
      </c>
      <c r="M174" s="122">
        <v>1437.8376821316958</v>
      </c>
      <c r="N174" s="122">
        <v>1582.8726880555682</v>
      </c>
      <c r="O174" s="122">
        <v>1547.1108785307754</v>
      </c>
      <c r="P174" s="122">
        <v>1569.9178127212497</v>
      </c>
      <c r="Q174" s="122">
        <v>1601.7885028837302</v>
      </c>
      <c r="R174" s="122">
        <v>1435.6894630011288</v>
      </c>
      <c r="S174" s="122">
        <v>1585.8373196294062</v>
      </c>
      <c r="T174" s="122">
        <v>1393.5913543819299</v>
      </c>
      <c r="U174" s="122">
        <v>1391.2663327800321</v>
      </c>
      <c r="V174" s="122">
        <v>1320.1696690951521</v>
      </c>
      <c r="W174" s="122">
        <v>1467.6731824297474</v>
      </c>
      <c r="DA174" s="130" t="s">
        <v>2398</v>
      </c>
    </row>
    <row r="175" spans="1:105" ht="12" customHeight="1" x14ac:dyDescent="0.25">
      <c r="A175" s="97" t="s">
        <v>124</v>
      </c>
      <c r="B175" s="98">
        <v>888.17970922152938</v>
      </c>
      <c r="C175" s="98">
        <v>1307.0223102363889</v>
      </c>
      <c r="D175" s="98">
        <v>1446.1593621307209</v>
      </c>
      <c r="E175" s="98">
        <v>1727.768864067345</v>
      </c>
      <c r="F175" s="98">
        <v>1187.4236268008449</v>
      </c>
      <c r="G175" s="98">
        <v>2186.6917216971628</v>
      </c>
      <c r="H175" s="98">
        <v>1278.9734855130143</v>
      </c>
      <c r="I175" s="98">
        <v>2020.4314301589843</v>
      </c>
      <c r="J175" s="98">
        <v>1184.1548470821695</v>
      </c>
      <c r="K175" s="98">
        <v>1753.030451428207</v>
      </c>
      <c r="L175" s="98">
        <v>1507.391077841464</v>
      </c>
      <c r="M175" s="98">
        <v>1571.2494951131655</v>
      </c>
      <c r="N175" s="98">
        <v>1466.2193181315833</v>
      </c>
      <c r="O175" s="98">
        <v>1549.2124730152057</v>
      </c>
      <c r="P175" s="98">
        <v>1501.3027883184466</v>
      </c>
      <c r="Q175" s="98">
        <v>1534.5373894433756</v>
      </c>
      <c r="R175" s="98">
        <v>1406.5931407108665</v>
      </c>
      <c r="S175" s="98">
        <v>1415.2703358618664</v>
      </c>
      <c r="T175" s="98">
        <v>1328.8096115965441</v>
      </c>
      <c r="U175" s="98">
        <v>1357.0225402035426</v>
      </c>
      <c r="V175" s="98">
        <v>1252.5613047941833</v>
      </c>
      <c r="W175" s="98">
        <v>1393.0918457911894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851.35540204248309</v>
      </c>
      <c r="C179" s="101">
        <v>841.21795523211904</v>
      </c>
      <c r="D179" s="101">
        <v>919.40585151646258</v>
      </c>
      <c r="E179" s="101">
        <v>1453.9232104276648</v>
      </c>
      <c r="F179" s="101">
        <v>650.47038274439637</v>
      </c>
      <c r="G179" s="101">
        <v>1103.7303980905731</v>
      </c>
      <c r="H179" s="101">
        <v>1798.2047516898122</v>
      </c>
      <c r="I179" s="101">
        <v>1606.8704836133534</v>
      </c>
      <c r="J179" s="101">
        <v>1199.8249024860957</v>
      </c>
      <c r="K179" s="101">
        <v>1644.8012006008141</v>
      </c>
      <c r="L179" s="101">
        <v>1292.7790017576683</v>
      </c>
      <c r="M179" s="101">
        <v>1350.5763031102715</v>
      </c>
      <c r="N179" s="101">
        <v>1656.8852846241246</v>
      </c>
      <c r="O179" s="101">
        <v>1545.5781540604612</v>
      </c>
      <c r="P179" s="101">
        <v>1623.6200149669512</v>
      </c>
      <c r="Q179" s="101">
        <v>1664.6992816016889</v>
      </c>
      <c r="R179" s="101">
        <v>1470.1939390434654</v>
      </c>
      <c r="S179" s="101">
        <v>1834.2788599856317</v>
      </c>
      <c r="T179" s="101">
        <v>1588.068770637067</v>
      </c>
      <c r="U179" s="101">
        <v>1535.6948444837594</v>
      </c>
      <c r="V179" s="101">
        <v>1616.4842729267025</v>
      </c>
      <c r="W179" s="101">
        <v>1735.4975500502935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2406</v>
      </c>
    </row>
    <row r="183" spans="1:105" ht="12" customHeight="1" x14ac:dyDescent="0.25">
      <c r="A183" s="121" t="s">
        <v>54</v>
      </c>
      <c r="B183" s="122">
        <v>552.23211878038228</v>
      </c>
      <c r="C183" s="122">
        <v>598.11745217267276</v>
      </c>
      <c r="D183" s="122">
        <v>661.43604777452981</v>
      </c>
      <c r="E183" s="122">
        <v>787.76217157950498</v>
      </c>
      <c r="F183" s="122">
        <v>518.86321621440754</v>
      </c>
      <c r="G183" s="122">
        <v>1129.6433468900811</v>
      </c>
      <c r="H183" s="122">
        <v>639.22483066970631</v>
      </c>
      <c r="I183" s="122">
        <v>921.66917872637248</v>
      </c>
      <c r="J183" s="122">
        <v>453.77193311397377</v>
      </c>
      <c r="K183" s="122">
        <v>650.24892272773752</v>
      </c>
      <c r="L183" s="122">
        <v>515.73340765325315</v>
      </c>
      <c r="M183" s="122">
        <v>521.93530469139409</v>
      </c>
      <c r="N183" s="122">
        <v>465.20082751809258</v>
      </c>
      <c r="O183" s="122">
        <v>485.14090453643757</v>
      </c>
      <c r="P183" s="122">
        <v>496.143192244293</v>
      </c>
      <c r="Q183" s="122">
        <v>567.65290059531185</v>
      </c>
      <c r="R183" s="122">
        <v>574.74966168195169</v>
      </c>
      <c r="S183" s="122">
        <v>647.47798810630491</v>
      </c>
      <c r="T183" s="122">
        <v>661.66712054545758</v>
      </c>
      <c r="U183" s="122">
        <v>697.78822496661621</v>
      </c>
      <c r="V183" s="122">
        <v>626.04053044772513</v>
      </c>
      <c r="W183" s="122">
        <v>660.05781299421278</v>
      </c>
      <c r="DA183" s="130" t="s">
        <v>2407</v>
      </c>
    </row>
    <row r="184" spans="1:105" ht="12" customHeight="1" x14ac:dyDescent="0.25">
      <c r="A184" s="97" t="s">
        <v>50</v>
      </c>
      <c r="B184" s="98">
        <v>554.83997256921975</v>
      </c>
      <c r="C184" s="98">
        <v>599.8403272163672</v>
      </c>
      <c r="D184" s="98">
        <v>667.98228033644136</v>
      </c>
      <c r="E184" s="98">
        <v>788.92028581307466</v>
      </c>
      <c r="F184" s="98">
        <v>524.10060455945711</v>
      </c>
      <c r="G184" s="98">
        <v>1156.4946678797858</v>
      </c>
      <c r="H184" s="98">
        <v>628.72787518270809</v>
      </c>
      <c r="I184" s="98">
        <v>932.08500409929752</v>
      </c>
      <c r="J184" s="98">
        <v>456.00815141044512</v>
      </c>
      <c r="K184" s="98">
        <v>653.74138054238188</v>
      </c>
      <c r="L184" s="98">
        <v>518.31115041626674</v>
      </c>
      <c r="M184" s="98">
        <v>524.00798148357705</v>
      </c>
      <c r="N184" s="98">
        <v>462.72549664075291</v>
      </c>
      <c r="O184" s="98">
        <v>490.10401672668672</v>
      </c>
      <c r="P184" s="98">
        <v>498.20267479129916</v>
      </c>
      <c r="Q184" s="98">
        <v>567.8733167222772</v>
      </c>
      <c r="R184" s="98">
        <v>576.47247169492437</v>
      </c>
      <c r="S184" s="98">
        <v>650.71553746771508</v>
      </c>
      <c r="T184" s="98">
        <v>664.55821582522231</v>
      </c>
      <c r="U184" s="98">
        <v>700.80164738306371</v>
      </c>
      <c r="V184" s="98">
        <v>628.01536718112914</v>
      </c>
      <c r="W184" s="98">
        <v>662.1629502821047</v>
      </c>
      <c r="DA184" s="63" t="s">
        <v>2408</v>
      </c>
    </row>
    <row r="185" spans="1:105" ht="12" customHeight="1" x14ac:dyDescent="0.25">
      <c r="A185" s="109" t="s">
        <v>120</v>
      </c>
      <c r="B185" s="33">
        <v>389.12271816945957</v>
      </c>
      <c r="C185" s="33">
        <v>505.53164547675055</v>
      </c>
      <c r="D185" s="33">
        <v>420.00578858720945</v>
      </c>
      <c r="E185" s="33">
        <v>757.97450839689975</v>
      </c>
      <c r="F185" s="33">
        <v>379.79041185201464</v>
      </c>
      <c r="G185" s="33">
        <v>428.57832600550137</v>
      </c>
      <c r="H185" s="33">
        <v>837.0016925192084</v>
      </c>
      <c r="I185" s="33">
        <v>560.59491375211735</v>
      </c>
      <c r="J185" s="33">
        <v>344.9685248419089</v>
      </c>
      <c r="K185" s="33">
        <v>360.71191565576783</v>
      </c>
      <c r="L185" s="33">
        <v>369.23401624609215</v>
      </c>
      <c r="M185" s="33">
        <v>409.86815775021745</v>
      </c>
      <c r="N185" s="33">
        <v>591.74365434477079</v>
      </c>
      <c r="O185" s="33">
        <v>40.077861511092408</v>
      </c>
      <c r="P185" s="33">
        <v>280.98958471829002</v>
      </c>
      <c r="Q185" s="33">
        <v>548.65242100538421</v>
      </c>
      <c r="R185" s="33">
        <v>455.89015150480969</v>
      </c>
      <c r="S185" s="33">
        <v>461.97351403778811</v>
      </c>
      <c r="T185" s="33">
        <v>455.49198854849448</v>
      </c>
      <c r="U185" s="33">
        <v>457.93508777183632</v>
      </c>
      <c r="V185" s="33">
        <v>460.50618279359298</v>
      </c>
      <c r="W185" s="33">
        <v>470.88226052916019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7218.5386097633027</v>
      </c>
      <c r="C187" s="117">
        <f t="shared" si="83"/>
        <v>4548.6981858259078</v>
      </c>
      <c r="D187" s="117">
        <f t="shared" si="83"/>
        <v>5812.2124785076776</v>
      </c>
      <c r="E187" s="117">
        <f t="shared" si="83"/>
        <v>6245.3630861468564</v>
      </c>
      <c r="F187" s="117">
        <f t="shared" si="83"/>
        <v>5183.79201122636</v>
      </c>
      <c r="G187" s="117">
        <f t="shared" si="83"/>
        <v>6832.4926106808871</v>
      </c>
      <c r="H187" s="117">
        <f t="shared" si="83"/>
        <v>4775.8261455970805</v>
      </c>
      <c r="I187" s="117">
        <f t="shared" si="83"/>
        <v>5944.3867009909081</v>
      </c>
      <c r="J187" s="117">
        <f t="shared" si="83"/>
        <v>5553.6981638850784</v>
      </c>
      <c r="K187" s="117">
        <f t="shared" si="83"/>
        <v>7084.4928230445303</v>
      </c>
      <c r="L187" s="117">
        <f t="shared" si="83"/>
        <v>6663.9095070820367</v>
      </c>
      <c r="M187" s="117">
        <f t="shared" si="83"/>
        <v>6606.0183141688431</v>
      </c>
      <c r="N187" s="117">
        <f t="shared" si="83"/>
        <v>6360.7076959457172</v>
      </c>
      <c r="O187" s="117">
        <f t="shared" si="83"/>
        <v>6624.2398273349527</v>
      </c>
      <c r="P187" s="117">
        <f t="shared" si="83"/>
        <v>6228.4493022952765</v>
      </c>
      <c r="Q187" s="117">
        <f t="shared" si="83"/>
        <v>6470.7321962070409</v>
      </c>
      <c r="R187" s="117">
        <f t="shared" ref="R187:V187" si="84">R188+R190+R192+R201</f>
        <v>5379.130897353607</v>
      </c>
      <c r="S187" s="117">
        <f t="shared" si="84"/>
        <v>5738.5985124627568</v>
      </c>
      <c r="T187" s="117">
        <f t="shared" si="84"/>
        <v>7241.5674849146872</v>
      </c>
      <c r="U187" s="117">
        <f t="shared" si="84"/>
        <v>7619.670483939919</v>
      </c>
      <c r="V187" s="117">
        <f t="shared" si="84"/>
        <v>7692.7881580866315</v>
      </c>
      <c r="W187" s="117">
        <f t="shared" ref="W187" si="85">W188+W190+W192+W201</f>
        <v>8593.5621464842516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6412.4414710429919</v>
      </c>
      <c r="C188" s="122">
        <f t="shared" si="86"/>
        <v>3502.2655715955498</v>
      </c>
      <c r="D188" s="122">
        <f t="shared" si="86"/>
        <v>4644.9329949267785</v>
      </c>
      <c r="E188" s="122">
        <f t="shared" si="86"/>
        <v>4845.6149061746055</v>
      </c>
      <c r="F188" s="122">
        <f t="shared" si="86"/>
        <v>4223.809694903839</v>
      </c>
      <c r="G188" s="122">
        <f t="shared" si="86"/>
        <v>4984.2582321607351</v>
      </c>
      <c r="H188" s="122">
        <f t="shared" si="86"/>
        <v>3601.0343766069568</v>
      </c>
      <c r="I188" s="122">
        <f t="shared" si="86"/>
        <v>4152.7155483936504</v>
      </c>
      <c r="J188" s="122">
        <f t="shared" si="86"/>
        <v>4485.9593101791643</v>
      </c>
      <c r="K188" s="122">
        <f t="shared" si="86"/>
        <v>5625.8523108168902</v>
      </c>
      <c r="L188" s="122">
        <f t="shared" si="86"/>
        <v>5370.4316799429471</v>
      </c>
      <c r="M188" s="122">
        <f t="shared" si="86"/>
        <v>5336.5896327455002</v>
      </c>
      <c r="N188" s="122">
        <f t="shared" si="86"/>
        <v>4853.0903485943445</v>
      </c>
      <c r="O188" s="122">
        <f t="shared" si="86"/>
        <v>5288.709710628993</v>
      </c>
      <c r="P188" s="122">
        <f t="shared" si="86"/>
        <v>4879.4882233837598</v>
      </c>
      <c r="Q188" s="122">
        <f t="shared" si="86"/>
        <v>4943.5962987991043</v>
      </c>
      <c r="R188" s="122">
        <f t="shared" si="86"/>
        <v>3920.1912355587874</v>
      </c>
      <c r="S188" s="122">
        <f t="shared" si="86"/>
        <v>4072.8445282031971</v>
      </c>
      <c r="T188" s="122">
        <f t="shared" si="86"/>
        <v>5586.5087785282658</v>
      </c>
      <c r="U188" s="122">
        <f t="shared" si="86"/>
        <v>5863.4850764861949</v>
      </c>
      <c r="V188" s="122">
        <f t="shared" si="86"/>
        <v>6024.2332669263724</v>
      </c>
      <c r="W188" s="122">
        <f t="shared" si="86"/>
        <v>6755.4797059684215</v>
      </c>
      <c r="DA188" s="130" t="s">
        <v>2562</v>
      </c>
    </row>
    <row r="189" spans="1:105" ht="12" customHeight="1" x14ac:dyDescent="0.25">
      <c r="A189" s="97" t="s">
        <v>53</v>
      </c>
      <c r="B189" s="98">
        <v>6412.4414710429919</v>
      </c>
      <c r="C189" s="98">
        <v>3502.2655715955498</v>
      </c>
      <c r="D189" s="98">
        <v>4644.9329949267785</v>
      </c>
      <c r="E189" s="98">
        <v>4845.6149061746055</v>
      </c>
      <c r="F189" s="98">
        <v>4223.809694903839</v>
      </c>
      <c r="G189" s="98">
        <v>4984.2582321607351</v>
      </c>
      <c r="H189" s="98">
        <v>3601.0343766069568</v>
      </c>
      <c r="I189" s="98">
        <v>4152.7155483936504</v>
      </c>
      <c r="J189" s="98">
        <v>4485.9593101791643</v>
      </c>
      <c r="K189" s="98">
        <v>5625.8523108168902</v>
      </c>
      <c r="L189" s="98">
        <v>5370.4316799429471</v>
      </c>
      <c r="M189" s="98">
        <v>5336.5896327455002</v>
      </c>
      <c r="N189" s="98">
        <v>4853.0903485943445</v>
      </c>
      <c r="O189" s="98">
        <v>5288.709710628993</v>
      </c>
      <c r="P189" s="98">
        <v>4879.4882233837598</v>
      </c>
      <c r="Q189" s="98">
        <v>4943.5962987991043</v>
      </c>
      <c r="R189" s="98">
        <v>3920.1912355587874</v>
      </c>
      <c r="S189" s="98">
        <v>4072.8445282031971</v>
      </c>
      <c r="T189" s="98">
        <v>5586.5087785282658</v>
      </c>
      <c r="U189" s="98">
        <v>5863.4850764861949</v>
      </c>
      <c r="V189" s="98">
        <v>6024.2332669263724</v>
      </c>
      <c r="W189" s="98">
        <v>6755.4797059684215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52.547260937442722</v>
      </c>
      <c r="C190" s="122">
        <f t="shared" si="87"/>
        <v>65.261773314184765</v>
      </c>
      <c r="D190" s="122">
        <f t="shared" si="87"/>
        <v>69.982007655882711</v>
      </c>
      <c r="E190" s="122">
        <f t="shared" si="87"/>
        <v>73.276990346811573</v>
      </c>
      <c r="F190" s="122">
        <f t="shared" si="87"/>
        <v>56.910168448789079</v>
      </c>
      <c r="G190" s="122">
        <f t="shared" si="87"/>
        <v>67.857626106110899</v>
      </c>
      <c r="H190" s="122">
        <f t="shared" si="87"/>
        <v>102.45140112082802</v>
      </c>
      <c r="I190" s="122">
        <f t="shared" si="87"/>
        <v>223.49032354454582</v>
      </c>
      <c r="J190" s="122">
        <f t="shared" si="87"/>
        <v>145.84120059119033</v>
      </c>
      <c r="K190" s="122">
        <f t="shared" si="87"/>
        <v>132.10280625814244</v>
      </c>
      <c r="L190" s="122">
        <f t="shared" si="87"/>
        <v>217.18962533307885</v>
      </c>
      <c r="M190" s="122">
        <f t="shared" si="87"/>
        <v>147.69606206495268</v>
      </c>
      <c r="N190" s="122">
        <f t="shared" si="87"/>
        <v>323.75714901325529</v>
      </c>
      <c r="O190" s="122">
        <f t="shared" si="87"/>
        <v>143.16020394212691</v>
      </c>
      <c r="P190" s="122">
        <f t="shared" si="87"/>
        <v>112.97310053626227</v>
      </c>
      <c r="Q190" s="122">
        <f t="shared" si="87"/>
        <v>188.49771463677118</v>
      </c>
      <c r="R190" s="122">
        <f t="shared" si="87"/>
        <v>169.2809376007103</v>
      </c>
      <c r="S190" s="122">
        <f t="shared" si="87"/>
        <v>174.31728641873872</v>
      </c>
      <c r="T190" s="122">
        <f t="shared" si="87"/>
        <v>201.28226409050822</v>
      </c>
      <c r="U190" s="122">
        <f t="shared" si="87"/>
        <v>228.42977762158341</v>
      </c>
      <c r="V190" s="122">
        <f t="shared" si="87"/>
        <v>219.35184756965032</v>
      </c>
      <c r="W190" s="122">
        <f t="shared" si="87"/>
        <v>238.81301300756741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52.547260937442722</v>
      </c>
      <c r="C191" s="98">
        <f>RES_hhdet_tesh!C165</f>
        <v>65.261773314184765</v>
      </c>
      <c r="D191" s="98">
        <f>RES_hhdet_tesh!D165</f>
        <v>69.982007655882711</v>
      </c>
      <c r="E191" s="98">
        <f>RES_hhdet_tesh!E165</f>
        <v>73.276990346811573</v>
      </c>
      <c r="F191" s="98">
        <f>RES_hhdet_tesh!F165</f>
        <v>56.910168448789079</v>
      </c>
      <c r="G191" s="98">
        <f>RES_hhdet_tesh!G165</f>
        <v>67.857626106110899</v>
      </c>
      <c r="H191" s="98">
        <f>RES_hhdet_tesh!H165</f>
        <v>102.45140112082802</v>
      </c>
      <c r="I191" s="98">
        <f>RES_hhdet_tesh!I165</f>
        <v>223.49032354454582</v>
      </c>
      <c r="J191" s="98">
        <f>RES_hhdet_tesh!J165</f>
        <v>145.84120059119033</v>
      </c>
      <c r="K191" s="98">
        <f>RES_hhdet_tesh!K165</f>
        <v>132.10280625814244</v>
      </c>
      <c r="L191" s="98">
        <f>RES_hhdet_tesh!L165</f>
        <v>217.18962533307885</v>
      </c>
      <c r="M191" s="98">
        <f>RES_hhdet_tesh!M165</f>
        <v>147.69606206495268</v>
      </c>
      <c r="N191" s="98">
        <f>RES_hhdet_tesh!N165</f>
        <v>323.75714901325529</v>
      </c>
      <c r="O191" s="98">
        <f>RES_hhdet_tesh!O165</f>
        <v>143.16020394212691</v>
      </c>
      <c r="P191" s="98">
        <f>RES_hhdet_tesh!P165</f>
        <v>112.97310053626227</v>
      </c>
      <c r="Q191" s="98">
        <f>RES_hhdet_tesh!Q165</f>
        <v>188.49771463677118</v>
      </c>
      <c r="R191" s="98">
        <f>RES_hhdet_tesh!R165</f>
        <v>169.2809376007103</v>
      </c>
      <c r="S191" s="98">
        <f>RES_hhdet_tesh!S165</f>
        <v>174.31728641873872</v>
      </c>
      <c r="T191" s="98">
        <f>RES_hhdet_tesh!T165</f>
        <v>201.28226409050822</v>
      </c>
      <c r="U191" s="98">
        <f>RES_hhdet_tesh!U165</f>
        <v>228.42977762158341</v>
      </c>
      <c r="V191" s="98">
        <f>RES_hhdet_tesh!V165</f>
        <v>219.35184756965032</v>
      </c>
      <c r="W191" s="98">
        <f>RES_hhdet_tesh!W165</f>
        <v>238.81301300756741</v>
      </c>
      <c r="DA191" s="63" t="s">
        <v>2565</v>
      </c>
    </row>
    <row r="192" spans="1:105" ht="12" customHeight="1" x14ac:dyDescent="0.25">
      <c r="A192" s="121" t="s">
        <v>55</v>
      </c>
      <c r="B192" s="122">
        <v>437.80856460881586</v>
      </c>
      <c r="C192" s="122">
        <v>638.52852346127656</v>
      </c>
      <c r="D192" s="122">
        <v>716.97561368221182</v>
      </c>
      <c r="E192" s="122">
        <v>869.66070923925622</v>
      </c>
      <c r="F192" s="122">
        <v>602.21227641710163</v>
      </c>
      <c r="G192" s="122">
        <v>1125.780139506448</v>
      </c>
      <c r="H192" s="122">
        <v>695.47067479449561</v>
      </c>
      <c r="I192" s="122">
        <v>1031.5457796212902</v>
      </c>
      <c r="J192" s="122">
        <v>657.57097400853695</v>
      </c>
      <c r="K192" s="122">
        <v>948.32466939948233</v>
      </c>
      <c r="L192" s="122">
        <v>775.58754951408878</v>
      </c>
      <c r="M192" s="122">
        <v>817.05731697287445</v>
      </c>
      <c r="N192" s="122">
        <v>911.35582059237618</v>
      </c>
      <c r="O192" s="122">
        <v>910.01930824821261</v>
      </c>
      <c r="P192" s="122">
        <v>946.73319252603733</v>
      </c>
      <c r="Q192" s="122">
        <v>1006.9606247874808</v>
      </c>
      <c r="R192" s="122">
        <v>953.38069177221166</v>
      </c>
      <c r="S192" s="122">
        <v>1111.215727075863</v>
      </c>
      <c r="T192" s="122">
        <v>1063.7907940372502</v>
      </c>
      <c r="U192" s="122">
        <v>1114.9196471679179</v>
      </c>
      <c r="V192" s="122">
        <v>1077.2919043705297</v>
      </c>
      <c r="W192" s="122">
        <v>1206.1471704546873</v>
      </c>
      <c r="DA192" s="130" t="s">
        <v>2566</v>
      </c>
    </row>
    <row r="193" spans="1:105" ht="12" customHeight="1" x14ac:dyDescent="0.25">
      <c r="A193" s="97" t="s">
        <v>124</v>
      </c>
      <c r="B193" s="98">
        <v>436.51097542574149</v>
      </c>
      <c r="C193" s="98">
        <v>644.05983813438411</v>
      </c>
      <c r="D193" s="98">
        <v>720.95479243019565</v>
      </c>
      <c r="E193" s="98">
        <v>870.63351097181612</v>
      </c>
      <c r="F193" s="98">
        <v>604.65528647192116</v>
      </c>
      <c r="G193" s="98">
        <v>1128.3293728110266</v>
      </c>
      <c r="H193" s="98">
        <v>666.46329005423308</v>
      </c>
      <c r="I193" s="98">
        <v>1061.4801204630635</v>
      </c>
      <c r="J193" s="98">
        <v>627.81213852021153</v>
      </c>
      <c r="K193" s="98">
        <v>931.27682742659806</v>
      </c>
      <c r="L193" s="98">
        <v>806.49038904221743</v>
      </c>
      <c r="M193" s="98">
        <v>856.25963912211432</v>
      </c>
      <c r="N193" s="98">
        <v>814.10902913156951</v>
      </c>
      <c r="O193" s="98">
        <v>906.84695462568106</v>
      </c>
      <c r="P193" s="98">
        <v>919.20229690020335</v>
      </c>
      <c r="Q193" s="98">
        <v>1003.4486711508056</v>
      </c>
      <c r="R193" s="98">
        <v>984.94498499116287</v>
      </c>
      <c r="S193" s="98">
        <v>1060.7663921049166</v>
      </c>
      <c r="T193" s="98">
        <v>1073.3424066822085</v>
      </c>
      <c r="U193" s="98">
        <v>1139.2181381929813</v>
      </c>
      <c r="V193" s="98">
        <v>1075.1257167804908</v>
      </c>
      <c r="W193" s="98">
        <v>1210.2835307095286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468.760391922417</v>
      </c>
      <c r="C197" s="101">
        <v>463.17866479821203</v>
      </c>
      <c r="D197" s="101">
        <v>506.22929772766554</v>
      </c>
      <c r="E197" s="101">
        <v>800.53713444477751</v>
      </c>
      <c r="F197" s="101">
        <v>358.15213108141228</v>
      </c>
      <c r="G197" s="101">
        <v>607.71928238708074</v>
      </c>
      <c r="H197" s="101">
        <v>1041.0354472976931</v>
      </c>
      <c r="I197" s="101">
        <v>933.57884595730411</v>
      </c>
      <c r="J197" s="101">
        <v>698.96995593856752</v>
      </c>
      <c r="K197" s="101">
        <v>961.00926682439274</v>
      </c>
      <c r="L197" s="101">
        <v>756.54132869704949</v>
      </c>
      <c r="M197" s="101">
        <v>791.41604417149222</v>
      </c>
      <c r="N197" s="101">
        <v>973.05560302185324</v>
      </c>
      <c r="O197" s="101">
        <v>912.33295346462637</v>
      </c>
      <c r="P197" s="101">
        <v>968.28051015467338</v>
      </c>
      <c r="Q197" s="101">
        <v>1010.2459196592238</v>
      </c>
      <c r="R197" s="101">
        <v>915.9495213204367</v>
      </c>
      <c r="S197" s="101">
        <v>1184.6983566755675</v>
      </c>
      <c r="T197" s="101">
        <v>1035.1164659257731</v>
      </c>
      <c r="U197" s="101">
        <v>1012.436988812906</v>
      </c>
      <c r="V197" s="101">
        <v>1086.7858926396411</v>
      </c>
      <c r="W197" s="101">
        <v>1191.2933461678899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2574</v>
      </c>
    </row>
    <row r="201" spans="1:105" ht="12" customHeight="1" x14ac:dyDescent="0.25">
      <c r="A201" s="121" t="s">
        <v>54</v>
      </c>
      <c r="B201" s="122">
        <v>315.74131317405198</v>
      </c>
      <c r="C201" s="122">
        <v>342.64231745489622</v>
      </c>
      <c r="D201" s="122">
        <v>380.32186224280531</v>
      </c>
      <c r="E201" s="122">
        <v>456.81048038618331</v>
      </c>
      <c r="F201" s="122">
        <v>300.85987145663086</v>
      </c>
      <c r="G201" s="122">
        <v>654.59661290759288</v>
      </c>
      <c r="H201" s="122">
        <v>376.86969307480058</v>
      </c>
      <c r="I201" s="122">
        <v>536.63504943142152</v>
      </c>
      <c r="J201" s="122">
        <v>264.32667910618676</v>
      </c>
      <c r="K201" s="122">
        <v>378.21303657001494</v>
      </c>
      <c r="L201" s="122">
        <v>300.70065229192164</v>
      </c>
      <c r="M201" s="122">
        <v>304.6753023855166</v>
      </c>
      <c r="N201" s="122">
        <v>272.50437774574118</v>
      </c>
      <c r="O201" s="122">
        <v>282.35060451561986</v>
      </c>
      <c r="P201" s="122">
        <v>289.25478584921728</v>
      </c>
      <c r="Q201" s="122">
        <v>331.67755798368495</v>
      </c>
      <c r="R201" s="122">
        <v>336.27803242189702</v>
      </c>
      <c r="S201" s="122">
        <v>380.22097076495851</v>
      </c>
      <c r="T201" s="122">
        <v>389.98564825866367</v>
      </c>
      <c r="U201" s="122">
        <v>412.83598266422263</v>
      </c>
      <c r="V201" s="122">
        <v>371.91113922007963</v>
      </c>
      <c r="W201" s="122">
        <v>393.12225705357622</v>
      </c>
      <c r="DA201" s="130" t="s">
        <v>2575</v>
      </c>
    </row>
    <row r="202" spans="1:105" ht="12" customHeight="1" x14ac:dyDescent="0.25">
      <c r="A202" s="97" t="s">
        <v>50</v>
      </c>
      <c r="B202" s="98">
        <v>316.25541657472013</v>
      </c>
      <c r="C202" s="98">
        <v>342.13720872478547</v>
      </c>
      <c r="D202" s="98">
        <v>382.2330156177818</v>
      </c>
      <c r="E202" s="98">
        <v>452.71711667438728</v>
      </c>
      <c r="F202" s="98">
        <v>301.56311860378651</v>
      </c>
      <c r="G202" s="98">
        <v>667.43667238318278</v>
      </c>
      <c r="H202" s="98">
        <v>363.65881032978143</v>
      </c>
      <c r="I202" s="98">
        <v>540.01866830446761</v>
      </c>
      <c r="J202" s="98">
        <v>264.45089395141895</v>
      </c>
      <c r="K202" s="98">
        <v>379.51531325262749</v>
      </c>
      <c r="L202" s="98">
        <v>301.10026995074941</v>
      </c>
      <c r="M202" s="98">
        <v>304.59032087516016</v>
      </c>
      <c r="N202" s="98">
        <v>269.08502001229533</v>
      </c>
      <c r="O202" s="98">
        <v>285.16091778029909</v>
      </c>
      <c r="P202" s="98">
        <v>289.98491304353223</v>
      </c>
      <c r="Q202" s="98">
        <v>330.66567370647579</v>
      </c>
      <c r="R202" s="98">
        <v>336.03857903392787</v>
      </c>
      <c r="S202" s="98">
        <v>380.49205980885864</v>
      </c>
      <c r="T202" s="98">
        <v>390.33860124452013</v>
      </c>
      <c r="U202" s="98">
        <v>413.36695977559043</v>
      </c>
      <c r="V202" s="98">
        <v>371.86302914013845</v>
      </c>
      <c r="W202" s="98">
        <v>393.20409574185669</v>
      </c>
      <c r="DA202" s="63" t="s">
        <v>2576</v>
      </c>
    </row>
    <row r="203" spans="1:105" ht="12" customHeight="1" x14ac:dyDescent="0.25">
      <c r="A203" s="109" t="s">
        <v>120</v>
      </c>
      <c r="B203" s="33">
        <v>283.58648229589812</v>
      </c>
      <c r="C203" s="33">
        <v>369.78642138606244</v>
      </c>
      <c r="D203" s="33">
        <v>309.83700697629274</v>
      </c>
      <c r="E203" s="33">
        <v>562.09520619000182</v>
      </c>
      <c r="F203" s="33">
        <v>282.18595490292967</v>
      </c>
      <c r="G203" s="33">
        <v>319.353644121618</v>
      </c>
      <c r="H203" s="33">
        <v>625.78062108701579</v>
      </c>
      <c r="I203" s="33">
        <v>419.33875712664315</v>
      </c>
      <c r="J203" s="33">
        <v>258.28299431003751</v>
      </c>
      <c r="K203" s="33">
        <v>270.249730189567</v>
      </c>
      <c r="L203" s="33">
        <v>277.98940869779091</v>
      </c>
      <c r="M203" s="33">
        <v>309.27015067267723</v>
      </c>
      <c r="N203" s="33">
        <v>447.30734953548932</v>
      </c>
      <c r="O203" s="33">
        <v>30.338051607793432</v>
      </c>
      <c r="P203" s="33">
        <v>212.97858722929658</v>
      </c>
      <c r="Q203" s="33">
        <v>418.90478051581619</v>
      </c>
      <c r="R203" s="33">
        <v>352.79831741557109</v>
      </c>
      <c r="S203" s="33">
        <v>364.68816341572261</v>
      </c>
      <c r="T203" s="33">
        <v>364.81521234912196</v>
      </c>
      <c r="U203" s="33">
        <v>370.5728982572507</v>
      </c>
      <c r="V203" s="33">
        <v>375.94381218182741</v>
      </c>
      <c r="W203" s="33">
        <v>385.7679247933811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317.69494738252547</v>
      </c>
      <c r="C205" s="117">
        <f t="shared" si="88"/>
        <v>421.59441275351969</v>
      </c>
      <c r="D205" s="117">
        <f t="shared" si="88"/>
        <v>470.15495737183426</v>
      </c>
      <c r="E205" s="117">
        <f t="shared" si="88"/>
        <v>559.53745228926118</v>
      </c>
      <c r="F205" s="117">
        <f t="shared" si="88"/>
        <v>381.7957885622219</v>
      </c>
      <c r="G205" s="117">
        <f t="shared" si="88"/>
        <v>747.31512313272287</v>
      </c>
      <c r="H205" s="117">
        <f t="shared" si="88"/>
        <v>403.65608262269416</v>
      </c>
      <c r="I205" s="117">
        <f t="shared" si="88"/>
        <v>557.34063527710248</v>
      </c>
      <c r="J205" s="117">
        <f t="shared" si="88"/>
        <v>257.99818332817597</v>
      </c>
      <c r="K205" s="117">
        <f t="shared" si="88"/>
        <v>316.6238184458839</v>
      </c>
      <c r="L205" s="117">
        <f t="shared" si="88"/>
        <v>246.27245064956747</v>
      </c>
      <c r="M205" s="117">
        <f t="shared" si="88"/>
        <v>258.01191146757719</v>
      </c>
      <c r="N205" s="117">
        <f t="shared" si="88"/>
        <v>232.38554131028019</v>
      </c>
      <c r="O205" s="117">
        <f t="shared" si="88"/>
        <v>258.52128824200827</v>
      </c>
      <c r="P205" s="117">
        <f t="shared" si="88"/>
        <v>261.8272450338219</v>
      </c>
      <c r="Q205" s="117">
        <f t="shared" si="88"/>
        <v>295.99966248278565</v>
      </c>
      <c r="R205" s="117">
        <f t="shared" ref="R205:V205" si="89">R206+R208+R210+R219</f>
        <v>302.42628874400793</v>
      </c>
      <c r="S205" s="117">
        <f t="shared" si="89"/>
        <v>335.90282257354681</v>
      </c>
      <c r="T205" s="117">
        <f t="shared" si="89"/>
        <v>375.30123266179419</v>
      </c>
      <c r="U205" s="117">
        <f t="shared" si="89"/>
        <v>406.39968972836056</v>
      </c>
      <c r="V205" s="117">
        <f t="shared" si="89"/>
        <v>372.65056852274722</v>
      </c>
      <c r="W205" s="117">
        <f t="shared" ref="W205" si="90">W206+W208+W210+W219</f>
        <v>396.28745762021219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193.64092114482744</v>
      </c>
      <c r="C210" s="122">
        <v>287.82394038587796</v>
      </c>
      <c r="D210" s="122">
        <v>322.42179611518605</v>
      </c>
      <c r="E210" s="122">
        <v>387.03311444278296</v>
      </c>
      <c r="F210" s="122">
        <v>267.06189649602447</v>
      </c>
      <c r="G210" s="122">
        <v>494.29659551405371</v>
      </c>
      <c r="H210" s="122">
        <v>268.03244763777394</v>
      </c>
      <c r="I210" s="122">
        <v>351.54475175099878</v>
      </c>
      <c r="J210" s="122">
        <v>156.49749829791418</v>
      </c>
      <c r="K210" s="122">
        <v>169.88986305331989</v>
      </c>
      <c r="L210" s="122">
        <v>130.56876398699421</v>
      </c>
      <c r="M210" s="122">
        <v>141.13980273600532</v>
      </c>
      <c r="N210" s="122">
        <v>129.28950084628048</v>
      </c>
      <c r="O210" s="122">
        <v>148.41708476567916</v>
      </c>
      <c r="P210" s="122">
        <v>149.72855091331533</v>
      </c>
      <c r="Q210" s="122">
        <v>168.48084898948184</v>
      </c>
      <c r="R210" s="122">
        <v>173.34576070266095</v>
      </c>
      <c r="S210" s="122">
        <v>190.62182319861881</v>
      </c>
      <c r="T210" s="122">
        <v>226.42776973194319</v>
      </c>
      <c r="U210" s="122">
        <v>249.18082476241079</v>
      </c>
      <c r="V210" s="122">
        <v>231.67247654201782</v>
      </c>
      <c r="W210" s="122">
        <v>247.5259335783189</v>
      </c>
      <c r="DA210" s="130" t="s">
        <v>2734</v>
      </c>
    </row>
    <row r="211" spans="1:105" ht="12" customHeight="1" x14ac:dyDescent="0.25">
      <c r="A211" s="97" t="s">
        <v>124</v>
      </c>
      <c r="B211" s="98">
        <v>201.75890274676263</v>
      </c>
      <c r="C211" s="98">
        <v>296.9031879932981</v>
      </c>
      <c r="D211" s="98">
        <v>328.50956070161459</v>
      </c>
      <c r="E211" s="98">
        <v>392.47997516153816</v>
      </c>
      <c r="F211" s="98">
        <v>269.73515106408001</v>
      </c>
      <c r="G211" s="98">
        <v>496.72889150072757</v>
      </c>
      <c r="H211" s="98">
        <v>290.53161696913639</v>
      </c>
      <c r="I211" s="98">
        <v>458.96120367491505</v>
      </c>
      <c r="J211" s="98">
        <v>268.99261506318567</v>
      </c>
      <c r="K211" s="98">
        <v>398.21839734643152</v>
      </c>
      <c r="L211" s="98">
        <v>342.418957242467</v>
      </c>
      <c r="M211" s="98">
        <v>356.92503530990678</v>
      </c>
      <c r="N211" s="98">
        <v>333.0663803067705</v>
      </c>
      <c r="O211" s="98">
        <v>351.91910537013416</v>
      </c>
      <c r="P211" s="98">
        <v>341.03594139441839</v>
      </c>
      <c r="Q211" s="98">
        <v>348.58551338595726</v>
      </c>
      <c r="R211" s="98">
        <v>319.52169784388047</v>
      </c>
      <c r="S211" s="98">
        <v>321.49280949438156</v>
      </c>
      <c r="T211" s="98">
        <v>301.85239137027099</v>
      </c>
      <c r="U211" s="98">
        <v>308.26124023263674</v>
      </c>
      <c r="V211" s="98">
        <v>284.53182599704678</v>
      </c>
      <c r="W211" s="98">
        <v>316.4547436899266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124.054026237698</v>
      </c>
      <c r="C219" s="122">
        <v>133.7704723676417</v>
      </c>
      <c r="D219" s="122">
        <v>147.7331612566482</v>
      </c>
      <c r="E219" s="122">
        <v>172.50433784647828</v>
      </c>
      <c r="F219" s="122">
        <v>114.73389206619741</v>
      </c>
      <c r="G219" s="122">
        <v>253.01852761866911</v>
      </c>
      <c r="H219" s="122">
        <v>135.62363498492024</v>
      </c>
      <c r="I219" s="122">
        <v>205.79588352610369</v>
      </c>
      <c r="J219" s="122">
        <v>101.50068503026179</v>
      </c>
      <c r="K219" s="122">
        <v>146.73395539256401</v>
      </c>
      <c r="L219" s="122">
        <v>115.70368666257325</v>
      </c>
      <c r="M219" s="122">
        <v>116.87210873157188</v>
      </c>
      <c r="N219" s="122">
        <v>103.09604046399971</v>
      </c>
      <c r="O219" s="122">
        <v>110.1042034763291</v>
      </c>
      <c r="P219" s="122">
        <v>112.09869412050656</v>
      </c>
      <c r="Q219" s="122">
        <v>127.51881349330381</v>
      </c>
      <c r="R219" s="122">
        <v>129.08052804134698</v>
      </c>
      <c r="S219" s="122">
        <v>145.28099937492797</v>
      </c>
      <c r="T219" s="122">
        <v>148.873462929851</v>
      </c>
      <c r="U219" s="122">
        <v>157.21886496594976</v>
      </c>
      <c r="V219" s="122">
        <v>140.97809198072943</v>
      </c>
      <c r="W219" s="122">
        <v>148.7615240418933</v>
      </c>
      <c r="DA219" s="130" t="s">
        <v>2743</v>
      </c>
    </row>
    <row r="220" spans="1:105" ht="12" customHeight="1" x14ac:dyDescent="0.25">
      <c r="A220" s="97" t="s">
        <v>50</v>
      </c>
      <c r="B220" s="98">
        <v>126.03744816882399</v>
      </c>
      <c r="C220" s="98">
        <v>136.25972873046999</v>
      </c>
      <c r="D220" s="98">
        <v>151.73885480122604</v>
      </c>
      <c r="E220" s="98">
        <v>179.21113212529809</v>
      </c>
      <c r="F220" s="98">
        <v>119.05469333172628</v>
      </c>
      <c r="G220" s="98">
        <v>262.70932875557213</v>
      </c>
      <c r="H220" s="98">
        <v>142.821824126504</v>
      </c>
      <c r="I220" s="98">
        <v>211.73242953119649</v>
      </c>
      <c r="J220" s="98">
        <v>103.58681167439677</v>
      </c>
      <c r="K220" s="98">
        <v>148.5038920040075</v>
      </c>
      <c r="L220" s="98">
        <v>117.73956092855917</v>
      </c>
      <c r="M220" s="98">
        <v>119.0336530738094</v>
      </c>
      <c r="N220" s="98">
        <v>105.11272381691343</v>
      </c>
      <c r="O220" s="98">
        <v>111.33202843963417</v>
      </c>
      <c r="P220" s="98">
        <v>113.17171960559155</v>
      </c>
      <c r="Q220" s="98">
        <v>128.99810262663252</v>
      </c>
      <c r="R220" s="98">
        <v>130.95148667021903</v>
      </c>
      <c r="S220" s="98">
        <v>147.81654149116619</v>
      </c>
      <c r="T220" s="98">
        <v>150.9610443068575</v>
      </c>
      <c r="U220" s="98">
        <v>159.1941022195368</v>
      </c>
      <c r="V220" s="98">
        <v>142.65997080886532</v>
      </c>
      <c r="W220" s="98">
        <v>150.41693578608295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319.96374608742445</v>
      </c>
      <c r="C223" s="118">
        <f t="shared" si="93"/>
        <v>203.76871377752866</v>
      </c>
      <c r="D223" s="118">
        <f t="shared" si="93"/>
        <v>255.66860211839176</v>
      </c>
      <c r="E223" s="118">
        <f t="shared" si="93"/>
        <v>270.93847101764715</v>
      </c>
      <c r="F223" s="118">
        <f t="shared" si="93"/>
        <v>218.96228190110051</v>
      </c>
      <c r="G223" s="118">
        <f t="shared" si="93"/>
        <v>284.73867988880914</v>
      </c>
      <c r="H223" s="118">
        <f t="shared" si="93"/>
        <v>191.12271727407321</v>
      </c>
      <c r="I223" s="118">
        <f t="shared" si="93"/>
        <v>230.19305127713855</v>
      </c>
      <c r="J223" s="118">
        <f t="shared" si="93"/>
        <v>207.01711353822705</v>
      </c>
      <c r="K223" s="118">
        <f t="shared" si="93"/>
        <v>258.6659919753713</v>
      </c>
      <c r="L223" s="118">
        <f t="shared" si="93"/>
        <v>233.96357761347863</v>
      </c>
      <c r="M223" s="118">
        <f t="shared" si="93"/>
        <v>227.78152917607218</v>
      </c>
      <c r="N223" s="118">
        <f t="shared" si="93"/>
        <v>210.10978612187631</v>
      </c>
      <c r="O223" s="118">
        <f t="shared" si="93"/>
        <v>216.17065479374276</v>
      </c>
      <c r="P223" s="118">
        <f t="shared" si="93"/>
        <v>198.04969767630479</v>
      </c>
      <c r="Q223" s="118">
        <f t="shared" si="93"/>
        <v>196.84951141711031</v>
      </c>
      <c r="R223" s="118">
        <f t="shared" ref="R223:V223" si="94">R224+R226+R228+R237</f>
        <v>156.30813922708805</v>
      </c>
      <c r="S223" s="118">
        <f t="shared" si="94"/>
        <v>156.58712045079096</v>
      </c>
      <c r="T223" s="118">
        <f t="shared" si="94"/>
        <v>182.62307262375649</v>
      </c>
      <c r="U223" s="118">
        <f t="shared" si="94"/>
        <v>181.16879349876285</v>
      </c>
      <c r="V223" s="118">
        <f t="shared" si="94"/>
        <v>173.99087046813565</v>
      </c>
      <c r="W223" s="118">
        <f t="shared" ref="W223" si="95">W224+W226+W228+W237</f>
        <v>186.81873904570088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281.33803229203562</v>
      </c>
      <c r="C224" s="123">
        <f t="shared" si="96"/>
        <v>153.26403544772054</v>
      </c>
      <c r="D224" s="123">
        <f t="shared" si="96"/>
        <v>200.01583401272242</v>
      </c>
      <c r="E224" s="123">
        <f t="shared" si="96"/>
        <v>204.91429630339161</v>
      </c>
      <c r="F224" s="123">
        <f t="shared" si="96"/>
        <v>174.67747279313377</v>
      </c>
      <c r="G224" s="123">
        <f t="shared" si="96"/>
        <v>200.14525610034167</v>
      </c>
      <c r="H224" s="123">
        <f t="shared" si="96"/>
        <v>141.0357064032622</v>
      </c>
      <c r="I224" s="123">
        <f t="shared" si="96"/>
        <v>157.69167676669207</v>
      </c>
      <c r="J224" s="123">
        <f t="shared" si="96"/>
        <v>165.64803741405848</v>
      </c>
      <c r="K224" s="123">
        <f t="shared" si="96"/>
        <v>201.63177639081351</v>
      </c>
      <c r="L224" s="123">
        <f t="shared" si="96"/>
        <v>187.77662090624415</v>
      </c>
      <c r="M224" s="123">
        <f t="shared" si="96"/>
        <v>181.63703525710119</v>
      </c>
      <c r="N224" s="123">
        <f t="shared" si="96"/>
        <v>161.40690454367055</v>
      </c>
      <c r="O224" s="123">
        <f t="shared" si="96"/>
        <v>170.48875579845378</v>
      </c>
      <c r="P224" s="123">
        <f t="shared" si="96"/>
        <v>152.97337577163009</v>
      </c>
      <c r="Q224" s="123">
        <f t="shared" si="96"/>
        <v>150.12197242332718</v>
      </c>
      <c r="R224" s="123">
        <f t="shared" si="96"/>
        <v>114.09528231311292</v>
      </c>
      <c r="S224" s="123">
        <f t="shared" si="96"/>
        <v>110.95684680666349</v>
      </c>
      <c r="T224" s="123">
        <f t="shared" si="96"/>
        <v>141.48845548791965</v>
      </c>
      <c r="U224" s="123">
        <f t="shared" si="96"/>
        <v>140.24182769025489</v>
      </c>
      <c r="V224" s="123">
        <f t="shared" si="96"/>
        <v>136.87802846985758</v>
      </c>
      <c r="W224" s="123">
        <f t="shared" si="96"/>
        <v>147.38172848345414</v>
      </c>
      <c r="DA224" s="130" t="s">
        <v>2898</v>
      </c>
    </row>
    <row r="225" spans="1:105" ht="12" customHeight="1" x14ac:dyDescent="0.25">
      <c r="A225" s="97" t="s">
        <v>53</v>
      </c>
      <c r="B225" s="99">
        <v>281.33803229203562</v>
      </c>
      <c r="C225" s="99">
        <v>153.26403544772054</v>
      </c>
      <c r="D225" s="99">
        <v>200.01583401272242</v>
      </c>
      <c r="E225" s="99">
        <v>204.91429630339161</v>
      </c>
      <c r="F225" s="99">
        <v>174.67747279313377</v>
      </c>
      <c r="G225" s="99">
        <v>200.14525610034167</v>
      </c>
      <c r="H225" s="99">
        <v>141.0357064032622</v>
      </c>
      <c r="I225" s="99">
        <v>157.69167676669207</v>
      </c>
      <c r="J225" s="99">
        <v>165.64803741405848</v>
      </c>
      <c r="K225" s="99">
        <v>201.63177639081351</v>
      </c>
      <c r="L225" s="99">
        <v>187.77662090624415</v>
      </c>
      <c r="M225" s="99">
        <v>181.63703525710119</v>
      </c>
      <c r="N225" s="99">
        <v>161.40690454367055</v>
      </c>
      <c r="O225" s="99">
        <v>170.48875579845378</v>
      </c>
      <c r="P225" s="99">
        <v>152.97337577163009</v>
      </c>
      <c r="Q225" s="99">
        <v>150.12197242332718</v>
      </c>
      <c r="R225" s="99">
        <v>114.09528231311292</v>
      </c>
      <c r="S225" s="99">
        <v>110.95684680666349</v>
      </c>
      <c r="T225" s="99">
        <v>141.48845548791965</v>
      </c>
      <c r="U225" s="99">
        <v>140.24182769025489</v>
      </c>
      <c r="V225" s="99">
        <v>136.87802846985758</v>
      </c>
      <c r="W225" s="99">
        <v>147.38172848345414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0.84854283060463265</v>
      </c>
      <c r="C226" s="123">
        <f t="shared" si="97"/>
        <v>0.98892347925861501</v>
      </c>
      <c r="D226" s="123">
        <f t="shared" si="97"/>
        <v>0.97773142518851408</v>
      </c>
      <c r="E226" s="123">
        <f t="shared" si="97"/>
        <v>0.9716424403599877</v>
      </c>
      <c r="F226" s="123">
        <f t="shared" si="97"/>
        <v>0.70595134265827708</v>
      </c>
      <c r="G226" s="123">
        <f t="shared" si="97"/>
        <v>0.78391067888420085</v>
      </c>
      <c r="H226" s="123">
        <f t="shared" si="97"/>
        <v>1.1168208091088465</v>
      </c>
      <c r="I226" s="123">
        <f t="shared" si="97"/>
        <v>2.3223016787599526</v>
      </c>
      <c r="J226" s="123">
        <f t="shared" si="97"/>
        <v>1.4547342500070068</v>
      </c>
      <c r="K226" s="123">
        <f t="shared" si="97"/>
        <v>1.2614304458363923</v>
      </c>
      <c r="L226" s="123">
        <f t="shared" si="97"/>
        <v>1.9958998680279592</v>
      </c>
      <c r="M226" s="123">
        <f t="shared" si="97"/>
        <v>1.3092407730021833</v>
      </c>
      <c r="N226" s="123">
        <f t="shared" si="97"/>
        <v>2.7819507357470288</v>
      </c>
      <c r="O226" s="123">
        <f t="shared" si="97"/>
        <v>1.1883718994222363</v>
      </c>
      <c r="P226" s="123">
        <f t="shared" si="97"/>
        <v>0.89254703119788181</v>
      </c>
      <c r="Q226" s="123">
        <f t="shared" si="97"/>
        <v>1.3910722414567411</v>
      </c>
      <c r="R226" s="123">
        <f t="shared" si="97"/>
        <v>1.1589790450375999</v>
      </c>
      <c r="S226" s="123">
        <f t="shared" si="97"/>
        <v>1.0927901710601198</v>
      </c>
      <c r="T226" s="123">
        <f t="shared" si="97"/>
        <v>1.1797264094149693</v>
      </c>
      <c r="U226" s="123">
        <f t="shared" si="97"/>
        <v>1.2830582375957846</v>
      </c>
      <c r="V226" s="123">
        <f t="shared" si="97"/>
        <v>1.1891486156210145</v>
      </c>
      <c r="W226" s="123">
        <f t="shared" si="97"/>
        <v>1.2500614935770664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0.84854283060463265</v>
      </c>
      <c r="C227" s="99">
        <f>RES_hhdet_fecs!C165</f>
        <v>0.98892347925861501</v>
      </c>
      <c r="D227" s="99">
        <f>RES_hhdet_fecs!D165</f>
        <v>0.97773142518851408</v>
      </c>
      <c r="E227" s="99">
        <f>RES_hhdet_fecs!E165</f>
        <v>0.9716424403599877</v>
      </c>
      <c r="F227" s="99">
        <f>RES_hhdet_fecs!F165</f>
        <v>0.70595134265827708</v>
      </c>
      <c r="G227" s="99">
        <f>RES_hhdet_fecs!G165</f>
        <v>0.78391067888420085</v>
      </c>
      <c r="H227" s="99">
        <f>RES_hhdet_fecs!H165</f>
        <v>1.1168208091088465</v>
      </c>
      <c r="I227" s="99">
        <f>RES_hhdet_fecs!I165</f>
        <v>2.3223016787599526</v>
      </c>
      <c r="J227" s="99">
        <f>RES_hhdet_fecs!J165</f>
        <v>1.4547342500070068</v>
      </c>
      <c r="K227" s="99">
        <f>RES_hhdet_fecs!K165</f>
        <v>1.2614304458363923</v>
      </c>
      <c r="L227" s="99">
        <f>RES_hhdet_fecs!L165</f>
        <v>1.9958998680279592</v>
      </c>
      <c r="M227" s="99">
        <f>RES_hhdet_fecs!M165</f>
        <v>1.3092407730021833</v>
      </c>
      <c r="N227" s="99">
        <f>RES_hhdet_fecs!N165</f>
        <v>2.7819507357470288</v>
      </c>
      <c r="O227" s="99">
        <f>RES_hhdet_fecs!O165</f>
        <v>1.1883718994222363</v>
      </c>
      <c r="P227" s="99">
        <f>RES_hhdet_fecs!P165</f>
        <v>0.89254703119788181</v>
      </c>
      <c r="Q227" s="99">
        <f>RES_hhdet_fecs!Q165</f>
        <v>1.3910722414567411</v>
      </c>
      <c r="R227" s="99">
        <f>RES_hhdet_fecs!R165</f>
        <v>1.1589790450375999</v>
      </c>
      <c r="S227" s="99">
        <f>RES_hhdet_fecs!S165</f>
        <v>1.0927901710601198</v>
      </c>
      <c r="T227" s="99">
        <f>RES_hhdet_fecs!T165</f>
        <v>1.1797264094149693</v>
      </c>
      <c r="U227" s="99">
        <f>RES_hhdet_fecs!U165</f>
        <v>1.2830582375957846</v>
      </c>
      <c r="V227" s="99">
        <f>RES_hhdet_fecs!V165</f>
        <v>1.1891486156210145</v>
      </c>
      <c r="W227" s="99">
        <f>RES_hhdet_fecs!W165</f>
        <v>1.2500614935770664</v>
      </c>
      <c r="DA227" s="63" t="s">
        <v>2901</v>
      </c>
    </row>
    <row r="228" spans="1:105" ht="12" customHeight="1" x14ac:dyDescent="0.25">
      <c r="A228" s="121" t="s">
        <v>55</v>
      </c>
      <c r="B228" s="123">
        <v>23.279061399944208</v>
      </c>
      <c r="C228" s="123">
        <v>33.853209562723947</v>
      </c>
      <c r="D228" s="123">
        <v>37.436283755020789</v>
      </c>
      <c r="E228" s="123">
        <v>44.649896612439981</v>
      </c>
      <c r="F228" s="123">
        <v>30.285543333626062</v>
      </c>
      <c r="G228" s="123">
        <v>55.215753565164604</v>
      </c>
      <c r="H228" s="123">
        <v>32.98631100079605</v>
      </c>
      <c r="I228" s="123">
        <v>47.446261951595432</v>
      </c>
      <c r="J228" s="123">
        <v>28.900521969349732</v>
      </c>
      <c r="K228" s="123">
        <v>40.282510573644991</v>
      </c>
      <c r="L228" s="123">
        <v>32.134642219632745</v>
      </c>
      <c r="M228" s="123">
        <v>32.894532629358558</v>
      </c>
      <c r="N228" s="123">
        <v>35.490419014698837</v>
      </c>
      <c r="O228" s="123">
        <v>33.871993799078695</v>
      </c>
      <c r="P228" s="123">
        <v>33.573498091501747</v>
      </c>
      <c r="Q228" s="123">
        <v>33.473792419002471</v>
      </c>
      <c r="R228" s="123">
        <v>29.317286531150295</v>
      </c>
      <c r="S228" s="123">
        <v>31.625271706742048</v>
      </c>
      <c r="T228" s="123">
        <v>27.09186750030721</v>
      </c>
      <c r="U228" s="123">
        <v>26.402007405084976</v>
      </c>
      <c r="V228" s="123">
        <v>24.368061793529428</v>
      </c>
      <c r="W228" s="123">
        <v>26.340717500207141</v>
      </c>
      <c r="DA228" s="130" t="s">
        <v>2902</v>
      </c>
    </row>
    <row r="229" spans="1:105" ht="12" customHeight="1" x14ac:dyDescent="0.25">
      <c r="A229" s="97" t="s">
        <v>124</v>
      </c>
      <c r="B229" s="99">
        <v>23.317960509070765</v>
      </c>
      <c r="C229" s="99">
        <v>34.226214352905899</v>
      </c>
      <c r="D229" s="99">
        <v>37.690694389112743</v>
      </c>
      <c r="E229" s="99">
        <v>44.748326224008331</v>
      </c>
      <c r="F229" s="99">
        <v>30.421882186671827</v>
      </c>
      <c r="G229" s="99">
        <v>55.349980558123534</v>
      </c>
      <c r="H229" s="99">
        <v>31.980856396219433</v>
      </c>
      <c r="I229" s="99">
        <v>49.833591768215172</v>
      </c>
      <c r="J229" s="99">
        <v>28.741460794352921</v>
      </c>
      <c r="K229" s="99">
        <v>41.760811997427439</v>
      </c>
      <c r="L229" s="99">
        <v>35.238616615896618</v>
      </c>
      <c r="M229" s="99">
        <v>35.946698593429375</v>
      </c>
      <c r="N229" s="99">
        <v>32.874872603847159</v>
      </c>
      <c r="O229" s="99">
        <v>33.918005495029277</v>
      </c>
      <c r="P229" s="99">
        <v>32.106130582088767</v>
      </c>
      <c r="Q229" s="99">
        <v>32.068394760574762</v>
      </c>
      <c r="R229" s="99">
        <v>28.723129340776286</v>
      </c>
      <c r="S229" s="99">
        <v>28.223770721061825</v>
      </c>
      <c r="T229" s="99">
        <v>25.832489429065486</v>
      </c>
      <c r="U229" s="99">
        <v>25.752164277366873</v>
      </c>
      <c r="V229" s="99">
        <v>23.120127654749641</v>
      </c>
      <c r="W229" s="99">
        <v>25.002186591076665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22.351187983578715</v>
      </c>
      <c r="C233" s="102">
        <v>22.028473292150935</v>
      </c>
      <c r="D233" s="102">
        <v>23.962120549434029</v>
      </c>
      <c r="E233" s="102">
        <v>37.655864437628111</v>
      </c>
      <c r="F233" s="102">
        <v>16.665099887799602</v>
      </c>
      <c r="G233" s="102">
        <v>27.937845773846938</v>
      </c>
      <c r="H233" s="102">
        <v>44.964284706593418</v>
      </c>
      <c r="I233" s="102">
        <v>39.633182551749002</v>
      </c>
      <c r="J233" s="102">
        <v>29.121799805038094</v>
      </c>
      <c r="K233" s="102">
        <v>39.182567339587692</v>
      </c>
      <c r="L233" s="102">
        <v>30.221582362855951</v>
      </c>
      <c r="M233" s="102">
        <v>30.89818609095969</v>
      </c>
      <c r="N233" s="102">
        <v>37.149894274083508</v>
      </c>
      <c r="O233" s="102">
        <v>33.8384367771001</v>
      </c>
      <c r="P233" s="102">
        <v>34.721947245970725</v>
      </c>
      <c r="Q233" s="102">
        <v>34.788486802144512</v>
      </c>
      <c r="R233" s="102">
        <v>30.02188013360372</v>
      </c>
      <c r="S233" s="102">
        <v>36.579771843517271</v>
      </c>
      <c r="T233" s="102">
        <v>30.872571489621929</v>
      </c>
      <c r="U233" s="102">
        <v>29.142821687486002</v>
      </c>
      <c r="V233" s="102">
        <v>29.837519807544734</v>
      </c>
      <c r="W233" s="102">
        <v>31.14743202740544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2910</v>
      </c>
    </row>
    <row r="237" spans="1:105" ht="12" customHeight="1" x14ac:dyDescent="0.25">
      <c r="A237" s="121" t="s">
        <v>54</v>
      </c>
      <c r="B237" s="123">
        <v>14.498109564839959</v>
      </c>
      <c r="C237" s="123">
        <v>15.662545287825568</v>
      </c>
      <c r="D237" s="123">
        <v>17.23875292546003</v>
      </c>
      <c r="E237" s="123">
        <v>20.402635661455523</v>
      </c>
      <c r="F237" s="123">
        <v>13.293314431682409</v>
      </c>
      <c r="G237" s="123">
        <v>28.593759544418688</v>
      </c>
      <c r="H237" s="123">
        <v>15.9838790609061</v>
      </c>
      <c r="I237" s="123">
        <v>22.732810880091108</v>
      </c>
      <c r="J237" s="123">
        <v>11.013819904811836</v>
      </c>
      <c r="K237" s="123">
        <v>15.490274565076406</v>
      </c>
      <c r="L237" s="123">
        <v>12.056414619573783</v>
      </c>
      <c r="M237" s="123">
        <v>11.940720516610249</v>
      </c>
      <c r="N237" s="123">
        <v>10.430511827759924</v>
      </c>
      <c r="O237" s="123">
        <v>10.62153329678805</v>
      </c>
      <c r="P237" s="123">
        <v>10.610276781975067</v>
      </c>
      <c r="Q237" s="123">
        <v>11.862674333323881</v>
      </c>
      <c r="R237" s="123">
        <v>11.736591337787244</v>
      </c>
      <c r="S237" s="123">
        <v>12.912211766325296</v>
      </c>
      <c r="T237" s="123">
        <v>12.863023226114649</v>
      </c>
      <c r="U237" s="123">
        <v>13.241900165827197</v>
      </c>
      <c r="V237" s="123">
        <v>11.555631589127628</v>
      </c>
      <c r="W237" s="123">
        <v>11.846231568462512</v>
      </c>
      <c r="DA237" s="130" t="s">
        <v>2911</v>
      </c>
    </row>
    <row r="238" spans="1:105" ht="12" customHeight="1" x14ac:dyDescent="0.25">
      <c r="A238" s="97" t="s">
        <v>50</v>
      </c>
      <c r="B238" s="99">
        <v>14.566575249239394</v>
      </c>
      <c r="C238" s="99">
        <v>15.707661189893141</v>
      </c>
      <c r="D238" s="99">
        <v>17.40936486308739</v>
      </c>
      <c r="E238" s="99">
        <v>20.432630225315439</v>
      </c>
      <c r="F238" s="99">
        <v>13.427496713054236</v>
      </c>
      <c r="G238" s="99">
        <v>29.273425580555955</v>
      </c>
      <c r="H238" s="99">
        <v>15.72140166803619</v>
      </c>
      <c r="I238" s="99">
        <v>22.989715411378526</v>
      </c>
      <c r="J238" s="99">
        <v>11.068096742553131</v>
      </c>
      <c r="K238" s="99">
        <v>15.573472135368176</v>
      </c>
      <c r="L238" s="99">
        <v>12.116675085683422</v>
      </c>
      <c r="M238" s="99">
        <v>11.988138758055621</v>
      </c>
      <c r="N238" s="99">
        <v>10.37501113544289</v>
      </c>
      <c r="O238" s="99">
        <v>10.73019422579134</v>
      </c>
      <c r="P238" s="99">
        <v>10.654319873149081</v>
      </c>
      <c r="Q238" s="99">
        <v>11.867280536743717</v>
      </c>
      <c r="R238" s="99">
        <v>11.771771727482015</v>
      </c>
      <c r="S238" s="99">
        <v>12.976776004378738</v>
      </c>
      <c r="T238" s="99">
        <v>12.919227055166736</v>
      </c>
      <c r="U238" s="99">
        <v>13.299085766512809</v>
      </c>
      <c r="V238" s="99">
        <v>11.592083679096264</v>
      </c>
      <c r="W238" s="99">
        <v>11.884013022306149</v>
      </c>
      <c r="DA238" s="63" t="s">
        <v>2912</v>
      </c>
    </row>
    <row r="239" spans="1:105" ht="12" customHeight="1" x14ac:dyDescent="0.25">
      <c r="A239" s="109" t="s">
        <v>120</v>
      </c>
      <c r="B239" s="110">
        <v>10.215892213311767</v>
      </c>
      <c r="C239" s="110">
        <v>13.238055941933514</v>
      </c>
      <c r="D239" s="110">
        <v>10.94644908011727</v>
      </c>
      <c r="E239" s="110">
        <v>19.631150483508627</v>
      </c>
      <c r="F239" s="110">
        <v>9.7302587755628274</v>
      </c>
      <c r="G239" s="110">
        <v>10.848260766097548</v>
      </c>
      <c r="H239" s="110">
        <v>20.929308726922031</v>
      </c>
      <c r="I239" s="110">
        <v>13.826976586412803</v>
      </c>
      <c r="J239" s="110">
        <v>8.3729753388760013</v>
      </c>
      <c r="K239" s="110">
        <v>8.5929040665893606</v>
      </c>
      <c r="L239" s="110">
        <v>8.6316657510508463</v>
      </c>
      <c r="M239" s="110">
        <v>9.3768731035487747</v>
      </c>
      <c r="N239" s="110">
        <v>13.267794940465713</v>
      </c>
      <c r="O239" s="110">
        <v>0.87745299669357391</v>
      </c>
      <c r="P239" s="110">
        <v>6.0091064703056656</v>
      </c>
      <c r="Q239" s="110">
        <v>11.465606862487565</v>
      </c>
      <c r="R239" s="110">
        <v>9.3094381081945112</v>
      </c>
      <c r="S239" s="110">
        <v>9.2128226028743452</v>
      </c>
      <c r="T239" s="110">
        <v>8.8549118523200203</v>
      </c>
      <c r="U239" s="110">
        <v>8.6902164549911731</v>
      </c>
      <c r="V239" s="110">
        <v>8.5001522011242514</v>
      </c>
      <c r="W239" s="110">
        <v>8.4510480595711606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189.51299662451598</v>
      </c>
      <c r="C241" s="118">
        <f t="shared" si="98"/>
        <v>119.11404871627208</v>
      </c>
      <c r="D241" s="118">
        <f t="shared" si="98"/>
        <v>151.48145494093797</v>
      </c>
      <c r="E241" s="118">
        <f t="shared" si="98"/>
        <v>161.75169640942542</v>
      </c>
      <c r="F241" s="118">
        <f t="shared" si="98"/>
        <v>132.80913928807024</v>
      </c>
      <c r="G241" s="118">
        <f t="shared" si="98"/>
        <v>172.9454268346492</v>
      </c>
      <c r="H241" s="118">
        <f t="shared" si="98"/>
        <v>119.41999726005754</v>
      </c>
      <c r="I241" s="118">
        <f t="shared" si="98"/>
        <v>146.61726983047299</v>
      </c>
      <c r="J241" s="118">
        <f t="shared" si="98"/>
        <v>134.79774071295637</v>
      </c>
      <c r="K241" s="118">
        <f t="shared" si="98"/>
        <v>168.76727534267985</v>
      </c>
      <c r="L241" s="118">
        <f t="shared" si="98"/>
        <v>155.78369524341164</v>
      </c>
      <c r="M241" s="118">
        <f t="shared" si="98"/>
        <v>151.13102660058394</v>
      </c>
      <c r="N241" s="118">
        <f t="shared" si="98"/>
        <v>142.61676448308782</v>
      </c>
      <c r="O241" s="118">
        <f t="shared" si="98"/>
        <v>145.02917241987208</v>
      </c>
      <c r="P241" s="118">
        <f t="shared" si="98"/>
        <v>133.19858470881306</v>
      </c>
      <c r="Q241" s="118">
        <f t="shared" si="98"/>
        <v>135.22381134890244</v>
      </c>
      <c r="R241" s="118">
        <f t="shared" ref="R241:V241" si="99">R242+R244+R246+R255</f>
        <v>109.84375512279932</v>
      </c>
      <c r="S241" s="118">
        <f t="shared" si="99"/>
        <v>114.44095489879854</v>
      </c>
      <c r="T241" s="118">
        <f t="shared" si="99"/>
        <v>140.77841842155556</v>
      </c>
      <c r="U241" s="118">
        <f t="shared" si="99"/>
        <v>144.59819216591083</v>
      </c>
      <c r="V241" s="118">
        <f t="shared" si="99"/>
        <v>141.99564009773906</v>
      </c>
      <c r="W241" s="118">
        <f t="shared" ref="W241" si="100">W242+W244+W246+W255</f>
        <v>154.23092520248494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168.3500033113385</v>
      </c>
      <c r="C242" s="123">
        <f t="shared" si="101"/>
        <v>91.711741441163426</v>
      </c>
      <c r="D242" s="123">
        <f t="shared" si="101"/>
        <v>121.05909940087669</v>
      </c>
      <c r="E242" s="123">
        <f t="shared" si="101"/>
        <v>125.49893743713572</v>
      </c>
      <c r="F242" s="123">
        <f t="shared" si="101"/>
        <v>108.21432049780016</v>
      </c>
      <c r="G242" s="123">
        <f t="shared" si="101"/>
        <v>126.16254660380086</v>
      </c>
      <c r="H242" s="123">
        <f t="shared" si="101"/>
        <v>90.044214818044239</v>
      </c>
      <c r="I242" s="123">
        <f t="shared" si="101"/>
        <v>102.42601074161911</v>
      </c>
      <c r="J242" s="123">
        <f t="shared" si="101"/>
        <v>108.88189492807959</v>
      </c>
      <c r="K242" s="123">
        <f t="shared" si="101"/>
        <v>134.01944072671947</v>
      </c>
      <c r="L242" s="123">
        <f t="shared" si="101"/>
        <v>125.54577628412807</v>
      </c>
      <c r="M242" s="123">
        <f t="shared" si="101"/>
        <v>122.08931785929146</v>
      </c>
      <c r="N242" s="123">
        <f t="shared" si="101"/>
        <v>108.81368494606153</v>
      </c>
      <c r="O242" s="123">
        <f t="shared" si="101"/>
        <v>115.78946603599171</v>
      </c>
      <c r="P242" s="123">
        <f t="shared" si="101"/>
        <v>104.35035976266587</v>
      </c>
      <c r="Q242" s="123">
        <f t="shared" si="101"/>
        <v>103.31009119582997</v>
      </c>
      <c r="R242" s="123">
        <f t="shared" si="101"/>
        <v>80.051691310414455</v>
      </c>
      <c r="S242" s="123">
        <f t="shared" si="101"/>
        <v>81.221959673545882</v>
      </c>
      <c r="T242" s="123">
        <f t="shared" si="101"/>
        <v>108.60354087394253</v>
      </c>
      <c r="U242" s="123">
        <f t="shared" si="101"/>
        <v>111.27112959001634</v>
      </c>
      <c r="V242" s="123">
        <f t="shared" si="101"/>
        <v>111.1969862235313</v>
      </c>
      <c r="W242" s="123">
        <f t="shared" si="101"/>
        <v>121.24237510336479</v>
      </c>
      <c r="DA242" s="130" t="s">
        <v>3066</v>
      </c>
    </row>
    <row r="243" spans="1:105" ht="12" customHeight="1" x14ac:dyDescent="0.25">
      <c r="A243" s="97" t="s">
        <v>53</v>
      </c>
      <c r="B243" s="99">
        <v>168.3500033113385</v>
      </c>
      <c r="C243" s="99">
        <v>91.711741441163426</v>
      </c>
      <c r="D243" s="99">
        <v>121.05909940087669</v>
      </c>
      <c r="E243" s="99">
        <v>125.49893743713572</v>
      </c>
      <c r="F243" s="99">
        <v>108.21432049780016</v>
      </c>
      <c r="G243" s="99">
        <v>126.16254660380086</v>
      </c>
      <c r="H243" s="99">
        <v>90.044214818044239</v>
      </c>
      <c r="I243" s="99">
        <v>102.42601074161911</v>
      </c>
      <c r="J243" s="99">
        <v>108.88189492807959</v>
      </c>
      <c r="K243" s="99">
        <v>134.01944072671947</v>
      </c>
      <c r="L243" s="99">
        <v>125.54577628412807</v>
      </c>
      <c r="M243" s="99">
        <v>122.08931785929146</v>
      </c>
      <c r="N243" s="99">
        <v>108.81368494606153</v>
      </c>
      <c r="O243" s="99">
        <v>115.78946603599171</v>
      </c>
      <c r="P243" s="99">
        <v>104.35035976266587</v>
      </c>
      <c r="Q243" s="99">
        <v>103.31009119582997</v>
      </c>
      <c r="R243" s="99">
        <v>80.051691310414455</v>
      </c>
      <c r="S243" s="99">
        <v>81.221959673545882</v>
      </c>
      <c r="T243" s="99">
        <v>108.60354087394253</v>
      </c>
      <c r="U243" s="99">
        <v>111.27112959001634</v>
      </c>
      <c r="V243" s="99">
        <v>111.1969862235313</v>
      </c>
      <c r="W243" s="99">
        <v>121.24237510336479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1.3795574731977058</v>
      </c>
      <c r="C244" s="123">
        <f t="shared" si="102"/>
        <v>1.7089711667569469</v>
      </c>
      <c r="D244" s="123">
        <f t="shared" si="102"/>
        <v>1.8239141081990933</v>
      </c>
      <c r="E244" s="123">
        <f t="shared" si="102"/>
        <v>1.8978364160547947</v>
      </c>
      <c r="F244" s="123">
        <f t="shared" si="102"/>
        <v>1.4580427748748899</v>
      </c>
      <c r="G244" s="123">
        <f t="shared" si="102"/>
        <v>1.7176258767644499</v>
      </c>
      <c r="H244" s="123">
        <f t="shared" si="102"/>
        <v>2.5618072492897941</v>
      </c>
      <c r="I244" s="123">
        <f t="shared" si="102"/>
        <v>5.5123501750261559</v>
      </c>
      <c r="J244" s="123">
        <f t="shared" si="102"/>
        <v>3.5398150497982908</v>
      </c>
      <c r="K244" s="123">
        <f t="shared" si="102"/>
        <v>3.1469621374713448</v>
      </c>
      <c r="L244" s="123">
        <f t="shared" si="102"/>
        <v>5.0772901953367713</v>
      </c>
      <c r="M244" s="123">
        <f t="shared" si="102"/>
        <v>3.3789578567870353</v>
      </c>
      <c r="N244" s="123">
        <f t="shared" si="102"/>
        <v>7.2591289016424954</v>
      </c>
      <c r="O244" s="123">
        <f t="shared" si="102"/>
        <v>3.1343077005622026</v>
      </c>
      <c r="P244" s="123">
        <f t="shared" si="102"/>
        <v>2.4159877316575766</v>
      </c>
      <c r="Q244" s="123">
        <f t="shared" si="102"/>
        <v>3.9391800851661185</v>
      </c>
      <c r="R244" s="123">
        <f t="shared" si="102"/>
        <v>3.456776607893719</v>
      </c>
      <c r="S244" s="123">
        <f t="shared" si="102"/>
        <v>3.476290712759162</v>
      </c>
      <c r="T244" s="123">
        <f t="shared" si="102"/>
        <v>3.9129924362370891</v>
      </c>
      <c r="U244" s="123">
        <f t="shared" si="102"/>
        <v>4.3349030578895631</v>
      </c>
      <c r="V244" s="123">
        <f t="shared" si="102"/>
        <v>4.0488578864000768</v>
      </c>
      <c r="W244" s="123">
        <f t="shared" si="102"/>
        <v>4.2860400982401483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1.3795574731977058</v>
      </c>
      <c r="C245" s="99">
        <f>RES_hhdet_tess!C165</f>
        <v>1.7089711667569469</v>
      </c>
      <c r="D245" s="99">
        <f>RES_hhdet_tess!D165</f>
        <v>1.8239141081990933</v>
      </c>
      <c r="E245" s="99">
        <f>RES_hhdet_tess!E165</f>
        <v>1.8978364160547947</v>
      </c>
      <c r="F245" s="99">
        <f>RES_hhdet_tess!F165</f>
        <v>1.4580427748748899</v>
      </c>
      <c r="G245" s="99">
        <f>RES_hhdet_tess!G165</f>
        <v>1.7176258767644499</v>
      </c>
      <c r="H245" s="99">
        <f>RES_hhdet_tess!H165</f>
        <v>2.5618072492897941</v>
      </c>
      <c r="I245" s="99">
        <f>RES_hhdet_tess!I165</f>
        <v>5.5123501750261559</v>
      </c>
      <c r="J245" s="99">
        <f>RES_hhdet_tess!J165</f>
        <v>3.5398150497982908</v>
      </c>
      <c r="K245" s="99">
        <f>RES_hhdet_tess!K165</f>
        <v>3.1469621374713448</v>
      </c>
      <c r="L245" s="99">
        <f>RES_hhdet_tess!L165</f>
        <v>5.0772901953367713</v>
      </c>
      <c r="M245" s="99">
        <f>RES_hhdet_tess!M165</f>
        <v>3.3789578567870353</v>
      </c>
      <c r="N245" s="99">
        <f>RES_hhdet_tess!N165</f>
        <v>7.2591289016424954</v>
      </c>
      <c r="O245" s="99">
        <f>RES_hhdet_tess!O165</f>
        <v>3.1343077005622026</v>
      </c>
      <c r="P245" s="99">
        <f>RES_hhdet_tess!P165</f>
        <v>2.4159877316575766</v>
      </c>
      <c r="Q245" s="99">
        <f>RES_hhdet_tess!Q165</f>
        <v>3.9391800851661185</v>
      </c>
      <c r="R245" s="99">
        <f>RES_hhdet_tess!R165</f>
        <v>3.456776607893719</v>
      </c>
      <c r="S245" s="99">
        <f>RES_hhdet_tess!S165</f>
        <v>3.476290712759162</v>
      </c>
      <c r="T245" s="99">
        <f>RES_hhdet_tess!T165</f>
        <v>3.9129924362370891</v>
      </c>
      <c r="U245" s="99">
        <f>RES_hhdet_tess!U165</f>
        <v>4.3349030578895631</v>
      </c>
      <c r="V245" s="99">
        <f>RES_hhdet_tess!V165</f>
        <v>4.0488578864000768</v>
      </c>
      <c r="W245" s="99">
        <f>RES_hhdet_tess!W165</f>
        <v>4.2860400982401483</v>
      </c>
      <c r="DA245" s="63" t="s">
        <v>3069</v>
      </c>
    </row>
    <row r="246" spans="1:105" ht="12" customHeight="1" x14ac:dyDescent="0.25">
      <c r="A246" s="121" t="s">
        <v>55</v>
      </c>
      <c r="B246" s="123">
        <v>11.494073456180532</v>
      </c>
      <c r="C246" s="123">
        <v>16.720765929754904</v>
      </c>
      <c r="D246" s="123">
        <v>18.686259237659396</v>
      </c>
      <c r="E246" s="123">
        <v>22.523765725022251</v>
      </c>
      <c r="F246" s="123">
        <v>15.428723592006834</v>
      </c>
      <c r="G246" s="123">
        <v>28.495973262312983</v>
      </c>
      <c r="H246" s="123">
        <v>17.390311863629535</v>
      </c>
      <c r="I246" s="123">
        <v>25.442898236753134</v>
      </c>
      <c r="J246" s="123">
        <v>15.960370736597909</v>
      </c>
      <c r="K246" s="123">
        <v>22.591055505652857</v>
      </c>
      <c r="L246" s="123">
        <v>18.131082710484332</v>
      </c>
      <c r="M246" s="123">
        <v>18.692456671029618</v>
      </c>
      <c r="N246" s="123">
        <v>20.433987008797672</v>
      </c>
      <c r="O246" s="123">
        <v>19.923696997915059</v>
      </c>
      <c r="P246" s="123">
        <v>20.246375176378713</v>
      </c>
      <c r="Q246" s="123">
        <v>21.043221915728694</v>
      </c>
      <c r="R246" s="123">
        <v>19.468370865887056</v>
      </c>
      <c r="S246" s="123">
        <v>22.160217103347978</v>
      </c>
      <c r="T246" s="123">
        <v>20.680437740578363</v>
      </c>
      <c r="U246" s="123">
        <v>21.15778703692396</v>
      </c>
      <c r="V246" s="123">
        <v>19.884955934007273</v>
      </c>
      <c r="W246" s="123">
        <v>21.647041222095687</v>
      </c>
      <c r="DA246" s="130" t="s">
        <v>3070</v>
      </c>
    </row>
    <row r="247" spans="1:105" ht="12" customHeight="1" x14ac:dyDescent="0.25">
      <c r="A247" s="97" t="s">
        <v>124</v>
      </c>
      <c r="B247" s="99">
        <v>11.460007002045428</v>
      </c>
      <c r="C247" s="99">
        <v>16.865611170859406</v>
      </c>
      <c r="D247" s="99">
        <v>18.789967040573273</v>
      </c>
      <c r="E247" s="99">
        <v>22.548960790279647</v>
      </c>
      <c r="F247" s="99">
        <v>15.491313692448756</v>
      </c>
      <c r="G247" s="99">
        <v>28.560499968316623</v>
      </c>
      <c r="H247" s="99">
        <v>16.664979386986271</v>
      </c>
      <c r="I247" s="99">
        <v>26.18122357612986</v>
      </c>
      <c r="J247" s="99">
        <v>15.238072968209893</v>
      </c>
      <c r="K247" s="99">
        <v>22.184940641526307</v>
      </c>
      <c r="L247" s="99">
        <v>18.853505265906165</v>
      </c>
      <c r="M247" s="99">
        <v>19.589318730711458</v>
      </c>
      <c r="N247" s="99">
        <v>18.253565675595727</v>
      </c>
      <c r="O247" s="99">
        <v>19.85424241406977</v>
      </c>
      <c r="P247" s="99">
        <v>19.657612844834041</v>
      </c>
      <c r="Q247" s="99">
        <v>20.96982994993072</v>
      </c>
      <c r="R247" s="99">
        <v>20.112924895362795</v>
      </c>
      <c r="S247" s="99">
        <v>21.154140435752925</v>
      </c>
      <c r="T247" s="99">
        <v>20.866124185444576</v>
      </c>
      <c r="U247" s="99">
        <v>21.618898561626931</v>
      </c>
      <c r="V247" s="99">
        <v>19.844971836291542</v>
      </c>
      <c r="W247" s="99">
        <v>21.721277569980359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12.306671942149901</v>
      </c>
      <c r="C251" s="102">
        <v>12.128983676039315</v>
      </c>
      <c r="D251" s="102">
        <v>13.193659185220501</v>
      </c>
      <c r="E251" s="102">
        <v>20.733500638642962</v>
      </c>
      <c r="F251" s="102">
        <v>9.1758844027882844</v>
      </c>
      <c r="G251" s="102">
        <v>15.382712675573096</v>
      </c>
      <c r="H251" s="102">
        <v>26.031192609162815</v>
      </c>
      <c r="I251" s="102">
        <v>23.026560762429277</v>
      </c>
      <c r="J251" s="102">
        <v>16.965194741667858</v>
      </c>
      <c r="K251" s="102">
        <v>22.89322885802855</v>
      </c>
      <c r="L251" s="102">
        <v>17.685834968727466</v>
      </c>
      <c r="M251" s="102">
        <v>18.105841300389958</v>
      </c>
      <c r="N251" s="102">
        <v>21.817390202283704</v>
      </c>
      <c r="O251" s="102">
        <v>19.974351270670258</v>
      </c>
      <c r="P251" s="102">
        <v>20.707175621739633</v>
      </c>
      <c r="Q251" s="102">
        <v>21.111877220954042</v>
      </c>
      <c r="R251" s="102">
        <v>18.704013128638586</v>
      </c>
      <c r="S251" s="102">
        <v>23.6256310509524</v>
      </c>
      <c r="T251" s="102">
        <v>20.1229995106311</v>
      </c>
      <c r="U251" s="102">
        <v>19.212977591722201</v>
      </c>
      <c r="V251" s="102">
        <v>20.060198630627713</v>
      </c>
      <c r="W251" s="102">
        <v>21.38045572198557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3078</v>
      </c>
    </row>
    <row r="255" spans="1:105" ht="12" customHeight="1" x14ac:dyDescent="0.25">
      <c r="A255" s="121" t="s">
        <v>54</v>
      </c>
      <c r="B255" s="123">
        <v>8.2893623837992365</v>
      </c>
      <c r="C255" s="123">
        <v>8.9725701785967935</v>
      </c>
      <c r="D255" s="123">
        <v>9.9121821942027992</v>
      </c>
      <c r="E255" s="123">
        <v>11.831156831212651</v>
      </c>
      <c r="F255" s="123">
        <v>7.7080524233883656</v>
      </c>
      <c r="G255" s="123">
        <v>16.569281091770911</v>
      </c>
      <c r="H255" s="123">
        <v>9.4236633290939693</v>
      </c>
      <c r="I255" s="123">
        <v>13.236010677074605</v>
      </c>
      <c r="J255" s="123">
        <v>6.4156599984805878</v>
      </c>
      <c r="K255" s="123">
        <v>9.0098169728361857</v>
      </c>
      <c r="L255" s="123">
        <v>7.0295460534625089</v>
      </c>
      <c r="M255" s="123">
        <v>6.9702942134758317</v>
      </c>
      <c r="N255" s="123">
        <v>6.1099636265861248</v>
      </c>
      <c r="O255" s="123">
        <v>6.1817016854031204</v>
      </c>
      <c r="P255" s="123">
        <v>6.18586203811088</v>
      </c>
      <c r="Q255" s="123">
        <v>6.9313181521776901</v>
      </c>
      <c r="R255" s="123">
        <v>6.8669163386041037</v>
      </c>
      <c r="S255" s="123">
        <v>7.5824874091455108</v>
      </c>
      <c r="T255" s="123">
        <v>7.5814473707975862</v>
      </c>
      <c r="U255" s="123">
        <v>7.8343724810809814</v>
      </c>
      <c r="V255" s="123">
        <v>6.8648400538004051</v>
      </c>
      <c r="W255" s="123">
        <v>7.0554687787842916</v>
      </c>
      <c r="DA255" s="130" t="s">
        <v>3079</v>
      </c>
    </row>
    <row r="256" spans="1:105" ht="12" customHeight="1" x14ac:dyDescent="0.25">
      <c r="A256" s="97" t="s">
        <v>50</v>
      </c>
      <c r="B256" s="99">
        <v>8.3028594752885994</v>
      </c>
      <c r="C256" s="99">
        <v>8.9593431972875237</v>
      </c>
      <c r="D256" s="99">
        <v>9.9619918484312446</v>
      </c>
      <c r="E256" s="99">
        <v>11.725140813365355</v>
      </c>
      <c r="F256" s="99">
        <v>7.7260696679302496</v>
      </c>
      <c r="G256" s="99">
        <v>16.894291259087709</v>
      </c>
      <c r="H256" s="99">
        <v>9.0933239211849131</v>
      </c>
      <c r="I256" s="99">
        <v>13.319467051342817</v>
      </c>
      <c r="J256" s="99">
        <v>6.4186749049458314</v>
      </c>
      <c r="K256" s="99">
        <v>9.0408398975474533</v>
      </c>
      <c r="L256" s="99">
        <v>7.038888004386445</v>
      </c>
      <c r="M256" s="99">
        <v>6.9683500252687409</v>
      </c>
      <c r="N256" s="99">
        <v>6.0332964128317341</v>
      </c>
      <c r="O256" s="99">
        <v>6.243229863373843</v>
      </c>
      <c r="P256" s="99">
        <v>6.2014761828554352</v>
      </c>
      <c r="Q256" s="99">
        <v>6.9101720369531314</v>
      </c>
      <c r="R256" s="99">
        <v>6.8620266157449059</v>
      </c>
      <c r="S256" s="99">
        <v>7.5878935529939016</v>
      </c>
      <c r="T256" s="99">
        <v>7.5883088912114394</v>
      </c>
      <c r="U256" s="99">
        <v>7.8444488131936483</v>
      </c>
      <c r="V256" s="99">
        <v>6.8639520244596746</v>
      </c>
      <c r="W256" s="99">
        <v>7.0569375592964594</v>
      </c>
      <c r="DA256" s="63" t="s">
        <v>3080</v>
      </c>
    </row>
    <row r="257" spans="1:105" ht="12" customHeight="1" x14ac:dyDescent="0.25">
      <c r="A257" s="109" t="s">
        <v>120</v>
      </c>
      <c r="B257" s="110">
        <v>7.4451806615554217</v>
      </c>
      <c r="C257" s="110">
        <v>9.6833766524339708</v>
      </c>
      <c r="D257" s="110">
        <v>8.0751625624266783</v>
      </c>
      <c r="E257" s="110">
        <v>14.557977156926601</v>
      </c>
      <c r="F257" s="110">
        <v>7.2296252837069686</v>
      </c>
      <c r="G257" s="110">
        <v>8.0835436554259079</v>
      </c>
      <c r="H257" s="110">
        <v>15.647705292728068</v>
      </c>
      <c r="I257" s="110">
        <v>10.342917915108609</v>
      </c>
      <c r="J257" s="110">
        <v>6.2689694452560936</v>
      </c>
      <c r="K257" s="110">
        <v>6.4379076619047506</v>
      </c>
      <c r="L257" s="110">
        <v>6.4986202587909405</v>
      </c>
      <c r="M257" s="110">
        <v>7.0754141368074235</v>
      </c>
      <c r="N257" s="110">
        <v>10.02931276985402</v>
      </c>
      <c r="O257" s="110">
        <v>0.66421244281546632</v>
      </c>
      <c r="P257" s="110">
        <v>4.5546563864252043</v>
      </c>
      <c r="Q257" s="110">
        <v>8.7541717530557577</v>
      </c>
      <c r="R257" s="110">
        <v>7.2042664001719956</v>
      </c>
      <c r="S257" s="110">
        <v>7.272727229644337</v>
      </c>
      <c r="T257" s="110">
        <v>7.0921259406365085</v>
      </c>
      <c r="U257" s="110">
        <v>7.0323475623546372</v>
      </c>
      <c r="V257" s="110">
        <v>6.9392762616798951</v>
      </c>
      <c r="W257" s="110">
        <v>6.9234786390259586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8.3406524153653496</v>
      </c>
      <c r="C259" s="118">
        <f t="shared" si="103"/>
        <v>11.040041648776221</v>
      </c>
      <c r="D259" s="118">
        <f t="shared" si="103"/>
        <v>12.25346754849992</v>
      </c>
      <c r="E259" s="118">
        <f t="shared" si="103"/>
        <v>14.491732644520219</v>
      </c>
      <c r="F259" s="118">
        <f t="shared" si="103"/>
        <v>9.781636676962842</v>
      </c>
      <c r="G259" s="118">
        <f t="shared" si="103"/>
        <v>18.916190666366106</v>
      </c>
      <c r="H259" s="118">
        <f t="shared" si="103"/>
        <v>10.09345960494152</v>
      </c>
      <c r="I259" s="118">
        <f t="shared" si="103"/>
        <v>13.746710370691135</v>
      </c>
      <c r="J259" s="118">
        <f t="shared" si="103"/>
        <v>6.2620565962404893</v>
      </c>
      <c r="K259" s="118">
        <f t="shared" si="103"/>
        <v>7.542634382222916</v>
      </c>
      <c r="L259" s="118">
        <f t="shared" si="103"/>
        <v>5.757165873586354</v>
      </c>
      <c r="M259" s="118">
        <f t="shared" si="103"/>
        <v>5.902739471920464</v>
      </c>
      <c r="N259" s="118">
        <f t="shared" si="103"/>
        <v>5.2104381459704072</v>
      </c>
      <c r="O259" s="118">
        <f t="shared" si="103"/>
        <v>5.6599895933631696</v>
      </c>
      <c r="P259" s="118">
        <f t="shared" si="103"/>
        <v>5.5993100022281164</v>
      </c>
      <c r="Q259" s="118">
        <f t="shared" si="103"/>
        <v>6.1857300387695275</v>
      </c>
      <c r="R259" s="118">
        <f t="shared" ref="R259:V259" si="104">R260+R262+R264+R273</f>
        <v>6.1756517618556224</v>
      </c>
      <c r="S259" s="118">
        <f t="shared" si="104"/>
        <v>6.6986808164108993</v>
      </c>
      <c r="T259" s="118">
        <f t="shared" si="104"/>
        <v>7.2959775733430288</v>
      </c>
      <c r="U259" s="118">
        <f t="shared" si="104"/>
        <v>7.7122311988906986</v>
      </c>
      <c r="V259" s="118">
        <f t="shared" si="104"/>
        <v>6.8784886471298519</v>
      </c>
      <c r="W259" s="118">
        <f t="shared" ref="W259" si="105">W260+W262+W264+W273</f>
        <v>7.1122754677361382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5.0837812498021897</v>
      </c>
      <c r="C264" s="123">
        <v>7.5370740058472201</v>
      </c>
      <c r="D264" s="123">
        <v>8.4031550740448946</v>
      </c>
      <c r="E264" s="123">
        <v>10.023958889853301</v>
      </c>
      <c r="F264" s="123">
        <v>6.8421457754216064</v>
      </c>
      <c r="G264" s="123">
        <v>12.511734818484186</v>
      </c>
      <c r="H264" s="123">
        <v>6.7021774216003704</v>
      </c>
      <c r="I264" s="123">
        <v>8.6707904982646706</v>
      </c>
      <c r="J264" s="123">
        <v>3.7984615971695601</v>
      </c>
      <c r="K264" s="123">
        <v>4.0471280036568951</v>
      </c>
      <c r="L264" s="123">
        <v>3.0523350468133015</v>
      </c>
      <c r="M264" s="123">
        <v>3.2289652052501405</v>
      </c>
      <c r="N264" s="123">
        <v>2.898867731979383</v>
      </c>
      <c r="O264" s="123">
        <v>3.2494003142389642</v>
      </c>
      <c r="P264" s="123">
        <v>3.2020219005082908</v>
      </c>
      <c r="Q264" s="123">
        <v>3.5208724219820349</v>
      </c>
      <c r="R264" s="123">
        <v>3.5397817330613979</v>
      </c>
      <c r="S264" s="123">
        <v>3.8014409657729931</v>
      </c>
      <c r="T264" s="123">
        <v>4.4018292139079147</v>
      </c>
      <c r="U264" s="123">
        <v>4.7286948771601685</v>
      </c>
      <c r="V264" s="123">
        <v>4.2762755094239253</v>
      </c>
      <c r="W264" s="123">
        <v>4.4424131805471792</v>
      </c>
      <c r="DA264" s="130" t="s">
        <v>3238</v>
      </c>
    </row>
    <row r="265" spans="1:105" ht="12" customHeight="1" x14ac:dyDescent="0.25">
      <c r="A265" s="97" t="s">
        <v>124</v>
      </c>
      <c r="B265" s="99">
        <v>5.2969079092405149</v>
      </c>
      <c r="C265" s="99">
        <v>7.7748268524061039</v>
      </c>
      <c r="D265" s="99">
        <v>8.5618181374308513</v>
      </c>
      <c r="E265" s="99">
        <v>10.165029785045734</v>
      </c>
      <c r="F265" s="99">
        <v>6.9106347575243747</v>
      </c>
      <c r="G265" s="99">
        <v>12.573301583583342</v>
      </c>
      <c r="H265" s="99">
        <v>7.2647713389652075</v>
      </c>
      <c r="I265" s="99">
        <v>11.320198706067764</v>
      </c>
      <c r="J265" s="99">
        <v>6.5289102340452114</v>
      </c>
      <c r="K265" s="99">
        <v>9.4863860533356164</v>
      </c>
      <c r="L265" s="99">
        <v>8.0048041504670771</v>
      </c>
      <c r="M265" s="99">
        <v>8.16565205248342</v>
      </c>
      <c r="N265" s="99">
        <v>7.4678560606899209</v>
      </c>
      <c r="O265" s="99">
        <v>7.7048141282508515</v>
      </c>
      <c r="P265" s="99">
        <v>7.2932286230272858</v>
      </c>
      <c r="Q265" s="99">
        <v>7.2846565538121641</v>
      </c>
      <c r="R265" s="99">
        <v>6.5247460610507426</v>
      </c>
      <c r="S265" s="99">
        <v>6.4113117569964038</v>
      </c>
      <c r="T265" s="99">
        <v>5.8681082987065167</v>
      </c>
      <c r="U265" s="99">
        <v>5.8498616372466588</v>
      </c>
      <c r="V265" s="99">
        <v>5.2519681980529302</v>
      </c>
      <c r="W265" s="99">
        <v>5.679496706028976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3.2568711655631595</v>
      </c>
      <c r="C273" s="123">
        <v>3.5029676429290006</v>
      </c>
      <c r="D273" s="123">
        <v>3.8503124744550261</v>
      </c>
      <c r="E273" s="123">
        <v>4.4677737546669176</v>
      </c>
      <c r="F273" s="123">
        <v>2.9394909015412356</v>
      </c>
      <c r="G273" s="123">
        <v>6.4044558478819189</v>
      </c>
      <c r="H273" s="123">
        <v>3.3912821833411502</v>
      </c>
      <c r="I273" s="123">
        <v>5.0759198724264643</v>
      </c>
      <c r="J273" s="123">
        <v>2.4635949990709296</v>
      </c>
      <c r="K273" s="123">
        <v>3.4955063785660214</v>
      </c>
      <c r="L273" s="123">
        <v>2.7048308267730521</v>
      </c>
      <c r="M273" s="123">
        <v>2.6737742666703235</v>
      </c>
      <c r="N273" s="123">
        <v>2.3115704139910247</v>
      </c>
      <c r="O273" s="123">
        <v>2.4105892791242054</v>
      </c>
      <c r="P273" s="123">
        <v>2.3972881017198255</v>
      </c>
      <c r="Q273" s="123">
        <v>2.6648576167874922</v>
      </c>
      <c r="R273" s="123">
        <v>2.6358700287942241</v>
      </c>
      <c r="S273" s="123">
        <v>2.8972398506379062</v>
      </c>
      <c r="T273" s="123">
        <v>2.8941483594351136</v>
      </c>
      <c r="U273" s="123">
        <v>2.9835363217305302</v>
      </c>
      <c r="V273" s="123">
        <v>2.6022131377059265</v>
      </c>
      <c r="W273" s="123">
        <v>2.669862287188959</v>
      </c>
      <c r="DA273" s="130" t="s">
        <v>3247</v>
      </c>
    </row>
    <row r="274" spans="1:105" ht="12" customHeight="1" x14ac:dyDescent="0.25">
      <c r="A274" s="97" t="s">
        <v>50</v>
      </c>
      <c r="B274" s="99">
        <v>3.3089432336172218</v>
      </c>
      <c r="C274" s="99">
        <v>3.5681523158961261</v>
      </c>
      <c r="D274" s="99">
        <v>3.9547113222989321</v>
      </c>
      <c r="E274" s="99">
        <v>4.6414762819826567</v>
      </c>
      <c r="F274" s="99">
        <v>3.0501901533374003</v>
      </c>
      <c r="G274" s="99">
        <v>6.6497513548790907</v>
      </c>
      <c r="H274" s="99">
        <v>3.5712736029111016</v>
      </c>
      <c r="I274" s="99">
        <v>5.2223437528487482</v>
      </c>
      <c r="J274" s="99">
        <v>2.5142288560383705</v>
      </c>
      <c r="K274" s="99">
        <v>3.5376699302702357</v>
      </c>
      <c r="L274" s="99">
        <v>2.7524239124638465</v>
      </c>
      <c r="M274" s="99">
        <v>2.7232256002799162</v>
      </c>
      <c r="N274" s="99">
        <v>2.3567875295272067</v>
      </c>
      <c r="O274" s="99">
        <v>2.4374709203307612</v>
      </c>
      <c r="P274" s="99">
        <v>2.4202353023845462</v>
      </c>
      <c r="Q274" s="99">
        <v>2.6957714467267033</v>
      </c>
      <c r="R274" s="99">
        <v>2.6740756656148146</v>
      </c>
      <c r="S274" s="99">
        <v>2.9478044371546748</v>
      </c>
      <c r="T274" s="99">
        <v>2.9347316178516758</v>
      </c>
      <c r="U274" s="99">
        <v>3.0210203227210508</v>
      </c>
      <c r="V274" s="99">
        <v>2.6332577285435077</v>
      </c>
      <c r="W274" s="99">
        <v>2.6995723981470654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0.24882815019330265</v>
      </c>
      <c r="E279" s="117">
        <f t="shared" si="108"/>
        <v>0.34595142940314882</v>
      </c>
      <c r="F279" s="117">
        <f t="shared" si="108"/>
        <v>0.33522400194681035</v>
      </c>
      <c r="G279" s="117">
        <f t="shared" si="108"/>
        <v>1.1210178708274485</v>
      </c>
      <c r="H279" s="117">
        <f t="shared" si="108"/>
        <v>0.71920478662827469</v>
      </c>
      <c r="I279" s="117">
        <f t="shared" si="108"/>
        <v>1.7055355818321483</v>
      </c>
      <c r="J279" s="117">
        <f t="shared" si="108"/>
        <v>1.4373734574676162</v>
      </c>
      <c r="K279" s="117">
        <f t="shared" si="108"/>
        <v>2.432997759625211</v>
      </c>
      <c r="L279" s="117">
        <f t="shared" si="108"/>
        <v>1.1171520413589291</v>
      </c>
      <c r="M279" s="117">
        <f t="shared" si="108"/>
        <v>0.87727553578711293</v>
      </c>
      <c r="N279" s="117">
        <f t="shared" si="108"/>
        <v>0.18436403335452387</v>
      </c>
      <c r="O279" s="117">
        <f t="shared" si="108"/>
        <v>0.80204618312745368</v>
      </c>
      <c r="P279" s="117">
        <f t="shared" si="108"/>
        <v>0.65982037017042394</v>
      </c>
      <c r="Q279" s="117">
        <f t="shared" si="108"/>
        <v>1.0234886540353882</v>
      </c>
      <c r="R279" s="117">
        <f t="shared" ref="R279:V279" si="109">R280+R282+R284+R293</f>
        <v>1.3912492876082867</v>
      </c>
      <c r="S279" s="117">
        <f t="shared" si="109"/>
        <v>3.2338928565159799</v>
      </c>
      <c r="T279" s="117">
        <f t="shared" si="109"/>
        <v>6.6790718924723089</v>
      </c>
      <c r="U279" s="117">
        <f t="shared" si="109"/>
        <v>6.3971290651221775</v>
      </c>
      <c r="V279" s="117">
        <f t="shared" si="109"/>
        <v>6.3995600527999512</v>
      </c>
      <c r="W279" s="117">
        <f t="shared" ref="W279" si="110">W280+W282+W284+W293</f>
        <v>3.3115959000765649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0.19734105349754327</v>
      </c>
      <c r="E280" s="122">
        <f t="shared" si="111"/>
        <v>0.26552308139851011</v>
      </c>
      <c r="F280" s="122">
        <f t="shared" si="111"/>
        <v>0.2727958527405136</v>
      </c>
      <c r="G280" s="122">
        <f t="shared" si="111"/>
        <v>0.8138146742659631</v>
      </c>
      <c r="H280" s="122">
        <f t="shared" si="111"/>
        <v>0.54177086753966652</v>
      </c>
      <c r="I280" s="122">
        <f t="shared" si="111"/>
        <v>1.2285558347139223</v>
      </c>
      <c r="J280" s="122">
        <f t="shared" si="111"/>
        <v>1.1859763233079703</v>
      </c>
      <c r="K280" s="122">
        <f t="shared" si="111"/>
        <v>1.9721201375579465</v>
      </c>
      <c r="L280" s="122">
        <f t="shared" si="111"/>
        <v>0.92860258920462824</v>
      </c>
      <c r="M280" s="122">
        <f t="shared" si="111"/>
        <v>0.72290789895500285</v>
      </c>
      <c r="N280" s="122">
        <f t="shared" si="111"/>
        <v>0.14687488655327005</v>
      </c>
      <c r="O280" s="122">
        <f t="shared" si="111"/>
        <v>0.65792347474017632</v>
      </c>
      <c r="P280" s="122">
        <f t="shared" si="111"/>
        <v>0.52669113056123884</v>
      </c>
      <c r="Q280" s="122">
        <f t="shared" si="111"/>
        <v>0.79909810363988831</v>
      </c>
      <c r="R280" s="122">
        <f t="shared" si="111"/>
        <v>1.0249612853165089</v>
      </c>
      <c r="S280" s="122">
        <f t="shared" si="111"/>
        <v>2.28805403803598</v>
      </c>
      <c r="T280" s="122">
        <f t="shared" si="111"/>
        <v>5.1547863943227155</v>
      </c>
      <c r="U280" s="122">
        <f t="shared" si="111"/>
        <v>4.8622547625657804</v>
      </c>
      <c r="V280" s="122">
        <f t="shared" si="111"/>
        <v>4.9419076794765813</v>
      </c>
      <c r="W280" s="122">
        <f t="shared" si="111"/>
        <v>2.5030292592955097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0.19734105349754327</v>
      </c>
      <c r="E281" s="98">
        <v>0.26552308139851011</v>
      </c>
      <c r="F281" s="98">
        <v>0.2727958527405136</v>
      </c>
      <c r="G281" s="98">
        <v>0.8138146742659631</v>
      </c>
      <c r="H281" s="98">
        <v>0.54177086753966652</v>
      </c>
      <c r="I281" s="98">
        <v>1.2285558347139223</v>
      </c>
      <c r="J281" s="98">
        <v>1.1859763233079703</v>
      </c>
      <c r="K281" s="98">
        <v>1.9721201375579465</v>
      </c>
      <c r="L281" s="98">
        <v>0.92860258920462824</v>
      </c>
      <c r="M281" s="98">
        <v>0.72290789895500285</v>
      </c>
      <c r="N281" s="98">
        <v>0.14687488655327005</v>
      </c>
      <c r="O281" s="98">
        <v>0.65792347474017632</v>
      </c>
      <c r="P281" s="98">
        <v>0.52669113056123884</v>
      </c>
      <c r="Q281" s="98">
        <v>0.79909810363988831</v>
      </c>
      <c r="R281" s="98">
        <v>1.0249612853165089</v>
      </c>
      <c r="S281" s="98">
        <v>2.28805403803598</v>
      </c>
      <c r="T281" s="98">
        <v>5.1547863943227155</v>
      </c>
      <c r="U281" s="98">
        <v>4.8622547625657804</v>
      </c>
      <c r="V281" s="98">
        <v>4.9419076794765813</v>
      </c>
      <c r="W281" s="98">
        <v>2.5030292592955097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1.2476830824625269E-3</v>
      </c>
      <c r="E282" s="122">
        <f t="shared" si="112"/>
        <v>2.102018969344126E-3</v>
      </c>
      <c r="F282" s="122">
        <f t="shared" si="112"/>
        <v>1.8460484427037167E-3</v>
      </c>
      <c r="G282" s="122">
        <f t="shared" si="112"/>
        <v>5.3939747865050349E-3</v>
      </c>
      <c r="H282" s="122">
        <f t="shared" si="112"/>
        <v>6.6646372850325238E-3</v>
      </c>
      <c r="I282" s="122">
        <f t="shared" si="112"/>
        <v>2.8049942155660996E-2</v>
      </c>
      <c r="J282" s="122">
        <f t="shared" si="112"/>
        <v>1.5292726719883427E-2</v>
      </c>
      <c r="K282" s="122">
        <f t="shared" si="112"/>
        <v>1.8018090037969128E-2</v>
      </c>
      <c r="L282" s="122">
        <f t="shared" si="112"/>
        <v>1.4449194883609823E-2</v>
      </c>
      <c r="M282" s="122">
        <f t="shared" si="112"/>
        <v>7.7943166146652873E-3</v>
      </c>
      <c r="N282" s="122">
        <f t="shared" si="112"/>
        <v>4.0391615494499884E-3</v>
      </c>
      <c r="O282" s="122">
        <f t="shared" si="112"/>
        <v>3.4249130643612337E-3</v>
      </c>
      <c r="P282" s="122">
        <f t="shared" si="112"/>
        <v>6.4394556985839305E-3</v>
      </c>
      <c r="Q282" s="122">
        <f t="shared" si="112"/>
        <v>1.8614259997974069E-2</v>
      </c>
      <c r="R282" s="122">
        <f t="shared" si="112"/>
        <v>3.170351854306127E-2</v>
      </c>
      <c r="S282" s="122">
        <f t="shared" si="112"/>
        <v>7.628871922699014E-2</v>
      </c>
      <c r="T282" s="122">
        <f t="shared" si="112"/>
        <v>0.13350055889653617</v>
      </c>
      <c r="U282" s="122">
        <f t="shared" si="112"/>
        <v>0.12418250792637743</v>
      </c>
      <c r="V282" s="122">
        <f t="shared" si="112"/>
        <v>3.3122703203940888E-2</v>
      </c>
      <c r="W282" s="122">
        <f t="shared" si="112"/>
        <v>4.9326961582839461E-3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1.2476830824625269E-3</v>
      </c>
      <c r="E283" s="98">
        <v>2.102018969344126E-3</v>
      </c>
      <c r="F283" s="98">
        <v>1.8460484427037167E-3</v>
      </c>
      <c r="G283" s="98">
        <v>5.3939747865050349E-3</v>
      </c>
      <c r="H283" s="98">
        <v>6.6646372850325238E-3</v>
      </c>
      <c r="I283" s="98">
        <v>2.8049942155660996E-2</v>
      </c>
      <c r="J283" s="98">
        <v>1.5292726719883427E-2</v>
      </c>
      <c r="K283" s="98">
        <v>1.8018090037969128E-2</v>
      </c>
      <c r="L283" s="98">
        <v>1.4449194883609823E-2</v>
      </c>
      <c r="M283" s="98">
        <v>7.7943166146652873E-3</v>
      </c>
      <c r="N283" s="98">
        <v>4.0391615494499884E-3</v>
      </c>
      <c r="O283" s="98">
        <v>3.4249130643612337E-3</v>
      </c>
      <c r="P283" s="98">
        <v>6.4394556985839305E-3</v>
      </c>
      <c r="Q283" s="98">
        <v>1.8614259997974069E-2</v>
      </c>
      <c r="R283" s="98">
        <v>3.170351854306127E-2</v>
      </c>
      <c r="S283" s="98">
        <v>7.628871922699014E-2</v>
      </c>
      <c r="T283" s="98">
        <v>0.13350055889653617</v>
      </c>
      <c r="U283" s="98">
        <v>0.12418250792637743</v>
      </c>
      <c r="V283" s="98">
        <v>3.3122703203940888E-2</v>
      </c>
      <c r="W283" s="98">
        <v>4.9326961582839461E-3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3.4283783859469952E-2</v>
      </c>
      <c r="E284" s="122">
        <v>5.3392216284964961E-2</v>
      </c>
      <c r="F284" s="122">
        <v>4.1776563455491425E-2</v>
      </c>
      <c r="G284" s="122">
        <v>0.19716527054485949</v>
      </c>
      <c r="H284" s="122">
        <v>0.11672221501487723</v>
      </c>
      <c r="I284" s="122">
        <v>0.29419182881172395</v>
      </c>
      <c r="J284" s="122">
        <v>0.16975892286832672</v>
      </c>
      <c r="K284" s="122">
        <v>0.31517973033287144</v>
      </c>
      <c r="L284" s="122">
        <v>0.12478782247360423</v>
      </c>
      <c r="M284" s="122">
        <v>0.10663296637883027</v>
      </c>
      <c r="N284" s="122">
        <v>2.5174649998930234E-2</v>
      </c>
      <c r="O284" s="122">
        <v>0.10348855967014425</v>
      </c>
      <c r="P284" s="122">
        <v>9.2489425059018193E-2</v>
      </c>
      <c r="Q284" s="122">
        <v>0.14486298865981961</v>
      </c>
      <c r="R284" s="122">
        <v>0.22824411119863197</v>
      </c>
      <c r="S284" s="122">
        <v>0.59415303962002541</v>
      </c>
      <c r="T284" s="122">
        <v>0.89214082884749102</v>
      </c>
      <c r="U284" s="122">
        <v>0.89957797329742228</v>
      </c>
      <c r="V284" s="122">
        <v>0.9335953822303279</v>
      </c>
      <c r="W284" s="122">
        <v>0.54778804813180226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3.4283783859469952E-2</v>
      </c>
      <c r="E285" s="98">
        <v>5.3392216284964961E-2</v>
      </c>
      <c r="F285" s="98">
        <v>4.1776563455491425E-2</v>
      </c>
      <c r="G285" s="98">
        <v>0.19716527054485949</v>
      </c>
      <c r="H285" s="98">
        <v>7.5297903228022392E-2</v>
      </c>
      <c r="I285" s="98">
        <v>0.16144596043047105</v>
      </c>
      <c r="J285" s="98">
        <v>6.6479802780143413E-2</v>
      </c>
      <c r="K285" s="98">
        <v>1.3269505174218791E-2</v>
      </c>
      <c r="L285" s="98">
        <v>3.306356396546755E-2</v>
      </c>
      <c r="M285" s="98">
        <v>7.136895346117407E-2</v>
      </c>
      <c r="N285" s="98">
        <v>1.2563009755638873E-2</v>
      </c>
      <c r="O285" s="98">
        <v>6.9546433631753862E-2</v>
      </c>
      <c r="P285" s="98">
        <v>4.4368745584851259E-2</v>
      </c>
      <c r="Q285" s="98">
        <v>7.8831016744070587E-2</v>
      </c>
      <c r="R285" s="98">
        <v>0.13216783354099254</v>
      </c>
      <c r="S285" s="98">
        <v>0.31422368972478759</v>
      </c>
      <c r="T285" s="98">
        <v>0.89214082884749102</v>
      </c>
      <c r="U285" s="98">
        <v>0.83030563486610642</v>
      </c>
      <c r="V285" s="98">
        <v>0.69845973822854479</v>
      </c>
      <c r="W285" s="98">
        <v>0.2293652400227032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4.1424311786854844E-2</v>
      </c>
      <c r="I289" s="101">
        <v>0.13274586838125291</v>
      </c>
      <c r="J289" s="101">
        <v>0.10327912008818332</v>
      </c>
      <c r="K289" s="101">
        <v>0.30191022515865268</v>
      </c>
      <c r="L289" s="101">
        <v>9.1724258508136675E-2</v>
      </c>
      <c r="M289" s="101">
        <v>3.5264012917656191E-2</v>
      </c>
      <c r="N289" s="101">
        <v>1.2611640243291361E-2</v>
      </c>
      <c r="O289" s="101">
        <v>3.3942126038390384E-2</v>
      </c>
      <c r="P289" s="101">
        <v>4.8120679474166927E-2</v>
      </c>
      <c r="Q289" s="101">
        <v>6.6031971915749027E-2</v>
      </c>
      <c r="R289" s="101">
        <v>9.6076277657639444E-2</v>
      </c>
      <c r="S289" s="101">
        <v>0.27992934989523777</v>
      </c>
      <c r="T289" s="101">
        <v>0</v>
      </c>
      <c r="U289" s="101">
        <v>6.9272338431315916E-2</v>
      </c>
      <c r="V289" s="101">
        <v>0.23513564400178311</v>
      </c>
      <c r="W289" s="101">
        <v>0.31842280810909906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1.5955629753826896E-2</v>
      </c>
      <c r="E293" s="122">
        <v>2.4934112750329616E-2</v>
      </c>
      <c r="F293" s="122">
        <v>1.8805537308101621E-2</v>
      </c>
      <c r="G293" s="122">
        <v>0.10464395123012082</v>
      </c>
      <c r="H293" s="122">
        <v>5.404706678869841E-2</v>
      </c>
      <c r="I293" s="122">
        <v>0.15473797615084089</v>
      </c>
      <c r="J293" s="122">
        <v>6.6345484571435839E-2</v>
      </c>
      <c r="K293" s="122">
        <v>0.12767980169642398</v>
      </c>
      <c r="L293" s="122">
        <v>4.9312434797086864E-2</v>
      </c>
      <c r="M293" s="122">
        <v>3.9940353838614509E-2</v>
      </c>
      <c r="N293" s="122">
        <v>8.2753352528735814E-3</v>
      </c>
      <c r="O293" s="122">
        <v>3.7209235652771872E-2</v>
      </c>
      <c r="P293" s="122">
        <v>3.4200358851582957E-2</v>
      </c>
      <c r="Q293" s="122">
        <v>6.091330173770633E-2</v>
      </c>
      <c r="R293" s="122">
        <v>0.10634037255008472</v>
      </c>
      <c r="S293" s="122">
        <v>0.27539705963298416</v>
      </c>
      <c r="T293" s="122">
        <v>0.498644110405567</v>
      </c>
      <c r="U293" s="122">
        <v>0.51111382133259742</v>
      </c>
      <c r="V293" s="122">
        <v>0.49093428788910159</v>
      </c>
      <c r="W293" s="122">
        <v>0.25584589649096873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1.5490209502835535E-2</v>
      </c>
      <c r="E294" s="98">
        <v>2.3378259148032255E-2</v>
      </c>
      <c r="F294" s="98">
        <v>1.8513188013808784E-2</v>
      </c>
      <c r="G294" s="98">
        <v>0.10335980248767494</v>
      </c>
      <c r="H294" s="98">
        <v>4.8378757456139815E-2</v>
      </c>
      <c r="I294" s="98">
        <v>0.15464201389099305</v>
      </c>
      <c r="J294" s="98">
        <v>6.5903157923753383E-2</v>
      </c>
      <c r="K294" s="98">
        <v>0.12752588979910143</v>
      </c>
      <c r="L294" s="98">
        <v>4.7670049597412188E-2</v>
      </c>
      <c r="M294" s="98">
        <v>3.9204964363329521E-2</v>
      </c>
      <c r="N294" s="98">
        <v>8.0232323748352704E-3</v>
      </c>
      <c r="O294" s="98">
        <v>3.7209235652771872E-2</v>
      </c>
      <c r="P294" s="98">
        <v>3.4200358851582957E-2</v>
      </c>
      <c r="Q294" s="98">
        <v>6.0083558510474526E-2</v>
      </c>
      <c r="R294" s="98">
        <v>0.10465517424423372</v>
      </c>
      <c r="S294" s="98">
        <v>0.27111401667665047</v>
      </c>
      <c r="T294" s="98">
        <v>0.4953145652067365</v>
      </c>
      <c r="U294" s="98">
        <v>0.50816953653045538</v>
      </c>
      <c r="V294" s="98">
        <v>0.48760483889975409</v>
      </c>
      <c r="W294" s="98">
        <v>0.2549905754087467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4.6542025099136026E-4</v>
      </c>
      <c r="E295" s="33">
        <v>1.5558536022973596E-3</v>
      </c>
      <c r="F295" s="33">
        <v>2.923492942928387E-4</v>
      </c>
      <c r="G295" s="33">
        <v>1.2841487424458799E-3</v>
      </c>
      <c r="H295" s="33">
        <v>5.6683093325585968E-3</v>
      </c>
      <c r="I295" s="33">
        <v>9.5962259847849984E-5</v>
      </c>
      <c r="J295" s="33">
        <v>4.4232664768246099E-4</v>
      </c>
      <c r="K295" s="33">
        <v>1.5391189732255094E-4</v>
      </c>
      <c r="L295" s="33">
        <v>1.6423851996746753E-3</v>
      </c>
      <c r="M295" s="33">
        <v>7.3538947528498674E-4</v>
      </c>
      <c r="N295" s="33">
        <v>2.5210287803831071E-4</v>
      </c>
      <c r="O295" s="33">
        <v>0</v>
      </c>
      <c r="P295" s="33">
        <v>0</v>
      </c>
      <c r="Q295" s="33">
        <v>8.2974322723180236E-4</v>
      </c>
      <c r="R295" s="33">
        <v>1.685198305850994E-3</v>
      </c>
      <c r="S295" s="33">
        <v>4.2830429563337057E-3</v>
      </c>
      <c r="T295" s="33">
        <v>3.3295451988304922E-3</v>
      </c>
      <c r="U295" s="33">
        <v>2.944284802142089E-3</v>
      </c>
      <c r="V295" s="33">
        <v>3.3294489893474812E-3</v>
      </c>
      <c r="W295" s="33">
        <v>8.5532108222205147E-4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0.15557756205334342</v>
      </c>
      <c r="E297" s="117">
        <f t="shared" si="113"/>
        <v>0.21798918517933799</v>
      </c>
      <c r="F297" s="117">
        <f t="shared" si="113"/>
        <v>0.21420720260222209</v>
      </c>
      <c r="G297" s="117">
        <f t="shared" si="113"/>
        <v>0.71074330501552463</v>
      </c>
      <c r="H297" s="117">
        <f t="shared" si="113"/>
        <v>0.47078620138751343</v>
      </c>
      <c r="I297" s="117">
        <f t="shared" si="113"/>
        <v>1.1432457304666199</v>
      </c>
      <c r="J297" s="117">
        <f t="shared" si="113"/>
        <v>0.97345715661956467</v>
      </c>
      <c r="K297" s="117">
        <f t="shared" si="113"/>
        <v>1.6487482060412584</v>
      </c>
      <c r="L297" s="117">
        <f t="shared" si="113"/>
        <v>0.77920576190517576</v>
      </c>
      <c r="M297" s="117">
        <f t="shared" si="113"/>
        <v>0.61140598246692979</v>
      </c>
      <c r="N297" s="117">
        <f t="shared" si="113"/>
        <v>0.13594972986336573</v>
      </c>
      <c r="O297" s="117">
        <f t="shared" si="113"/>
        <v>0.57612679542345224</v>
      </c>
      <c r="P297" s="117">
        <f t="shared" si="113"/>
        <v>0.49458611950356574</v>
      </c>
      <c r="Q297" s="117">
        <f t="shared" si="113"/>
        <v>0.81067019968177845</v>
      </c>
      <c r="R297" s="117">
        <f t="shared" ref="R297:V297" si="114">R298+R300+R302+R311</f>
        <v>1.1433755445946781</v>
      </c>
      <c r="S297" s="117">
        <f t="shared" si="114"/>
        <v>2.7290098232337385</v>
      </c>
      <c r="T297" s="117">
        <f t="shared" si="114"/>
        <v>5.8446532926112376</v>
      </c>
      <c r="U297" s="117">
        <f t="shared" si="114"/>
        <v>5.709252356126199</v>
      </c>
      <c r="V297" s="117">
        <f t="shared" si="114"/>
        <v>5.5514300351796475</v>
      </c>
      <c r="W297" s="117">
        <f t="shared" ref="W297" si="115">W298+W300+W302+W311</f>
        <v>2.8286006100810193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0.1260240608944404</v>
      </c>
      <c r="E298" s="122">
        <f t="shared" si="116"/>
        <v>0.17108331669370838</v>
      </c>
      <c r="F298" s="122">
        <f t="shared" si="116"/>
        <v>0.17733368108421715</v>
      </c>
      <c r="G298" s="122">
        <f t="shared" si="116"/>
        <v>0.5338022369927361</v>
      </c>
      <c r="H298" s="122">
        <f t="shared" si="116"/>
        <v>0.35860344420898249</v>
      </c>
      <c r="I298" s="122">
        <f t="shared" si="116"/>
        <v>0.82072302001813913</v>
      </c>
      <c r="J298" s="122">
        <f t="shared" si="116"/>
        <v>0.79985353096045242</v>
      </c>
      <c r="K298" s="122">
        <f t="shared" si="116"/>
        <v>1.3433445530625461</v>
      </c>
      <c r="L298" s="122">
        <f t="shared" si="116"/>
        <v>0.63914624948890908</v>
      </c>
      <c r="M298" s="122">
        <f t="shared" si="116"/>
        <v>0.50441310244142223</v>
      </c>
      <c r="N298" s="122">
        <f t="shared" si="116"/>
        <v>0.10430379937516475</v>
      </c>
      <c r="O298" s="122">
        <f t="shared" si="116"/>
        <v>0.47781690697641521</v>
      </c>
      <c r="P298" s="122">
        <f t="shared" si="116"/>
        <v>0.39265293567476434</v>
      </c>
      <c r="Q298" s="122">
        <f t="shared" si="116"/>
        <v>0.61209240505449047</v>
      </c>
      <c r="R298" s="122">
        <f t="shared" si="116"/>
        <v>0.8076478288506036</v>
      </c>
      <c r="S298" s="122">
        <f t="shared" si="116"/>
        <v>1.8615562451346102</v>
      </c>
      <c r="T298" s="122">
        <f t="shared" si="116"/>
        <v>4.327547651148115</v>
      </c>
      <c r="U298" s="122">
        <f t="shared" si="116"/>
        <v>4.1933976470278669</v>
      </c>
      <c r="V298" s="122">
        <f t="shared" si="116"/>
        <v>4.3441233412630842</v>
      </c>
      <c r="W298" s="122">
        <f t="shared" si="116"/>
        <v>2.2211287696443107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0.1260240608944404</v>
      </c>
      <c r="E299" s="98">
        <v>0.17108331669370838</v>
      </c>
      <c r="F299" s="98">
        <v>0.17733368108421715</v>
      </c>
      <c r="G299" s="98">
        <v>0.5338022369927361</v>
      </c>
      <c r="H299" s="98">
        <v>0.35860344420898249</v>
      </c>
      <c r="I299" s="98">
        <v>0.82072302001813913</v>
      </c>
      <c r="J299" s="98">
        <v>0.79985353096045242</v>
      </c>
      <c r="K299" s="98">
        <v>1.3433445530625461</v>
      </c>
      <c r="L299" s="98">
        <v>0.63914624948890908</v>
      </c>
      <c r="M299" s="98">
        <v>0.50441310244142223</v>
      </c>
      <c r="N299" s="98">
        <v>0.10430379937516475</v>
      </c>
      <c r="O299" s="98">
        <v>0.47781690697641521</v>
      </c>
      <c r="P299" s="98">
        <v>0.39265293567476434</v>
      </c>
      <c r="Q299" s="98">
        <v>0.61209240505449047</v>
      </c>
      <c r="R299" s="98">
        <v>0.8076478288506036</v>
      </c>
      <c r="S299" s="98">
        <v>1.8615562451346102</v>
      </c>
      <c r="T299" s="98">
        <v>4.327547651148115</v>
      </c>
      <c r="U299" s="98">
        <v>4.1933976470278669</v>
      </c>
      <c r="V299" s="98">
        <v>4.3441233412630842</v>
      </c>
      <c r="W299" s="98">
        <v>2.2211287696443107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2.670928469831124E-3</v>
      </c>
      <c r="E300" s="122">
        <f t="shared" si="117"/>
        <v>4.6340164083594733E-3</v>
      </c>
      <c r="F300" s="122">
        <f t="shared" si="117"/>
        <v>4.1877016183609304E-3</v>
      </c>
      <c r="G300" s="122">
        <f t="shared" si="117"/>
        <v>1.2584079115146092E-2</v>
      </c>
      <c r="H300" s="122">
        <f t="shared" si="117"/>
        <v>1.5982108429358481E-2</v>
      </c>
      <c r="I300" s="122">
        <f t="shared" si="117"/>
        <v>6.9108644536163916E-2</v>
      </c>
      <c r="J300" s="122">
        <f t="shared" si="117"/>
        <v>3.8701311973987573E-2</v>
      </c>
      <c r="K300" s="122">
        <f t="shared" si="117"/>
        <v>4.6834157394230469E-2</v>
      </c>
      <c r="L300" s="122">
        <f t="shared" si="117"/>
        <v>3.8574111020502656E-2</v>
      </c>
      <c r="M300" s="122">
        <f t="shared" si="117"/>
        <v>2.1462946942088938E-2</v>
      </c>
      <c r="N300" s="122">
        <f t="shared" si="117"/>
        <v>1.153289504427699E-2</v>
      </c>
      <c r="O300" s="122">
        <f t="shared" si="117"/>
        <v>1.0194602928762963E-2</v>
      </c>
      <c r="P300" s="122">
        <f t="shared" si="117"/>
        <v>2.0015015242445935E-2</v>
      </c>
      <c r="Q300" s="122">
        <f t="shared" si="117"/>
        <v>5.9961446481720145E-2</v>
      </c>
      <c r="R300" s="122">
        <f t="shared" si="117"/>
        <v>0.10437449941083621</v>
      </c>
      <c r="S300" s="122">
        <f t="shared" si="117"/>
        <v>0.25546585886971129</v>
      </c>
      <c r="T300" s="122">
        <f t="shared" si="117"/>
        <v>0.4533479977363386</v>
      </c>
      <c r="U300" s="122">
        <f t="shared" si="117"/>
        <v>0.42703902797279847</v>
      </c>
      <c r="V300" s="122">
        <f t="shared" si="117"/>
        <v>0.11535295538016559</v>
      </c>
      <c r="W300" s="122">
        <f t="shared" si="117"/>
        <v>1.7390066775038265E-2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2.670928469831124E-3</v>
      </c>
      <c r="E301" s="98">
        <v>4.6340164083594733E-3</v>
      </c>
      <c r="F301" s="98">
        <v>4.1877016183609304E-3</v>
      </c>
      <c r="G301" s="98">
        <v>1.2584079115146092E-2</v>
      </c>
      <c r="H301" s="98">
        <v>1.5982108429358481E-2</v>
      </c>
      <c r="I301" s="98">
        <v>6.9108644536163916E-2</v>
      </c>
      <c r="J301" s="98">
        <v>3.8701311973987573E-2</v>
      </c>
      <c r="K301" s="98">
        <v>4.6834157394230469E-2</v>
      </c>
      <c r="L301" s="98">
        <v>3.8574111020502656E-2</v>
      </c>
      <c r="M301" s="98">
        <v>2.1462946942088938E-2</v>
      </c>
      <c r="N301" s="98">
        <v>1.153289504427699E-2</v>
      </c>
      <c r="O301" s="98">
        <v>1.0194602928762963E-2</v>
      </c>
      <c r="P301" s="98">
        <v>2.0015015242445935E-2</v>
      </c>
      <c r="Q301" s="98">
        <v>5.9961446481720145E-2</v>
      </c>
      <c r="R301" s="98">
        <v>0.10437449941083621</v>
      </c>
      <c r="S301" s="98">
        <v>0.25546585886971129</v>
      </c>
      <c r="T301" s="98">
        <v>0.4533479977363386</v>
      </c>
      <c r="U301" s="98">
        <v>0.42703902797279847</v>
      </c>
      <c r="V301" s="98">
        <v>0.11535295538016559</v>
      </c>
      <c r="W301" s="98">
        <v>1.7390066775038265E-2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1.7596651679722897E-2</v>
      </c>
      <c r="E302" s="122">
        <v>2.7604343527435869E-2</v>
      </c>
      <c r="F302" s="122">
        <v>2.1758456049472866E-2</v>
      </c>
      <c r="G302" s="122">
        <v>0.10353894704694457</v>
      </c>
      <c r="H302" s="122">
        <v>6.3901541102423701E-2</v>
      </c>
      <c r="I302" s="122">
        <v>0.16358648522901603</v>
      </c>
      <c r="J302" s="122">
        <v>9.6277244869231254E-2</v>
      </c>
      <c r="K302" s="122">
        <v>0.18427976594783776</v>
      </c>
      <c r="L302" s="122">
        <v>7.2488416130115835E-2</v>
      </c>
      <c r="M302" s="122">
        <v>6.2133765158460252E-2</v>
      </c>
      <c r="N302" s="122">
        <v>1.524702419799441E-2</v>
      </c>
      <c r="O302" s="122">
        <v>6.6440113435919532E-2</v>
      </c>
      <c r="P302" s="122">
        <v>6.1995731310191871E-2</v>
      </c>
      <c r="Q302" s="122">
        <v>0.102968048026741</v>
      </c>
      <c r="R302" s="122">
        <v>0.16884962237097606</v>
      </c>
      <c r="S302" s="122">
        <v>0.44920938481455336</v>
      </c>
      <c r="T302" s="122">
        <v>0.76809003967377087</v>
      </c>
      <c r="U302" s="122">
        <v>0.78385434769338824</v>
      </c>
      <c r="V302" s="122">
        <v>0.79711864336901028</v>
      </c>
      <c r="W302" s="122">
        <v>0.43578943512298046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1.7596651679722897E-2</v>
      </c>
      <c r="E303" s="98">
        <v>2.7604343527435869E-2</v>
      </c>
      <c r="F303" s="98">
        <v>2.1758456049472866E-2</v>
      </c>
      <c r="G303" s="98">
        <v>0.10353894704694457</v>
      </c>
      <c r="H303" s="98">
        <v>3.9899257073753809E-2</v>
      </c>
      <c r="I303" s="98">
        <v>8.6401784118131764E-2</v>
      </c>
      <c r="J303" s="98">
        <v>3.5993963577196877E-2</v>
      </c>
      <c r="K303" s="98">
        <v>7.2849698775102603E-3</v>
      </c>
      <c r="L303" s="98">
        <v>1.84492025565085E-2</v>
      </c>
      <c r="M303" s="98">
        <v>4.1172913503912861E-2</v>
      </c>
      <c r="N303" s="98">
        <v>7.6437177095146887E-3</v>
      </c>
      <c r="O303" s="98">
        <v>4.5541026139377265E-2</v>
      </c>
      <c r="P303" s="98">
        <v>3.1562314053279049E-2</v>
      </c>
      <c r="Q303" s="98">
        <v>6.0123974264348304E-2</v>
      </c>
      <c r="R303" s="98">
        <v>0.10538221689696044</v>
      </c>
      <c r="S303" s="98">
        <v>0.26103145915074133</v>
      </c>
      <c r="T303" s="98">
        <v>0.76809003967377087</v>
      </c>
      <c r="U303" s="98">
        <v>0.73577177460002596</v>
      </c>
      <c r="V303" s="98">
        <v>0.63169499445095911</v>
      </c>
      <c r="W303" s="98">
        <v>0.20941125748203851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2.4002284028669888E-2</v>
      </c>
      <c r="I307" s="101">
        <v>7.7184701110884268E-2</v>
      </c>
      <c r="J307" s="101">
        <v>6.028328129203437E-2</v>
      </c>
      <c r="K307" s="101">
        <v>0.1769947960703275</v>
      </c>
      <c r="L307" s="101">
        <v>5.4039213573607331E-2</v>
      </c>
      <c r="M307" s="101">
        <v>2.0960851654547391E-2</v>
      </c>
      <c r="N307" s="101">
        <v>7.6033064884797217E-3</v>
      </c>
      <c r="O307" s="101">
        <v>2.089908729654227E-2</v>
      </c>
      <c r="P307" s="101">
        <v>3.0433417256912818E-2</v>
      </c>
      <c r="Q307" s="101">
        <v>4.2844073762392701E-2</v>
      </c>
      <c r="R307" s="101">
        <v>6.3467405474015637E-2</v>
      </c>
      <c r="S307" s="101">
        <v>0.18817792566381203</v>
      </c>
      <c r="T307" s="101">
        <v>0</v>
      </c>
      <c r="U307" s="101">
        <v>4.8082573093362252E-2</v>
      </c>
      <c r="V307" s="101">
        <v>0.16542364891805117</v>
      </c>
      <c r="W307" s="101">
        <v>0.22637817764094195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9.2859210093489634E-3</v>
      </c>
      <c r="E311" s="122">
        <v>1.4667508549834261E-2</v>
      </c>
      <c r="F311" s="122">
        <v>1.0927363850171123E-2</v>
      </c>
      <c r="G311" s="122">
        <v>6.0818041860697857E-2</v>
      </c>
      <c r="H311" s="122">
        <v>3.229910764674878E-2</v>
      </c>
      <c r="I311" s="122">
        <v>8.9827580683300837E-2</v>
      </c>
      <c r="J311" s="122">
        <v>3.8625068815893372E-2</v>
      </c>
      <c r="K311" s="122">
        <v>7.4289729636644042E-2</v>
      </c>
      <c r="L311" s="122">
        <v>2.8996985265648183E-2</v>
      </c>
      <c r="M311" s="122">
        <v>2.3396167924958338E-2</v>
      </c>
      <c r="N311" s="122">
        <v>4.8660112459295813E-3</v>
      </c>
      <c r="O311" s="122">
        <v>2.1675172082354546E-2</v>
      </c>
      <c r="P311" s="122">
        <v>1.9922437276163604E-2</v>
      </c>
      <c r="Q311" s="122">
        <v>3.5648300118826755E-2</v>
      </c>
      <c r="R311" s="122">
        <v>6.2503593962262197E-2</v>
      </c>
      <c r="S311" s="122">
        <v>0.16277833441486378</v>
      </c>
      <c r="T311" s="122">
        <v>0.29566760405301262</v>
      </c>
      <c r="U311" s="122">
        <v>0.30496133343214538</v>
      </c>
      <c r="V311" s="122">
        <v>0.29483509516738793</v>
      </c>
      <c r="W311" s="122">
        <v>0.15429233853868973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8.9395855759274844E-3</v>
      </c>
      <c r="E312" s="98">
        <v>1.3507552836286536E-2</v>
      </c>
      <c r="F312" s="98">
        <v>1.070899122814822E-2</v>
      </c>
      <c r="G312" s="98">
        <v>5.9856960386557134E-2</v>
      </c>
      <c r="H312" s="98">
        <v>2.8048319248995191E-2</v>
      </c>
      <c r="I312" s="98">
        <v>8.975546739746651E-2</v>
      </c>
      <c r="J312" s="98">
        <v>3.8291943715751446E-2</v>
      </c>
      <c r="K312" s="98">
        <v>7.4173543166227207E-2</v>
      </c>
      <c r="L312" s="98">
        <v>2.7754040360034673E-2</v>
      </c>
      <c r="M312" s="98">
        <v>2.2837726552290563E-2</v>
      </c>
      <c r="N312" s="98">
        <v>4.6737037009874109E-3</v>
      </c>
      <c r="O312" s="98">
        <v>2.1675172082354546E-2</v>
      </c>
      <c r="P312" s="98">
        <v>1.9922437276163604E-2</v>
      </c>
      <c r="Q312" s="98">
        <v>3.4999952221209843E-2</v>
      </c>
      <c r="R312" s="98">
        <v>6.1168845383905782E-2</v>
      </c>
      <c r="S312" s="98">
        <v>0.15932900526819743</v>
      </c>
      <c r="T312" s="98">
        <v>0.29293854786433043</v>
      </c>
      <c r="U312" s="98">
        <v>0.30250784132846453</v>
      </c>
      <c r="V312" s="98">
        <v>0.29202278977961332</v>
      </c>
      <c r="W312" s="98">
        <v>0.1535625969784615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3.4633543342147945E-4</v>
      </c>
      <c r="E313" s="33">
        <v>1.1599557135477249E-3</v>
      </c>
      <c r="F313" s="33">
        <v>2.1837262202290342E-4</v>
      </c>
      <c r="G313" s="33">
        <v>9.6108147414072475E-4</v>
      </c>
      <c r="H313" s="33">
        <v>4.2507883977535897E-3</v>
      </c>
      <c r="I313" s="33">
        <v>7.2113285834332405E-5</v>
      </c>
      <c r="J313" s="33">
        <v>3.3312510014192273E-4</v>
      </c>
      <c r="K313" s="33">
        <v>1.1618647041683883E-4</v>
      </c>
      <c r="L313" s="33">
        <v>1.2429449056135095E-3</v>
      </c>
      <c r="M313" s="33">
        <v>5.5844137266777491E-4</v>
      </c>
      <c r="N313" s="33">
        <v>1.923075449421708E-4</v>
      </c>
      <c r="O313" s="33">
        <v>0</v>
      </c>
      <c r="P313" s="33">
        <v>0</v>
      </c>
      <c r="Q313" s="33">
        <v>6.4834789761691164E-4</v>
      </c>
      <c r="R313" s="33">
        <v>1.3347485783564161E-3</v>
      </c>
      <c r="S313" s="33">
        <v>3.4493291466663415E-3</v>
      </c>
      <c r="T313" s="33">
        <v>2.729056188682169E-3</v>
      </c>
      <c r="U313" s="33">
        <v>2.4534921036808528E-3</v>
      </c>
      <c r="V313" s="33">
        <v>2.8123053877746264E-3</v>
      </c>
      <c r="W313" s="33">
        <v>7.2974156022823729E-4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>
        <f t="shared" si="118"/>
        <v>0.62524100240460201</v>
      </c>
      <c r="E315" s="154">
        <f t="shared" si="118"/>
        <v>0.63011500069655113</v>
      </c>
      <c r="F315" s="154">
        <f t="shared" si="118"/>
        <v>0.63899721188881375</v>
      </c>
      <c r="G315" s="154">
        <f t="shared" si="118"/>
        <v>0.63401603445528387</v>
      </c>
      <c r="H315" s="154">
        <f t="shared" si="118"/>
        <v>0.65459269757452554</v>
      </c>
      <c r="I315" s="154">
        <f t="shared" si="118"/>
        <v>0.67031479298632035</v>
      </c>
      <c r="J315" s="154">
        <f t="shared" si="118"/>
        <v>0.67724720500586844</v>
      </c>
      <c r="K315" s="154">
        <f t="shared" si="118"/>
        <v>0.67766121013413438</v>
      </c>
      <c r="L315" s="154">
        <f t="shared" si="118"/>
        <v>0.69749302964825821</v>
      </c>
      <c r="M315" s="154">
        <f t="shared" si="118"/>
        <v>0.69693723069384517</v>
      </c>
      <c r="N315" s="154">
        <f t="shared" si="118"/>
        <v>0.73739832758996127</v>
      </c>
      <c r="O315" s="154">
        <f t="shared" si="118"/>
        <v>0.71832122332025306</v>
      </c>
      <c r="P315" s="154">
        <f t="shared" si="118"/>
        <v>0.74957691799636295</v>
      </c>
      <c r="Q315" s="154">
        <f t="shared" si="118"/>
        <v>0.79206564380121469</v>
      </c>
      <c r="R315" s="154">
        <f t="shared" ref="R315:V315" si="119">IF(R297=0,"",R297/R279)</f>
        <v>0.82183369636096537</v>
      </c>
      <c r="S315" s="154">
        <f t="shared" si="119"/>
        <v>0.84387762499151719</v>
      </c>
      <c r="T315" s="154">
        <f t="shared" si="119"/>
        <v>0.87506967834834837</v>
      </c>
      <c r="U315" s="154">
        <f t="shared" si="119"/>
        <v>0.89247102848895843</v>
      </c>
      <c r="V315" s="154">
        <f t="shared" si="119"/>
        <v>0.86747057444218723</v>
      </c>
      <c r="W315" s="154">
        <f t="shared" ref="W315" si="120">IF(W297=0,"",W297/W279)</f>
        <v>0.8541502935233195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>
        <f t="shared" si="121"/>
        <v>0.63861045971364139</v>
      </c>
      <c r="E316" s="155">
        <f t="shared" si="121"/>
        <v>0.64432559230863296</v>
      </c>
      <c r="F316" s="155">
        <f t="shared" si="121"/>
        <v>0.65006003318129213</v>
      </c>
      <c r="G316" s="155">
        <f t="shared" si="121"/>
        <v>0.65592604050081793</v>
      </c>
      <c r="H316" s="155">
        <f t="shared" si="121"/>
        <v>0.66190979562541141</v>
      </c>
      <c r="I316" s="155">
        <f t="shared" si="121"/>
        <v>0.66803884433079119</v>
      </c>
      <c r="J316" s="155">
        <f t="shared" si="121"/>
        <v>0.67442622187386547</v>
      </c>
      <c r="K316" s="155">
        <f t="shared" si="121"/>
        <v>0.68116770752414413</v>
      </c>
      <c r="L316" s="155">
        <f t="shared" si="121"/>
        <v>0.68828824829828883</v>
      </c>
      <c r="M316" s="155">
        <f t="shared" si="121"/>
        <v>0.69775569359606515</v>
      </c>
      <c r="N316" s="155">
        <f t="shared" si="121"/>
        <v>0.71015407618602522</v>
      </c>
      <c r="O316" s="155">
        <f t="shared" si="121"/>
        <v>0.72624997483956955</v>
      </c>
      <c r="P316" s="155">
        <f t="shared" si="121"/>
        <v>0.74550891953763443</v>
      </c>
      <c r="Q316" s="155">
        <f t="shared" si="121"/>
        <v>0.76597904846277609</v>
      </c>
      <c r="R316" s="155">
        <f t="shared" ref="R316:V316" si="122">IF(R298=0,"",R298/R280)</f>
        <v>0.78797886361259128</v>
      </c>
      <c r="S316" s="155">
        <f t="shared" si="122"/>
        <v>0.81359802442976081</v>
      </c>
      <c r="T316" s="155">
        <f t="shared" si="122"/>
        <v>0.83952026720531236</v>
      </c>
      <c r="U316" s="155">
        <f t="shared" si="122"/>
        <v>0.86243889960530129</v>
      </c>
      <c r="V316" s="155">
        <f t="shared" si="122"/>
        <v>0.87903773664245966</v>
      </c>
      <c r="W316" s="155">
        <f t="shared" ref="W316" si="123">IF(W298=0,"",W298/W280)</f>
        <v>0.88737627073103365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>
        <f t="shared" si="124"/>
        <v>0.63861045971364139</v>
      </c>
      <c r="E317" s="156">
        <f t="shared" si="124"/>
        <v>0.64432559230863296</v>
      </c>
      <c r="F317" s="156">
        <f t="shared" si="124"/>
        <v>0.65006003318129213</v>
      </c>
      <c r="G317" s="156">
        <f t="shared" si="124"/>
        <v>0.65592604050081793</v>
      </c>
      <c r="H317" s="156">
        <f t="shared" si="124"/>
        <v>0.66190979562541141</v>
      </c>
      <c r="I317" s="156">
        <f t="shared" si="124"/>
        <v>0.66803884433079119</v>
      </c>
      <c r="J317" s="156">
        <f t="shared" si="124"/>
        <v>0.67442622187386547</v>
      </c>
      <c r="K317" s="156">
        <f t="shared" si="124"/>
        <v>0.68116770752414413</v>
      </c>
      <c r="L317" s="156">
        <f t="shared" si="124"/>
        <v>0.68828824829828883</v>
      </c>
      <c r="M317" s="156">
        <f t="shared" si="124"/>
        <v>0.69775569359606515</v>
      </c>
      <c r="N317" s="156">
        <f t="shared" si="124"/>
        <v>0.71015407618602522</v>
      </c>
      <c r="O317" s="156">
        <f t="shared" si="124"/>
        <v>0.72624997483956955</v>
      </c>
      <c r="P317" s="156">
        <f t="shared" si="124"/>
        <v>0.74550891953763443</v>
      </c>
      <c r="Q317" s="156">
        <f t="shared" si="124"/>
        <v>0.76597904846277609</v>
      </c>
      <c r="R317" s="156">
        <f t="shared" ref="R317:V317" si="125">IF(R299=0,"",R299/R281)</f>
        <v>0.78797886361259128</v>
      </c>
      <c r="S317" s="156">
        <f t="shared" si="125"/>
        <v>0.81359802442976081</v>
      </c>
      <c r="T317" s="156">
        <f t="shared" si="125"/>
        <v>0.83952026720531236</v>
      </c>
      <c r="U317" s="156">
        <f t="shared" si="125"/>
        <v>0.86243889960530129</v>
      </c>
      <c r="V317" s="156">
        <f t="shared" si="125"/>
        <v>0.87903773664245966</v>
      </c>
      <c r="W317" s="156">
        <f t="shared" ref="W317" si="126">IF(W299=0,"",W299/W281)</f>
        <v>0.88737627073103365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2.1407106559139732</v>
      </c>
      <c r="E318" s="155">
        <f t="shared" si="127"/>
        <v>2.2045549901984871</v>
      </c>
      <c r="F318" s="155">
        <f t="shared" si="127"/>
        <v>2.2684678914642324</v>
      </c>
      <c r="G318" s="155">
        <f t="shared" si="127"/>
        <v>2.3329881234576191</v>
      </c>
      <c r="H318" s="155">
        <f t="shared" si="127"/>
        <v>2.3980462470555119</v>
      </c>
      <c r="I318" s="155">
        <f t="shared" si="127"/>
        <v>2.4637713743811238</v>
      </c>
      <c r="J318" s="155">
        <f t="shared" si="127"/>
        <v>2.5307005534643192</v>
      </c>
      <c r="K318" s="155">
        <f t="shared" si="127"/>
        <v>2.5992853457573957</v>
      </c>
      <c r="L318" s="155">
        <f t="shared" si="127"/>
        <v>2.6696373971852569</v>
      </c>
      <c r="M318" s="155">
        <f t="shared" si="127"/>
        <v>2.753666293425344</v>
      </c>
      <c r="N318" s="155">
        <f t="shared" si="127"/>
        <v>2.8552695659938188</v>
      </c>
      <c r="O318" s="155">
        <f t="shared" si="127"/>
        <v>2.976601956658516</v>
      </c>
      <c r="P318" s="155">
        <f t="shared" si="127"/>
        <v>3.1081843216729235</v>
      </c>
      <c r="Q318" s="155">
        <f t="shared" si="127"/>
        <v>3.2212640463948716</v>
      </c>
      <c r="R318" s="155">
        <f t="shared" ref="R318:V318" si="128">IF(R300=0,"",R300/R282)</f>
        <v>3.2922055408162239</v>
      </c>
      <c r="S318" s="155">
        <f t="shared" si="128"/>
        <v>3.3486714871906011</v>
      </c>
      <c r="T318" s="155">
        <f t="shared" si="128"/>
        <v>3.395850934883998</v>
      </c>
      <c r="U318" s="155">
        <f t="shared" si="128"/>
        <v>3.4388017692956554</v>
      </c>
      <c r="V318" s="155">
        <f t="shared" si="128"/>
        <v>3.4825948434800775</v>
      </c>
      <c r="W318" s="155">
        <f t="shared" ref="W318" si="129">IF(W300=0,"",W300/W282)</f>
        <v>3.5254688748329799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2.1407106559139732</v>
      </c>
      <c r="E319" s="156">
        <f t="shared" si="130"/>
        <v>2.2045549901984871</v>
      </c>
      <c r="F319" s="156">
        <f t="shared" si="130"/>
        <v>2.2684678914642324</v>
      </c>
      <c r="G319" s="156">
        <f t="shared" si="130"/>
        <v>2.3329881234576191</v>
      </c>
      <c r="H319" s="156">
        <f t="shared" si="130"/>
        <v>2.3980462470555119</v>
      </c>
      <c r="I319" s="156">
        <f t="shared" si="130"/>
        <v>2.4637713743811238</v>
      </c>
      <c r="J319" s="156">
        <f t="shared" si="130"/>
        <v>2.5307005534643192</v>
      </c>
      <c r="K319" s="156">
        <f t="shared" si="130"/>
        <v>2.5992853457573957</v>
      </c>
      <c r="L319" s="156">
        <f t="shared" si="130"/>
        <v>2.6696373971852569</v>
      </c>
      <c r="M319" s="156">
        <f t="shared" si="130"/>
        <v>2.753666293425344</v>
      </c>
      <c r="N319" s="156">
        <f t="shared" si="130"/>
        <v>2.8552695659938188</v>
      </c>
      <c r="O319" s="156">
        <f t="shared" si="130"/>
        <v>2.976601956658516</v>
      </c>
      <c r="P319" s="156">
        <f t="shared" si="130"/>
        <v>3.1081843216729235</v>
      </c>
      <c r="Q319" s="156">
        <f t="shared" si="130"/>
        <v>3.2212640463948716</v>
      </c>
      <c r="R319" s="156">
        <f t="shared" ref="R319:V319" si="131">IF(R301=0,"",R301/R283)</f>
        <v>3.2922055408162239</v>
      </c>
      <c r="S319" s="156">
        <f t="shared" si="131"/>
        <v>3.3486714871906011</v>
      </c>
      <c r="T319" s="156">
        <f t="shared" si="131"/>
        <v>3.395850934883998</v>
      </c>
      <c r="U319" s="156">
        <f t="shared" si="131"/>
        <v>3.4388017692956554</v>
      </c>
      <c r="V319" s="156">
        <f t="shared" si="131"/>
        <v>3.4825948434800775</v>
      </c>
      <c r="W319" s="156">
        <f t="shared" ref="W319" si="132">IF(W301=0,"",W301/W283)</f>
        <v>3.5254688748329799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>
        <f t="shared" si="133"/>
        <v>0.51326457289113692</v>
      </c>
      <c r="E320" s="155">
        <f t="shared" si="133"/>
        <v>0.51701063278785719</v>
      </c>
      <c r="F320" s="155">
        <f t="shared" si="133"/>
        <v>0.52082924610719195</v>
      </c>
      <c r="G320" s="155">
        <f t="shared" si="133"/>
        <v>0.52513785394769685</v>
      </c>
      <c r="H320" s="155">
        <f t="shared" si="133"/>
        <v>0.54746683049391165</v>
      </c>
      <c r="I320" s="155">
        <f t="shared" si="133"/>
        <v>0.55605380302288288</v>
      </c>
      <c r="J320" s="155">
        <f t="shared" si="133"/>
        <v>0.56714099761288284</v>
      </c>
      <c r="K320" s="155">
        <f t="shared" si="133"/>
        <v>0.58468152680127616</v>
      </c>
      <c r="L320" s="155">
        <f t="shared" si="133"/>
        <v>0.58089334915230983</v>
      </c>
      <c r="M320" s="155">
        <f t="shared" si="133"/>
        <v>0.58268814296809812</v>
      </c>
      <c r="N320" s="155">
        <f t="shared" si="133"/>
        <v>0.6056498977599416</v>
      </c>
      <c r="O320" s="155">
        <f t="shared" si="133"/>
        <v>0.64200442684378234</v>
      </c>
      <c r="P320" s="155">
        <f t="shared" si="133"/>
        <v>0.67030075352541041</v>
      </c>
      <c r="Q320" s="155">
        <f t="shared" si="133"/>
        <v>0.71079610450768693</v>
      </c>
      <c r="R320" s="155">
        <f t="shared" ref="R320:V320" si="134">IF(R302=0,"",R302/R284)</f>
        <v>0.73977646776627148</v>
      </c>
      <c r="S320" s="155">
        <f t="shared" si="134"/>
        <v>0.75604996500873434</v>
      </c>
      <c r="T320" s="155">
        <f t="shared" si="134"/>
        <v>0.86095156149957319</v>
      </c>
      <c r="U320" s="155">
        <f t="shared" si="134"/>
        <v>0.87135787109165574</v>
      </c>
      <c r="V320" s="155">
        <f t="shared" si="134"/>
        <v>0.85381596625373268</v>
      </c>
      <c r="W320" s="155">
        <f t="shared" ref="W320" si="135">IF(W302=0,"",W302/W284)</f>
        <v>0.79554389076069432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0.51326457289113692</v>
      </c>
      <c r="E321" s="156">
        <f t="shared" si="136"/>
        <v>0.51701063278785719</v>
      </c>
      <c r="F321" s="156">
        <f t="shared" si="136"/>
        <v>0.52082924610719195</v>
      </c>
      <c r="G321" s="156">
        <f t="shared" si="136"/>
        <v>0.52513785394769685</v>
      </c>
      <c r="H321" s="156">
        <f t="shared" si="136"/>
        <v>0.52988536683323151</v>
      </c>
      <c r="I321" s="156">
        <f t="shared" si="136"/>
        <v>0.53517464226267775</v>
      </c>
      <c r="J321" s="156">
        <f t="shared" si="136"/>
        <v>0.54142705110352363</v>
      </c>
      <c r="K321" s="156">
        <f t="shared" si="136"/>
        <v>0.54900086942685444</v>
      </c>
      <c r="L321" s="156">
        <f t="shared" si="136"/>
        <v>0.55799195077025965</v>
      </c>
      <c r="M321" s="156">
        <f t="shared" si="136"/>
        <v>0.57690230145117138</v>
      </c>
      <c r="N321" s="156">
        <f t="shared" si="136"/>
        <v>0.60843045243070248</v>
      </c>
      <c r="O321" s="156">
        <f t="shared" si="136"/>
        <v>0.65482906543440511</v>
      </c>
      <c r="P321" s="156">
        <f t="shared" si="136"/>
        <v>0.71136367813056478</v>
      </c>
      <c r="Q321" s="156">
        <f t="shared" si="136"/>
        <v>0.76269439045222809</v>
      </c>
      <c r="R321" s="156">
        <f t="shared" ref="R321:V321" si="137">IF(R303=0,"",R303/R285)</f>
        <v>0.79733634178300727</v>
      </c>
      <c r="S321" s="156">
        <f t="shared" si="137"/>
        <v>0.83071858579270519</v>
      </c>
      <c r="T321" s="156">
        <f t="shared" si="137"/>
        <v>0.86095156149957319</v>
      </c>
      <c r="U321" s="156">
        <f t="shared" si="137"/>
        <v>0.88614570792196923</v>
      </c>
      <c r="V321" s="156">
        <f t="shared" si="137"/>
        <v>0.90441146407820661</v>
      </c>
      <c r="W321" s="156">
        <f t="shared" ref="W321" si="138">IF(W303=0,"",W303/W285)</f>
        <v>0.91300345885588596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0.57942505242263365</v>
      </c>
      <c r="I325" s="157">
        <f t="shared" si="148"/>
        <v>0.58144710680716527</v>
      </c>
      <c r="J325" s="157">
        <f t="shared" si="148"/>
        <v>0.58369282426653513</v>
      </c>
      <c r="K325" s="157">
        <f t="shared" si="148"/>
        <v>0.58624975678553914</v>
      </c>
      <c r="L325" s="157">
        <f t="shared" si="148"/>
        <v>0.58914854644274528</v>
      </c>
      <c r="M325" s="157">
        <f t="shared" si="148"/>
        <v>0.59439779878405696</v>
      </c>
      <c r="N325" s="157">
        <f t="shared" si="148"/>
        <v>0.60288006490862489</v>
      </c>
      <c r="O325" s="157">
        <f t="shared" si="148"/>
        <v>0.61572711364350807</v>
      </c>
      <c r="P325" s="157">
        <f t="shared" si="148"/>
        <v>0.63243947486757068</v>
      </c>
      <c r="Q325" s="157">
        <f t="shared" si="148"/>
        <v>0.64883832057988455</v>
      </c>
      <c r="R325" s="157">
        <f t="shared" ref="R325:V325" si="149">IF(R307=0,"",R307/R289)</f>
        <v>0.66059392621534463</v>
      </c>
      <c r="S325" s="157">
        <f t="shared" si="149"/>
        <v>0.67223363943165204</v>
      </c>
      <c r="T325" s="157" t="str">
        <f t="shared" si="149"/>
        <v/>
      </c>
      <c r="U325" s="157">
        <f t="shared" si="149"/>
        <v>0.69410928203378774</v>
      </c>
      <c r="V325" s="157">
        <f t="shared" si="149"/>
        <v>0.70352434068565428</v>
      </c>
      <c r="W325" s="157">
        <f t="shared" ref="W325" si="150">IF(W307=0,"",W307/W289)</f>
        <v>0.71093581199553868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>
        <f t="shared" si="160"/>
        <v>0.58198398638084292</v>
      </c>
      <c r="E329" s="155">
        <f t="shared" si="160"/>
        <v>0.58825067074585857</v>
      </c>
      <c r="F329" s="155">
        <f t="shared" si="160"/>
        <v>0.58107161051247924</v>
      </c>
      <c r="G329" s="155">
        <f t="shared" si="160"/>
        <v>0.58119022787044694</v>
      </c>
      <c r="H329" s="155">
        <f t="shared" si="160"/>
        <v>0.59761074126418146</v>
      </c>
      <c r="I329" s="155">
        <f t="shared" si="160"/>
        <v>0.58051412405533576</v>
      </c>
      <c r="J329" s="155">
        <f t="shared" si="160"/>
        <v>0.58218082308683416</v>
      </c>
      <c r="K329" s="155">
        <f t="shared" si="160"/>
        <v>0.58184402426687609</v>
      </c>
      <c r="L329" s="155">
        <f t="shared" si="160"/>
        <v>0.5880258272576957</v>
      </c>
      <c r="M329" s="155">
        <f t="shared" si="160"/>
        <v>0.58577768287918419</v>
      </c>
      <c r="N329" s="155">
        <f t="shared" si="160"/>
        <v>0.58801379004432186</v>
      </c>
      <c r="O329" s="155">
        <f t="shared" si="160"/>
        <v>0.58252129349343063</v>
      </c>
      <c r="P329" s="155">
        <f t="shared" si="160"/>
        <v>0.58252129349343063</v>
      </c>
      <c r="Q329" s="155">
        <f t="shared" si="160"/>
        <v>0.58523014024636055</v>
      </c>
      <c r="R329" s="155">
        <f t="shared" ref="R329:V329" si="161">IF(R311=0,"",R311/R293)</f>
        <v>0.58776918364494113</v>
      </c>
      <c r="S329" s="155">
        <f t="shared" si="161"/>
        <v>0.59106780091187261</v>
      </c>
      <c r="T329" s="155">
        <f t="shared" si="161"/>
        <v>0.59294313897046624</v>
      </c>
      <c r="U329" s="155">
        <f t="shared" si="161"/>
        <v>0.59666031459888402</v>
      </c>
      <c r="V329" s="155">
        <f t="shared" si="161"/>
        <v>0.60055918366408534</v>
      </c>
      <c r="W329" s="155">
        <f t="shared" ref="W329" si="162">IF(W311=0,"",W311/W293)</f>
        <v>0.60306747403367555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>
        <f t="shared" si="163"/>
        <v>0.57711198639960704</v>
      </c>
      <c r="E330" s="156">
        <f t="shared" si="163"/>
        <v>0.57778266340346662</v>
      </c>
      <c r="F330" s="156">
        <f t="shared" si="163"/>
        <v>0.57845203214921714</v>
      </c>
      <c r="G330" s="156">
        <f t="shared" si="163"/>
        <v>0.5791125654840017</v>
      </c>
      <c r="H330" s="156">
        <f t="shared" si="163"/>
        <v>0.57976518463550453</v>
      </c>
      <c r="I330" s="156">
        <f t="shared" si="163"/>
        <v>0.58040803491304127</v>
      </c>
      <c r="J330" s="156">
        <f t="shared" si="163"/>
        <v>0.58103351830352779</v>
      </c>
      <c r="K330" s="156">
        <f t="shared" si="163"/>
        <v>0.5816351744973266</v>
      </c>
      <c r="L330" s="156">
        <f t="shared" si="163"/>
        <v>0.58221127509675019</v>
      </c>
      <c r="M330" s="156">
        <f t="shared" si="163"/>
        <v>0.58252129349343063</v>
      </c>
      <c r="N330" s="156">
        <f t="shared" si="163"/>
        <v>0.58252129349343063</v>
      </c>
      <c r="O330" s="156">
        <f t="shared" si="163"/>
        <v>0.58252129349343063</v>
      </c>
      <c r="P330" s="156">
        <f t="shared" si="163"/>
        <v>0.58252129349343063</v>
      </c>
      <c r="Q330" s="156">
        <f t="shared" si="163"/>
        <v>0.58252129349343063</v>
      </c>
      <c r="R330" s="156">
        <f t="shared" ref="R330:V330" si="164">IF(R312=0,"",R312/R294)</f>
        <v>0.58447989624627716</v>
      </c>
      <c r="S330" s="156">
        <f t="shared" si="164"/>
        <v>0.58768265551620058</v>
      </c>
      <c r="T330" s="156">
        <f t="shared" si="164"/>
        <v>0.59141920799777514</v>
      </c>
      <c r="U330" s="156">
        <f t="shared" si="164"/>
        <v>0.59528920878226388</v>
      </c>
      <c r="V330" s="156">
        <f t="shared" si="164"/>
        <v>0.59889231296092582</v>
      </c>
      <c r="W330" s="156">
        <f t="shared" ref="W330" si="165">IF(W312=0,"",W312/W294)</f>
        <v>0.6022285205337593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>
        <f t="shared" si="166"/>
        <v>0.74413486023389341</v>
      </c>
      <c r="E331" s="159">
        <f t="shared" si="166"/>
        <v>0.74554296871822934</v>
      </c>
      <c r="F331" s="159">
        <f t="shared" si="166"/>
        <v>0.74695792425674623</v>
      </c>
      <c r="G331" s="159">
        <f t="shared" si="166"/>
        <v>0.74841912184579296</v>
      </c>
      <c r="H331" s="159">
        <f t="shared" si="166"/>
        <v>0.74992174003934298</v>
      </c>
      <c r="I331" s="159">
        <f t="shared" si="166"/>
        <v>0.75147548576564804</v>
      </c>
      <c r="J331" s="159">
        <f t="shared" si="166"/>
        <v>0.75312012488351765</v>
      </c>
      <c r="K331" s="159">
        <f t="shared" si="166"/>
        <v>0.75488946883260444</v>
      </c>
      <c r="L331" s="159">
        <f t="shared" si="166"/>
        <v>0.7567925635592142</v>
      </c>
      <c r="M331" s="159">
        <f t="shared" si="166"/>
        <v>0.75938178534763656</v>
      </c>
      <c r="N331" s="159">
        <f t="shared" si="166"/>
        <v>0.76281376253446365</v>
      </c>
      <c r="O331" s="159" t="str">
        <f t="shared" si="166"/>
        <v/>
      </c>
      <c r="P331" s="159" t="str">
        <f t="shared" si="166"/>
        <v/>
      </c>
      <c r="Q331" s="159">
        <f t="shared" si="166"/>
        <v>0.78138377794289005</v>
      </c>
      <c r="R331" s="159">
        <f t="shared" ref="R331:V331" si="167">IF(R313=0,"",R313/R295)</f>
        <v>0.79204244018177594</v>
      </c>
      <c r="S331" s="159">
        <f t="shared" si="167"/>
        <v>0.8053454475784606</v>
      </c>
      <c r="T331" s="159">
        <f t="shared" si="167"/>
        <v>0.8196483380495192</v>
      </c>
      <c r="U331" s="159">
        <f t="shared" si="167"/>
        <v>0.83330664951156752</v>
      </c>
      <c r="V331" s="159">
        <f t="shared" si="167"/>
        <v>0.84467591988120339</v>
      </c>
      <c r="W331" s="159">
        <f t="shared" ref="W331" si="168">IF(W313=0,"",W313/W295)</f>
        <v>0.8531785026652573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0.1314964596632687</v>
      </c>
      <c r="E333" s="117">
        <f t="shared" si="169"/>
        <v>0.20281767734855272</v>
      </c>
      <c r="F333" s="117">
        <f t="shared" si="169"/>
        <v>0.15927773394600134</v>
      </c>
      <c r="G333" s="117">
        <f t="shared" si="169"/>
        <v>0.79394841511252034</v>
      </c>
      <c r="H333" s="117">
        <f t="shared" si="169"/>
        <v>0.32673775850299625</v>
      </c>
      <c r="I333" s="117">
        <f t="shared" si="169"/>
        <v>0.83506358959102611</v>
      </c>
      <c r="J333" s="117">
        <f t="shared" si="169"/>
        <v>0.3497386783011725</v>
      </c>
      <c r="K333" s="117">
        <f t="shared" si="169"/>
        <v>0.3719632427544815</v>
      </c>
      <c r="L333" s="117">
        <f t="shared" si="169"/>
        <v>0.21328777625025597</v>
      </c>
      <c r="M333" s="117">
        <f t="shared" si="169"/>
        <v>0.29212200474215561</v>
      </c>
      <c r="N333" s="117">
        <f t="shared" si="169"/>
        <v>5.4386191966229444E-2</v>
      </c>
      <c r="O333" s="117">
        <f t="shared" si="169"/>
        <v>0.28203468541724547</v>
      </c>
      <c r="P333" s="117">
        <f t="shared" si="169"/>
        <v>0.20756942279276602</v>
      </c>
      <c r="Q333" s="117">
        <f t="shared" si="169"/>
        <v>0.36699436005938535</v>
      </c>
      <c r="R333" s="117">
        <f t="shared" ref="R333:V333" si="170">R334+R336+R338+R347</f>
        <v>0.62565578903596197</v>
      </c>
      <c r="S333" s="117">
        <f t="shared" si="170"/>
        <v>1.5463865946809325</v>
      </c>
      <c r="T333" s="117">
        <f t="shared" si="170"/>
        <v>3.665477891854358</v>
      </c>
      <c r="U333" s="117">
        <f t="shared" si="170"/>
        <v>3.5360784718375724</v>
      </c>
      <c r="V333" s="117">
        <f t="shared" si="170"/>
        <v>3.1334293732296015</v>
      </c>
      <c r="W333" s="117">
        <f t="shared" ref="W333" si="171">W334+W336+W338+W347</f>
        <v>1.279605485598537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9.0573327491844977E-2</v>
      </c>
      <c r="E338" s="122">
        <v>0.14105533715053342</v>
      </c>
      <c r="F338" s="122">
        <v>0.11036828311740991</v>
      </c>
      <c r="G338" s="122">
        <v>0.52088517102656451</v>
      </c>
      <c r="H338" s="122">
        <v>0.19892733183933814</v>
      </c>
      <c r="I338" s="122">
        <v>0.42651936863921702</v>
      </c>
      <c r="J338" s="122">
        <v>0.17563104975461977</v>
      </c>
      <c r="K338" s="122">
        <v>3.5056318250217544E-2</v>
      </c>
      <c r="L338" s="122">
        <v>8.7349664184300943E-2</v>
      </c>
      <c r="M338" s="122">
        <v>0.18854755417563474</v>
      </c>
      <c r="N338" s="122">
        <v>3.318984863353748E-2</v>
      </c>
      <c r="O338" s="122">
        <v>0.1837326922558685</v>
      </c>
      <c r="P338" s="122">
        <v>0.11721649339324748</v>
      </c>
      <c r="Q338" s="122">
        <v>0.20826136127047118</v>
      </c>
      <c r="R338" s="122">
        <v>0.34917034013120885</v>
      </c>
      <c r="S338" s="122">
        <v>0.83013839055217653</v>
      </c>
      <c r="T338" s="122">
        <v>2.3569208052199846</v>
      </c>
      <c r="U338" s="122">
        <v>2.1935602118282289</v>
      </c>
      <c r="V338" s="122">
        <v>1.8452403874016365</v>
      </c>
      <c r="W338" s="122">
        <v>0.60595333015097097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9.0573327491844977E-2</v>
      </c>
      <c r="E339" s="98">
        <v>0.14105533715053342</v>
      </c>
      <c r="F339" s="98">
        <v>0.11036828311740991</v>
      </c>
      <c r="G339" s="98">
        <v>0.52088517102656451</v>
      </c>
      <c r="H339" s="98">
        <v>0.19892733183933814</v>
      </c>
      <c r="I339" s="98">
        <v>0.42651936863921702</v>
      </c>
      <c r="J339" s="98">
        <v>0.17563104975461977</v>
      </c>
      <c r="K339" s="98">
        <v>3.5056318250217544E-2</v>
      </c>
      <c r="L339" s="98">
        <v>8.7349664184300943E-2</v>
      </c>
      <c r="M339" s="98">
        <v>0.18854755417563474</v>
      </c>
      <c r="N339" s="98">
        <v>3.318984863353748E-2</v>
      </c>
      <c r="O339" s="98">
        <v>0.1837326922558685</v>
      </c>
      <c r="P339" s="98">
        <v>0.11721649339324748</v>
      </c>
      <c r="Q339" s="98">
        <v>0.20826136127047118</v>
      </c>
      <c r="R339" s="98">
        <v>0.34917034013120885</v>
      </c>
      <c r="S339" s="98">
        <v>0.83013839055217653</v>
      </c>
      <c r="T339" s="98">
        <v>2.3569208052199846</v>
      </c>
      <c r="U339" s="98">
        <v>2.1935602118282289</v>
      </c>
      <c r="V339" s="98">
        <v>1.8452403874016365</v>
      </c>
      <c r="W339" s="98">
        <v>0.60595333015097097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4.0923132171423723E-2</v>
      </c>
      <c r="E347" s="122">
        <v>6.1762340198019301E-2</v>
      </c>
      <c r="F347" s="122">
        <v>4.8909450828591432E-2</v>
      </c>
      <c r="G347" s="122">
        <v>0.27306324408595584</v>
      </c>
      <c r="H347" s="122">
        <v>0.12781042666365808</v>
      </c>
      <c r="I347" s="122">
        <v>0.40854422095180903</v>
      </c>
      <c r="J347" s="122">
        <v>0.17410762854655273</v>
      </c>
      <c r="K347" s="122">
        <v>0.33690692450426396</v>
      </c>
      <c r="L347" s="122">
        <v>0.12593811206595504</v>
      </c>
      <c r="M347" s="122">
        <v>0.10357445056652087</v>
      </c>
      <c r="N347" s="122">
        <v>2.119634333269196E-2</v>
      </c>
      <c r="O347" s="122">
        <v>9.8301993161376958E-2</v>
      </c>
      <c r="P347" s="122">
        <v>9.0352929399518556E-2</v>
      </c>
      <c r="Q347" s="122">
        <v>0.15873299878891417</v>
      </c>
      <c r="R347" s="122">
        <v>0.27648544890475318</v>
      </c>
      <c r="S347" s="122">
        <v>0.71624820412875601</v>
      </c>
      <c r="T347" s="122">
        <v>1.3085570866343734</v>
      </c>
      <c r="U347" s="122">
        <v>1.3425182600093435</v>
      </c>
      <c r="V347" s="122">
        <v>1.2881889858279647</v>
      </c>
      <c r="W347" s="122">
        <v>0.67365215544756607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4.0923132171423723E-2</v>
      </c>
      <c r="E348" s="98">
        <v>6.1762340198019301E-2</v>
      </c>
      <c r="F348" s="98">
        <v>4.8909450828591432E-2</v>
      </c>
      <c r="G348" s="98">
        <v>0.27306324408595584</v>
      </c>
      <c r="H348" s="98">
        <v>0.12781042666365808</v>
      </c>
      <c r="I348" s="98">
        <v>0.40854422095180903</v>
      </c>
      <c r="J348" s="98">
        <v>0.17410762854655273</v>
      </c>
      <c r="K348" s="98">
        <v>0.33690692450426396</v>
      </c>
      <c r="L348" s="98">
        <v>0.12593811206595504</v>
      </c>
      <c r="M348" s="98">
        <v>0.10357445056652087</v>
      </c>
      <c r="N348" s="98">
        <v>2.119634333269196E-2</v>
      </c>
      <c r="O348" s="98">
        <v>9.8301993161376958E-2</v>
      </c>
      <c r="P348" s="98">
        <v>9.0352929399518556E-2</v>
      </c>
      <c r="Q348" s="98">
        <v>0.15873299878891417</v>
      </c>
      <c r="R348" s="98">
        <v>0.27648544890475318</v>
      </c>
      <c r="S348" s="98">
        <v>0.71624820412875601</v>
      </c>
      <c r="T348" s="98">
        <v>1.3085570866343734</v>
      </c>
      <c r="U348" s="98">
        <v>1.3425182600093435</v>
      </c>
      <c r="V348" s="98">
        <v>1.2881889858279647</v>
      </c>
      <c r="W348" s="98">
        <v>0.67365215544756607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10153.934690344246</v>
      </c>
      <c r="E351" s="117">
        <f t="shared" si="174"/>
        <v>10844.78470069709</v>
      </c>
      <c r="F351" s="117">
        <f t="shared" si="174"/>
        <v>9238.5192953587793</v>
      </c>
      <c r="G351" s="117">
        <f t="shared" si="174"/>
        <v>12094.098179706147</v>
      </c>
      <c r="H351" s="117">
        <f t="shared" si="174"/>
        <v>8570.0324472201173</v>
      </c>
      <c r="I351" s="117">
        <f t="shared" si="174"/>
        <v>10250.841765740508</v>
      </c>
      <c r="J351" s="117">
        <f t="shared" si="174"/>
        <v>9839.1131903168807</v>
      </c>
      <c r="K351" s="117">
        <f t="shared" si="174"/>
        <v>12421.318676225286</v>
      </c>
      <c r="L351" s="117">
        <f t="shared" si="174"/>
        <v>11559.144342530557</v>
      </c>
      <c r="M351" s="117">
        <f t="shared" si="174"/>
        <v>11425.212184999018</v>
      </c>
      <c r="N351" s="117">
        <f t="shared" si="174"/>
        <v>10358.230473010204</v>
      </c>
      <c r="O351" s="117">
        <f t="shared" si="174"/>
        <v>10551.806685262767</v>
      </c>
      <c r="P351" s="117">
        <f t="shared" si="174"/>
        <v>9604.1438111164334</v>
      </c>
      <c r="Q351" s="117">
        <f t="shared" si="174"/>
        <v>9530.1625671990132</v>
      </c>
      <c r="R351" s="117">
        <f t="shared" ref="R351:V351" si="175">R352+R354+R356+R365</f>
        <v>7487.3804788914285</v>
      </c>
      <c r="S351" s="117">
        <f t="shared" si="175"/>
        <v>7552.2437592933411</v>
      </c>
      <c r="T351" s="117">
        <f t="shared" si="175"/>
        <v>8811.9802733355591</v>
      </c>
      <c r="U351" s="117">
        <f t="shared" si="175"/>
        <v>8663.0893138531592</v>
      </c>
      <c r="V351" s="117">
        <f t="shared" si="175"/>
        <v>8072.3300882932144</v>
      </c>
      <c r="W351" s="117">
        <f t="shared" ref="W351" si="176">W352+W354+W356+W365</f>
        <v>8438.6197015535599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8052.8998321979943</v>
      </c>
      <c r="E352" s="122">
        <f t="shared" si="177"/>
        <v>8323.5402605516774</v>
      </c>
      <c r="F352" s="122">
        <f t="shared" si="177"/>
        <v>7518.046842114155</v>
      </c>
      <c r="G352" s="122">
        <f t="shared" si="177"/>
        <v>8779.8373485279699</v>
      </c>
      <c r="H352" s="122">
        <f t="shared" si="177"/>
        <v>6455.7327761130346</v>
      </c>
      <c r="I352" s="122">
        <f t="shared" si="177"/>
        <v>7384.0332598051245</v>
      </c>
      <c r="J352" s="122">
        <f t="shared" si="177"/>
        <v>8118.2487581351943</v>
      </c>
      <c r="K352" s="122">
        <f t="shared" si="177"/>
        <v>10068.374538981087</v>
      </c>
      <c r="L352" s="122">
        <f t="shared" si="177"/>
        <v>9608.2278580514467</v>
      </c>
      <c r="M352" s="122">
        <f t="shared" si="177"/>
        <v>9414.8027601866561</v>
      </c>
      <c r="N352" s="122">
        <f t="shared" si="177"/>
        <v>8251.9561865436262</v>
      </c>
      <c r="O352" s="122">
        <f t="shared" si="177"/>
        <v>8655.7126823848994</v>
      </c>
      <c r="P352" s="122">
        <f t="shared" si="177"/>
        <v>7666.3552546022629</v>
      </c>
      <c r="Q352" s="122">
        <f t="shared" si="177"/>
        <v>7440.7613653578073</v>
      </c>
      <c r="R352" s="122">
        <f t="shared" si="177"/>
        <v>5516.1035392091617</v>
      </c>
      <c r="S352" s="122">
        <f t="shared" si="177"/>
        <v>5343.3872414374391</v>
      </c>
      <c r="T352" s="122">
        <f t="shared" si="177"/>
        <v>6800.9263489476098</v>
      </c>
      <c r="U352" s="122">
        <f t="shared" si="177"/>
        <v>6584.5392278341897</v>
      </c>
      <c r="V352" s="122">
        <f t="shared" si="177"/>
        <v>6233.6644590360784</v>
      </c>
      <c r="W352" s="122">
        <f t="shared" si="177"/>
        <v>6378.227494655298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8052.8998321979943</v>
      </c>
      <c r="E353" s="98">
        <v>8323.5402605516774</v>
      </c>
      <c r="F353" s="98">
        <v>7518.046842114155</v>
      </c>
      <c r="G353" s="98">
        <v>8779.8373485279699</v>
      </c>
      <c r="H353" s="98">
        <v>6455.7327761130346</v>
      </c>
      <c r="I353" s="98">
        <v>7384.0332598051245</v>
      </c>
      <c r="J353" s="98">
        <v>8118.2487581351943</v>
      </c>
      <c r="K353" s="98">
        <v>10068.374538981087</v>
      </c>
      <c r="L353" s="98">
        <v>9608.2278580514467</v>
      </c>
      <c r="M353" s="98">
        <v>9414.8027601866561</v>
      </c>
      <c r="N353" s="98">
        <v>8251.9561865436262</v>
      </c>
      <c r="O353" s="98">
        <v>8655.7126823848994</v>
      </c>
      <c r="P353" s="98">
        <v>7666.3552546022629</v>
      </c>
      <c r="Q353" s="98">
        <v>7440.7613653578073</v>
      </c>
      <c r="R353" s="98">
        <v>5516.1035392091617</v>
      </c>
      <c r="S353" s="98">
        <v>5343.3872414374391</v>
      </c>
      <c r="T353" s="98">
        <v>6800.9263489476098</v>
      </c>
      <c r="U353" s="98">
        <v>6584.5392278341897</v>
      </c>
      <c r="V353" s="98">
        <v>6233.6644590360784</v>
      </c>
      <c r="W353" s="98">
        <v>6378.227494655298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50.914225435225219</v>
      </c>
      <c r="E354" s="122">
        <f t="shared" si="178"/>
        <v>65.893478742512627</v>
      </c>
      <c r="F354" s="122">
        <f t="shared" si="178"/>
        <v>50.875695233754094</v>
      </c>
      <c r="G354" s="122">
        <f t="shared" si="178"/>
        <v>58.192881973148005</v>
      </c>
      <c r="H354" s="122">
        <f t="shared" si="178"/>
        <v>79.415708632098614</v>
      </c>
      <c r="I354" s="122">
        <f t="shared" si="178"/>
        <v>168.58957481671183</v>
      </c>
      <c r="J354" s="122">
        <f t="shared" si="178"/>
        <v>104.68181974823088</v>
      </c>
      <c r="K354" s="122">
        <f t="shared" si="178"/>
        <v>91.988756427384089</v>
      </c>
      <c r="L354" s="122">
        <f t="shared" si="178"/>
        <v>149.50545951635431</v>
      </c>
      <c r="M354" s="122">
        <f t="shared" si="178"/>
        <v>101.50940899054568</v>
      </c>
      <c r="N354" s="122">
        <f t="shared" si="178"/>
        <v>226.9345353628182</v>
      </c>
      <c r="O354" s="122">
        <f t="shared" si="178"/>
        <v>45.058528210996776</v>
      </c>
      <c r="P354" s="122">
        <f t="shared" si="178"/>
        <v>93.730750656484503</v>
      </c>
      <c r="Q354" s="122">
        <f t="shared" si="178"/>
        <v>173.32573560963846</v>
      </c>
      <c r="R354" s="122">
        <f t="shared" si="178"/>
        <v>170.62097207579941</v>
      </c>
      <c r="S354" s="122">
        <f t="shared" si="178"/>
        <v>178.16020172889463</v>
      </c>
      <c r="T354" s="122">
        <f t="shared" si="178"/>
        <v>176.1328984647437</v>
      </c>
      <c r="U354" s="122">
        <f t="shared" si="178"/>
        <v>168.16983781832434</v>
      </c>
      <c r="V354" s="122">
        <f t="shared" si="178"/>
        <v>41.780589833170552</v>
      </c>
      <c r="W354" s="122">
        <f t="shared" si="178"/>
        <v>12.569512778449232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50.914225435225219</v>
      </c>
      <c r="E355" s="98">
        <f>RES_hhdet_in_fech!E165</f>
        <v>65.893478742512627</v>
      </c>
      <c r="F355" s="98">
        <f>RES_hhdet_in_fech!F165</f>
        <v>50.875695233754094</v>
      </c>
      <c r="G355" s="98">
        <f>RES_hhdet_in_fech!G165</f>
        <v>58.192881973148005</v>
      </c>
      <c r="H355" s="98">
        <f>RES_hhdet_in_fech!H165</f>
        <v>79.415708632098614</v>
      </c>
      <c r="I355" s="98">
        <f>RES_hhdet_in_fech!I165</f>
        <v>168.58957481671183</v>
      </c>
      <c r="J355" s="98">
        <f>RES_hhdet_in_fech!J165</f>
        <v>104.68181974823088</v>
      </c>
      <c r="K355" s="98">
        <f>RES_hhdet_in_fech!K165</f>
        <v>91.988756427384089</v>
      </c>
      <c r="L355" s="98">
        <f>RES_hhdet_in_fech!L165</f>
        <v>149.50545951635431</v>
      </c>
      <c r="M355" s="98">
        <f>RES_hhdet_in_fech!M165</f>
        <v>101.50940899054568</v>
      </c>
      <c r="N355" s="98">
        <f>RES_hhdet_in_fech!N165</f>
        <v>226.9345353628182</v>
      </c>
      <c r="O355" s="98">
        <f>RES_hhdet_in_fech!O165</f>
        <v>45.058528210996776</v>
      </c>
      <c r="P355" s="98">
        <f>RES_hhdet_in_fech!P165</f>
        <v>93.730750656484503</v>
      </c>
      <c r="Q355" s="98">
        <f>RES_hhdet_in_fech!Q165</f>
        <v>173.32573560963846</v>
      </c>
      <c r="R355" s="98">
        <f>RES_hhdet_in_fech!R165</f>
        <v>170.62097207579941</v>
      </c>
      <c r="S355" s="98">
        <f>RES_hhdet_in_fech!S165</f>
        <v>178.16020172889463</v>
      </c>
      <c r="T355" s="98">
        <f>RES_hhdet_in_fech!T165</f>
        <v>176.1328984647437</v>
      </c>
      <c r="U355" s="98">
        <f>RES_hhdet_in_fech!U165</f>
        <v>168.16983781832434</v>
      </c>
      <c r="V355" s="98">
        <f>RES_hhdet_in_fech!V165</f>
        <v>41.780589833170552</v>
      </c>
      <c r="W355" s="98">
        <f>RES_hhdet_in_fech!W165</f>
        <v>12.569512778449232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1399.0189694232827</v>
      </c>
      <c r="E356" s="122">
        <v>1673.7236533534838</v>
      </c>
      <c r="F356" s="122">
        <v>1151.3304099226666</v>
      </c>
      <c r="G356" s="122">
        <v>2127.1169725758036</v>
      </c>
      <c r="H356" s="122">
        <v>1390.8600006383424</v>
      </c>
      <c r="I356" s="122">
        <v>1768.1917152870026</v>
      </c>
      <c r="J356" s="122">
        <v>1162.0342983864859</v>
      </c>
      <c r="K356" s="122">
        <v>1609.1045934026756</v>
      </c>
      <c r="L356" s="122">
        <v>1291.1764905409407</v>
      </c>
      <c r="M356" s="122">
        <v>1388.7361690770394</v>
      </c>
      <c r="N356" s="122">
        <v>1414.4018332732301</v>
      </c>
      <c r="O356" s="122">
        <v>1361.5067295970334</v>
      </c>
      <c r="P356" s="122">
        <v>1346.2478265787006</v>
      </c>
      <c r="Q356" s="122">
        <v>1348.884353974141</v>
      </c>
      <c r="R356" s="122">
        <v>1228.3567853956918</v>
      </c>
      <c r="S356" s="122">
        <v>1387.5501708395373</v>
      </c>
      <c r="T356" s="122">
        <v>1177.038892739231</v>
      </c>
      <c r="U356" s="122">
        <v>1218.2221506112044</v>
      </c>
      <c r="V356" s="122">
        <v>1177.6262793209019</v>
      </c>
      <c r="W356" s="122">
        <v>1395.8753286093033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1399.0189694232827</v>
      </c>
      <c r="E357" s="98">
        <v>1673.7236533534838</v>
      </c>
      <c r="F357" s="98">
        <v>1151.3304099226666</v>
      </c>
      <c r="G357" s="98">
        <v>2127.1169725758036</v>
      </c>
      <c r="H357" s="98">
        <v>1242.1483894211353</v>
      </c>
      <c r="I357" s="98">
        <v>1953.8153171762522</v>
      </c>
      <c r="J357" s="98">
        <v>1138.67467795739</v>
      </c>
      <c r="K357" s="98">
        <v>1659.4015610340275</v>
      </c>
      <c r="L357" s="98">
        <v>1408.5320473201011</v>
      </c>
      <c r="M357" s="98">
        <v>1441.0085568636362</v>
      </c>
      <c r="N357" s="98">
        <v>1292.9894111334522</v>
      </c>
      <c r="O357" s="98">
        <v>1332.4959195013137</v>
      </c>
      <c r="P357" s="98">
        <v>1237.4304823784655</v>
      </c>
      <c r="Q357" s="98">
        <v>1254.178830004844</v>
      </c>
      <c r="R357" s="98">
        <v>1172.472848269827</v>
      </c>
      <c r="S357" s="98">
        <v>1207.6739958688961</v>
      </c>
      <c r="T357" s="98">
        <v>1177.038892739231</v>
      </c>
      <c r="U357" s="98">
        <v>1207.6606470101071</v>
      </c>
      <c r="V357" s="98">
        <v>1110.3180365770879</v>
      </c>
      <c r="W357" s="98">
        <v>1226.4449386041556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1777.7296903362428</v>
      </c>
      <c r="I361" s="101">
        <v>1585.0456358048987</v>
      </c>
      <c r="J361" s="101">
        <v>1177.5844770838942</v>
      </c>
      <c r="K361" s="101">
        <v>1606.9638071373595</v>
      </c>
      <c r="L361" s="101">
        <v>1253.5289382486833</v>
      </c>
      <c r="M361" s="101">
        <v>1293.7554266004463</v>
      </c>
      <c r="N361" s="101">
        <v>1560.3550641433887</v>
      </c>
      <c r="O361" s="101">
        <v>1425.0791546082316</v>
      </c>
      <c r="P361" s="101">
        <v>1465.0353462946634</v>
      </c>
      <c r="Q361" s="101">
        <v>1482.5324968728978</v>
      </c>
      <c r="R361" s="101">
        <v>1314.5495401862902</v>
      </c>
      <c r="S361" s="101">
        <v>1666.1096925699158</v>
      </c>
      <c r="T361" s="101">
        <v>0</v>
      </c>
      <c r="U361" s="101">
        <v>1360.8738107368313</v>
      </c>
      <c r="V361" s="101">
        <v>1436.2539599478664</v>
      </c>
      <c r="W361" s="101">
        <v>1550.1286137751454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651.10166328774312</v>
      </c>
      <c r="E365" s="122">
        <v>781.62730804941623</v>
      </c>
      <c r="F365" s="122">
        <v>518.26634808820347</v>
      </c>
      <c r="G365" s="122">
        <v>1128.9509766292256</v>
      </c>
      <c r="H365" s="122">
        <v>644.02396183664189</v>
      </c>
      <c r="I365" s="122">
        <v>930.02721583166908</v>
      </c>
      <c r="J365" s="122">
        <v>454.1483140469681</v>
      </c>
      <c r="K365" s="122">
        <v>651.85078741414009</v>
      </c>
      <c r="L365" s="122">
        <v>510.23453442181511</v>
      </c>
      <c r="M365" s="122">
        <v>520.16384674477797</v>
      </c>
      <c r="N365" s="122">
        <v>464.93791783053024</v>
      </c>
      <c r="O365" s="122">
        <v>489.52874506983807</v>
      </c>
      <c r="P365" s="122">
        <v>497.80997927898596</v>
      </c>
      <c r="Q365" s="122">
        <v>567.19111225742563</v>
      </c>
      <c r="R365" s="122">
        <v>572.29918221077526</v>
      </c>
      <c r="S365" s="122">
        <v>643.14614528747109</v>
      </c>
      <c r="T365" s="122">
        <v>657.8821331839755</v>
      </c>
      <c r="U365" s="122">
        <v>692.15809758943965</v>
      </c>
      <c r="V365" s="122">
        <v>619.25876010306411</v>
      </c>
      <c r="W365" s="122">
        <v>651.94736551050971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662.32035484550477</v>
      </c>
      <c r="E366" s="98">
        <v>783.54223023520217</v>
      </c>
      <c r="F366" s="98">
        <v>521.32778837916749</v>
      </c>
      <c r="G366" s="98">
        <v>1152.5163019478998</v>
      </c>
      <c r="H366" s="98">
        <v>627.25189433099899</v>
      </c>
      <c r="I366" s="98">
        <v>930.41211668507458</v>
      </c>
      <c r="J366" s="98">
        <v>455.13879254943691</v>
      </c>
      <c r="K366" s="98">
        <v>652.49718361792759</v>
      </c>
      <c r="L366" s="98">
        <v>517.16667613610423</v>
      </c>
      <c r="M366" s="98">
        <v>522.88272424945217</v>
      </c>
      <c r="N366" s="98">
        <v>461.93164613531775</v>
      </c>
      <c r="O366" s="98">
        <v>489.52874506983807</v>
      </c>
      <c r="P366" s="98">
        <v>497.80997927898596</v>
      </c>
      <c r="Q366" s="98">
        <v>567.64564214201368</v>
      </c>
      <c r="R366" s="98">
        <v>574.93607768561083</v>
      </c>
      <c r="S366" s="98">
        <v>647.44476672473206</v>
      </c>
      <c r="T366" s="98">
        <v>660.00325313409087</v>
      </c>
      <c r="U366" s="98">
        <v>694.39686404055885</v>
      </c>
      <c r="V366" s="98">
        <v>620.91801997198513</v>
      </c>
      <c r="W366" s="98">
        <v>652.91510171812513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416.37211684842453</v>
      </c>
      <c r="E367" s="33">
        <v>753.94072477992893</v>
      </c>
      <c r="F367" s="33">
        <v>377.7802547361905</v>
      </c>
      <c r="G367" s="33">
        <v>426.70428213273095</v>
      </c>
      <c r="H367" s="33">
        <v>834.46123465387939</v>
      </c>
      <c r="I367" s="33">
        <v>558.02054101524766</v>
      </c>
      <c r="J367" s="33">
        <v>342.95059416980143</v>
      </c>
      <c r="K367" s="33">
        <v>357.99907317225353</v>
      </c>
      <c r="L367" s="33">
        <v>367.32576677339381</v>
      </c>
      <c r="M367" s="33">
        <v>407.2656951221141</v>
      </c>
      <c r="N367" s="33">
        <v>586.39129431711069</v>
      </c>
      <c r="O367" s="33">
        <v>0</v>
      </c>
      <c r="P367" s="33">
        <v>0</v>
      </c>
      <c r="Q367" s="33">
        <v>536.10631848365892</v>
      </c>
      <c r="R367" s="33">
        <v>445.42855220561501</v>
      </c>
      <c r="S367" s="33">
        <v>452.83445074691821</v>
      </c>
      <c r="T367" s="33">
        <v>445.08747887814508</v>
      </c>
      <c r="U367" s="33">
        <v>444.70171751834408</v>
      </c>
      <c r="V367" s="33">
        <v>445.07461777139315</v>
      </c>
      <c r="W367" s="33">
        <v>452.15382664738451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6348.6563041416966</v>
      </c>
      <c r="E369" s="117">
        <f t="shared" si="179"/>
        <v>6833.4615192336933</v>
      </c>
      <c r="F369" s="117">
        <f t="shared" si="179"/>
        <v>5903.3880717152679</v>
      </c>
      <c r="G369" s="117">
        <f t="shared" si="179"/>
        <v>7667.8521682101591</v>
      </c>
      <c r="H369" s="117">
        <f t="shared" si="179"/>
        <v>5609.8806579270295</v>
      </c>
      <c r="I369" s="117">
        <f t="shared" si="179"/>
        <v>6871.2908761378749</v>
      </c>
      <c r="J369" s="117">
        <f t="shared" si="179"/>
        <v>6663.5119078784801</v>
      </c>
      <c r="K369" s="117">
        <f t="shared" si="179"/>
        <v>8417.4458455925524</v>
      </c>
      <c r="L369" s="117">
        <f t="shared" si="179"/>
        <v>8062.4226076131627</v>
      </c>
      <c r="M369" s="117">
        <f t="shared" si="179"/>
        <v>7962.6557403027919</v>
      </c>
      <c r="N369" s="117">
        <f t="shared" si="179"/>
        <v>7638.1418275890974</v>
      </c>
      <c r="O369" s="117">
        <f t="shared" si="179"/>
        <v>7579.5866863967767</v>
      </c>
      <c r="P369" s="117">
        <f t="shared" si="179"/>
        <v>7199.0445179304998</v>
      </c>
      <c r="Q369" s="117">
        <f t="shared" si="179"/>
        <v>7548.5143493187215</v>
      </c>
      <c r="R369" s="117">
        <f t="shared" ref="R369:V369" si="180">R370+R372+R374+R383</f>
        <v>6153.3815750282774</v>
      </c>
      <c r="S369" s="117">
        <f t="shared" si="180"/>
        <v>6373.1695269494739</v>
      </c>
      <c r="T369" s="117">
        <f t="shared" si="180"/>
        <v>7711.0967433997375</v>
      </c>
      <c r="U369" s="117">
        <f t="shared" si="180"/>
        <v>7731.556229826233</v>
      </c>
      <c r="V369" s="117">
        <f t="shared" si="180"/>
        <v>7002.5088187786669</v>
      </c>
      <c r="W369" s="117">
        <f t="shared" ref="W369" si="181">W370+W372+W374+W383</f>
        <v>7207.8494950136401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5142.6660638678668</v>
      </c>
      <c r="E370" s="122">
        <f t="shared" si="182"/>
        <v>5363.0700084847122</v>
      </c>
      <c r="F370" s="122">
        <f t="shared" si="182"/>
        <v>4887.181779643236</v>
      </c>
      <c r="G370" s="122">
        <f t="shared" si="182"/>
        <v>5758.9239482611511</v>
      </c>
      <c r="H370" s="122">
        <f t="shared" si="182"/>
        <v>4273.1127624492483</v>
      </c>
      <c r="I370" s="122">
        <f t="shared" si="182"/>
        <v>4932.8210453803395</v>
      </c>
      <c r="J370" s="122">
        <f t="shared" si="182"/>
        <v>5475.1598381813192</v>
      </c>
      <c r="K370" s="122">
        <f t="shared" si="182"/>
        <v>6858.2516032122085</v>
      </c>
      <c r="L370" s="122">
        <f t="shared" si="182"/>
        <v>6613.2303216690507</v>
      </c>
      <c r="M370" s="122">
        <f t="shared" si="182"/>
        <v>6569.2322300041888</v>
      </c>
      <c r="N370" s="122">
        <f t="shared" si="182"/>
        <v>5860.1603223824441</v>
      </c>
      <c r="O370" s="122">
        <f t="shared" si="182"/>
        <v>6286.2111178005762</v>
      </c>
      <c r="P370" s="122">
        <f t="shared" si="182"/>
        <v>5715.3362226501986</v>
      </c>
      <c r="Q370" s="122">
        <f t="shared" si="182"/>
        <v>5699.4673104753601</v>
      </c>
      <c r="R370" s="122">
        <f t="shared" si="182"/>
        <v>4346.5729983954288</v>
      </c>
      <c r="S370" s="122">
        <f t="shared" si="182"/>
        <v>4347.3693033966902</v>
      </c>
      <c r="T370" s="122">
        <f t="shared" si="182"/>
        <v>5709.5155057121474</v>
      </c>
      <c r="U370" s="122">
        <f t="shared" si="182"/>
        <v>5678.7627660612588</v>
      </c>
      <c r="V370" s="122">
        <f t="shared" si="182"/>
        <v>5479.6262970596172</v>
      </c>
      <c r="W370" s="122">
        <f t="shared" si="182"/>
        <v>5659.8877280813613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5142.6660638678668</v>
      </c>
      <c r="E371" s="98">
        <v>5363.0700084847122</v>
      </c>
      <c r="F371" s="98">
        <v>4887.181779643236</v>
      </c>
      <c r="G371" s="98">
        <v>5758.9239482611511</v>
      </c>
      <c r="H371" s="98">
        <v>4273.1127624492483</v>
      </c>
      <c r="I371" s="98">
        <v>4932.8210453803395</v>
      </c>
      <c r="J371" s="98">
        <v>5475.1598381813192</v>
      </c>
      <c r="K371" s="98">
        <v>6858.2516032122085</v>
      </c>
      <c r="L371" s="98">
        <v>6613.2303216690507</v>
      </c>
      <c r="M371" s="98">
        <v>6569.2322300041888</v>
      </c>
      <c r="N371" s="98">
        <v>5860.1603223824441</v>
      </c>
      <c r="O371" s="98">
        <v>6286.2111178005762</v>
      </c>
      <c r="P371" s="98">
        <v>5715.3362226501986</v>
      </c>
      <c r="Q371" s="98">
        <v>5699.4673104753601</v>
      </c>
      <c r="R371" s="98">
        <v>4346.5729983954288</v>
      </c>
      <c r="S371" s="98">
        <v>4347.3693033966902</v>
      </c>
      <c r="T371" s="98">
        <v>5709.5155057121474</v>
      </c>
      <c r="U371" s="98">
        <v>5678.7627660612588</v>
      </c>
      <c r="V371" s="98">
        <v>5479.6262970596172</v>
      </c>
      <c r="W371" s="98">
        <v>5659.8877280813613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108.99262492679289</v>
      </c>
      <c r="E372" s="122">
        <f t="shared" si="183"/>
        <v>145.26579738334414</v>
      </c>
      <c r="F372" s="122">
        <f t="shared" si="183"/>
        <v>115.40988109369104</v>
      </c>
      <c r="G372" s="122">
        <f t="shared" si="183"/>
        <v>135.76330251312527</v>
      </c>
      <c r="H372" s="122">
        <f t="shared" si="183"/>
        <v>190.44254204245814</v>
      </c>
      <c r="I372" s="122">
        <f t="shared" si="183"/>
        <v>415.36616845249949</v>
      </c>
      <c r="J372" s="122">
        <f t="shared" si="183"/>
        <v>264.91833917449998</v>
      </c>
      <c r="K372" s="122">
        <f t="shared" si="183"/>
        <v>239.10502655614587</v>
      </c>
      <c r="L372" s="122">
        <f t="shared" si="183"/>
        <v>399.12536580822587</v>
      </c>
      <c r="M372" s="122">
        <f t="shared" si="183"/>
        <v>279.52303800279321</v>
      </c>
      <c r="N372" s="122">
        <f t="shared" si="183"/>
        <v>647.95927229440281</v>
      </c>
      <c r="O372" s="122">
        <f t="shared" si="183"/>
        <v>134.12130323700595</v>
      </c>
      <c r="P372" s="122">
        <f t="shared" si="183"/>
        <v>291.33244964911921</v>
      </c>
      <c r="Q372" s="122">
        <f t="shared" si="183"/>
        <v>558.32796043427174</v>
      </c>
      <c r="R372" s="122">
        <f t="shared" si="183"/>
        <v>561.71930964739715</v>
      </c>
      <c r="S372" s="122">
        <f t="shared" si="183"/>
        <v>596.59998768167509</v>
      </c>
      <c r="T372" s="122">
        <f t="shared" si="183"/>
        <v>598.12106791532813</v>
      </c>
      <c r="U372" s="122">
        <f t="shared" si="183"/>
        <v>578.30273583181724</v>
      </c>
      <c r="V372" s="122">
        <f t="shared" si="183"/>
        <v>145.50486671055592</v>
      </c>
      <c r="W372" s="122">
        <f t="shared" si="183"/>
        <v>44.313426072238165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108.99262492679289</v>
      </c>
      <c r="E373" s="98">
        <f>RES_hhdet_in_tesh!E165</f>
        <v>145.26579738334414</v>
      </c>
      <c r="F373" s="98">
        <f>RES_hhdet_in_tesh!F165</f>
        <v>115.40988109369104</v>
      </c>
      <c r="G373" s="98">
        <f>RES_hhdet_in_tesh!G165</f>
        <v>135.76330251312527</v>
      </c>
      <c r="H373" s="98">
        <f>RES_hhdet_in_tesh!H165</f>
        <v>190.44254204245814</v>
      </c>
      <c r="I373" s="98">
        <f>RES_hhdet_in_tesh!I165</f>
        <v>415.36616845249949</v>
      </c>
      <c r="J373" s="98">
        <f>RES_hhdet_in_tesh!J165</f>
        <v>264.91833917449998</v>
      </c>
      <c r="K373" s="98">
        <f>RES_hhdet_in_tesh!K165</f>
        <v>239.10502655614587</v>
      </c>
      <c r="L373" s="98">
        <f>RES_hhdet_in_tesh!L165</f>
        <v>399.12536580822587</v>
      </c>
      <c r="M373" s="98">
        <f>RES_hhdet_in_tesh!M165</f>
        <v>279.52303800279321</v>
      </c>
      <c r="N373" s="98">
        <f>RES_hhdet_in_tesh!N165</f>
        <v>647.95927229440281</v>
      </c>
      <c r="O373" s="98">
        <f>RES_hhdet_in_tesh!O165</f>
        <v>134.12130323700595</v>
      </c>
      <c r="P373" s="98">
        <f>RES_hhdet_in_tesh!P165</f>
        <v>291.33244964911921</v>
      </c>
      <c r="Q373" s="98">
        <f>RES_hhdet_in_tesh!Q165</f>
        <v>558.32796043427174</v>
      </c>
      <c r="R373" s="98">
        <f>RES_hhdet_in_tesh!R165</f>
        <v>561.71930964739715</v>
      </c>
      <c r="S373" s="98">
        <f>RES_hhdet_in_tesh!S165</f>
        <v>596.59998768167509</v>
      </c>
      <c r="T373" s="98">
        <f>RES_hhdet_in_tesh!T165</f>
        <v>598.12106791532813</v>
      </c>
      <c r="U373" s="98">
        <f>RES_hhdet_in_tesh!U165</f>
        <v>578.30273583181724</v>
      </c>
      <c r="V373" s="98">
        <f>RES_hhdet_in_tesh!V165</f>
        <v>145.50486671055592</v>
      </c>
      <c r="W373" s="98">
        <f>RES_hhdet_in_tesh!W165</f>
        <v>44.313426072238165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718.06687380763958</v>
      </c>
      <c r="E374" s="122">
        <v>865.33292513228878</v>
      </c>
      <c r="F374" s="122">
        <v>599.64654942030666</v>
      </c>
      <c r="G374" s="122">
        <v>1117.0296420741795</v>
      </c>
      <c r="H374" s="122">
        <v>761.4497162102333</v>
      </c>
      <c r="I374" s="122">
        <v>983.2097277588922</v>
      </c>
      <c r="J374" s="122">
        <v>659.03729124729819</v>
      </c>
      <c r="K374" s="122">
        <v>940.81373045362307</v>
      </c>
      <c r="L374" s="122">
        <v>750.03583593705264</v>
      </c>
      <c r="M374" s="122">
        <v>809.20009943213074</v>
      </c>
      <c r="N374" s="122">
        <v>856.63232571340575</v>
      </c>
      <c r="O374" s="122">
        <v>874.09334757889599</v>
      </c>
      <c r="P374" s="122">
        <v>902.39093258764888</v>
      </c>
      <c r="Q374" s="122">
        <v>958.78174423618736</v>
      </c>
      <c r="R374" s="122">
        <v>908.70944385675682</v>
      </c>
      <c r="S374" s="122">
        <v>1049.0572581110955</v>
      </c>
      <c r="T374" s="122">
        <v>1013.3734726495694</v>
      </c>
      <c r="U374" s="122">
        <v>1061.5074596732773</v>
      </c>
      <c r="V374" s="122">
        <v>1005.4761195641637</v>
      </c>
      <c r="W374" s="122">
        <v>1110.4800899387078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718.06687380763958</v>
      </c>
      <c r="E375" s="98">
        <v>865.33292513228878</v>
      </c>
      <c r="F375" s="98">
        <v>599.64654942030666</v>
      </c>
      <c r="G375" s="98">
        <v>1117.0296420741795</v>
      </c>
      <c r="H375" s="98">
        <v>658.19625498972596</v>
      </c>
      <c r="I375" s="98">
        <v>1045.6324134171409</v>
      </c>
      <c r="J375" s="98">
        <v>616.50927305272421</v>
      </c>
      <c r="K375" s="98">
        <v>911.01289973596045</v>
      </c>
      <c r="L375" s="98">
        <v>785.94954480657088</v>
      </c>
      <c r="M375" s="98">
        <v>831.32115286546275</v>
      </c>
      <c r="N375" s="98">
        <v>786.69413240403389</v>
      </c>
      <c r="O375" s="98">
        <v>872.55705766220365</v>
      </c>
      <c r="P375" s="98">
        <v>880.26309937562439</v>
      </c>
      <c r="Q375" s="98">
        <v>956.55515826863302</v>
      </c>
      <c r="R375" s="98">
        <v>934.8552116793669</v>
      </c>
      <c r="S375" s="98">
        <v>1003.2372339468346</v>
      </c>
      <c r="T375" s="98">
        <v>1013.3734726495694</v>
      </c>
      <c r="U375" s="98">
        <v>1070.163298974275</v>
      </c>
      <c r="V375" s="98">
        <v>1004.1843610531239</v>
      </c>
      <c r="W375" s="98">
        <v>1119.7484710418887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1030.0611190163499</v>
      </c>
      <c r="I379" s="101">
        <v>921.62019909608216</v>
      </c>
      <c r="J379" s="101">
        <v>687.34760924152909</v>
      </c>
      <c r="K379" s="101">
        <v>942.08214109744119</v>
      </c>
      <c r="L379" s="101">
        <v>738.51475189312964</v>
      </c>
      <c r="M379" s="101">
        <v>769.00537773623387</v>
      </c>
      <c r="N379" s="101">
        <v>940.70696235126775</v>
      </c>
      <c r="O379" s="101">
        <v>877.45987458045704</v>
      </c>
      <c r="P379" s="101">
        <v>926.54618507302632</v>
      </c>
      <c r="Q379" s="101">
        <v>961.92389547611413</v>
      </c>
      <c r="R379" s="101">
        <v>868.38344195623745</v>
      </c>
      <c r="S379" s="101">
        <v>1120.0149823286254</v>
      </c>
      <c r="T379" s="101">
        <v>0</v>
      </c>
      <c r="U379" s="101">
        <v>944.59514370912666</v>
      </c>
      <c r="V379" s="101">
        <v>1010.4396202294828</v>
      </c>
      <c r="W379" s="101">
        <v>1102.0419447317518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378.93074153939801</v>
      </c>
      <c r="E383" s="122">
        <v>459.79278823334892</v>
      </c>
      <c r="F383" s="122">
        <v>301.14986155803354</v>
      </c>
      <c r="G383" s="122">
        <v>656.13527536170318</v>
      </c>
      <c r="H383" s="122">
        <v>384.87563722509043</v>
      </c>
      <c r="I383" s="122">
        <v>539.89393454614401</v>
      </c>
      <c r="J383" s="122">
        <v>264.39643927536196</v>
      </c>
      <c r="K383" s="122">
        <v>379.27548537057515</v>
      </c>
      <c r="L383" s="122">
        <v>300.03108419883307</v>
      </c>
      <c r="M383" s="122">
        <v>304.70037286367915</v>
      </c>
      <c r="N383" s="122">
        <v>273.38990719884555</v>
      </c>
      <c r="O383" s="122">
        <v>285.16091778029795</v>
      </c>
      <c r="P383" s="122">
        <v>289.9849130435328</v>
      </c>
      <c r="Q383" s="122">
        <v>331.93733417290247</v>
      </c>
      <c r="R383" s="122">
        <v>336.37982312869474</v>
      </c>
      <c r="S383" s="122">
        <v>380.1429777600132</v>
      </c>
      <c r="T383" s="122">
        <v>390.08669712269278</v>
      </c>
      <c r="U383" s="122">
        <v>412.98326825988016</v>
      </c>
      <c r="V383" s="122">
        <v>371.90153544432991</v>
      </c>
      <c r="W383" s="122">
        <v>393.16825092133251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382.2330156177818</v>
      </c>
      <c r="E384" s="98">
        <v>452.71711667438734</v>
      </c>
      <c r="F384" s="98">
        <v>301.56311860378645</v>
      </c>
      <c r="G384" s="98">
        <v>667.43667238318255</v>
      </c>
      <c r="H384" s="98">
        <v>363.6588103297816</v>
      </c>
      <c r="I384" s="98">
        <v>540.01866830446738</v>
      </c>
      <c r="J384" s="98">
        <v>264.45089395141883</v>
      </c>
      <c r="K384" s="98">
        <v>379.51531325262755</v>
      </c>
      <c r="L384" s="98">
        <v>301.10026995074929</v>
      </c>
      <c r="M384" s="98">
        <v>304.5903208751597</v>
      </c>
      <c r="N384" s="98">
        <v>269.08502001229499</v>
      </c>
      <c r="O384" s="98">
        <v>285.16091778029795</v>
      </c>
      <c r="P384" s="98">
        <v>289.9849130435328</v>
      </c>
      <c r="Q384" s="98">
        <v>330.66567370647482</v>
      </c>
      <c r="R384" s="98">
        <v>336.03857903392736</v>
      </c>
      <c r="S384" s="98">
        <v>380.4920598088575</v>
      </c>
      <c r="T384" s="98">
        <v>390.33860124451911</v>
      </c>
      <c r="U384" s="98">
        <v>413.36695977558958</v>
      </c>
      <c r="V384" s="98">
        <v>371.8630291401405</v>
      </c>
      <c r="W384" s="98">
        <v>393.20409574185538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309.8370069762928</v>
      </c>
      <c r="E385" s="33">
        <v>562.0952061900017</v>
      </c>
      <c r="F385" s="33">
        <v>282.18595490292967</v>
      </c>
      <c r="G385" s="33">
        <v>319.353644121618</v>
      </c>
      <c r="H385" s="33">
        <v>625.7806210870159</v>
      </c>
      <c r="I385" s="33">
        <v>419.33875712664292</v>
      </c>
      <c r="J385" s="33">
        <v>258.28299431003745</v>
      </c>
      <c r="K385" s="33">
        <v>270.24973018956712</v>
      </c>
      <c r="L385" s="33">
        <v>277.98940869779068</v>
      </c>
      <c r="M385" s="33">
        <v>309.27015067267723</v>
      </c>
      <c r="N385" s="33">
        <v>447.30734953548927</v>
      </c>
      <c r="O385" s="33">
        <v>0</v>
      </c>
      <c r="P385" s="33">
        <v>0</v>
      </c>
      <c r="Q385" s="33">
        <v>418.90478051581567</v>
      </c>
      <c r="R385" s="33">
        <v>352.79831741557086</v>
      </c>
      <c r="S385" s="33">
        <v>364.68816341572324</v>
      </c>
      <c r="T385" s="33">
        <v>364.81521234912213</v>
      </c>
      <c r="U385" s="33">
        <v>370.57289825725087</v>
      </c>
      <c r="V385" s="33">
        <v>375.9438121818265</v>
      </c>
      <c r="W385" s="33">
        <v>385.76792479338178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461.39108653778487</v>
      </c>
      <c r="E387" s="117">
        <f t="shared" si="184"/>
        <v>546.67837560256794</v>
      </c>
      <c r="F387" s="117">
        <f t="shared" si="184"/>
        <v>377.43538849763354</v>
      </c>
      <c r="G387" s="117">
        <f t="shared" si="184"/>
        <v>736.50131272033423</v>
      </c>
      <c r="H387" s="117">
        <f t="shared" si="184"/>
        <v>334.77229354815188</v>
      </c>
      <c r="I387" s="117">
        <f t="shared" si="184"/>
        <v>431.55741064135714</v>
      </c>
      <c r="J387" s="117">
        <f t="shared" si="184"/>
        <v>205.84972236678783</v>
      </c>
      <c r="K387" s="117">
        <f t="shared" si="184"/>
        <v>163.28500559898222</v>
      </c>
      <c r="L387" s="117">
        <f t="shared" si="184"/>
        <v>189.75780805182916</v>
      </c>
      <c r="M387" s="117">
        <f t="shared" si="184"/>
        <v>327.12430542234665</v>
      </c>
      <c r="N387" s="117">
        <f t="shared" si="184"/>
        <v>262.73522688999731</v>
      </c>
      <c r="O387" s="117">
        <f t="shared" si="184"/>
        <v>319.04376178421433</v>
      </c>
      <c r="P387" s="117">
        <f t="shared" si="184"/>
        <v>259.78651163049562</v>
      </c>
      <c r="Q387" s="117">
        <f t="shared" si="184"/>
        <v>293.83055248949989</v>
      </c>
      <c r="R387" s="117">
        <f t="shared" ref="R387:V387" si="185">R388+R390+R392+R401</f>
        <v>289.52142019248589</v>
      </c>
      <c r="S387" s="117">
        <f t="shared" si="185"/>
        <v>310.5193965222756</v>
      </c>
      <c r="T387" s="117">
        <f t="shared" si="185"/>
        <v>415.82278977360841</v>
      </c>
      <c r="U387" s="117">
        <f t="shared" si="185"/>
        <v>411.74644525355995</v>
      </c>
      <c r="V387" s="117">
        <f t="shared" si="185"/>
        <v>339.85134199887216</v>
      </c>
      <c r="W387" s="117">
        <f t="shared" ref="W387" si="186">W388+W390+W392+W401</f>
        <v>280.3693000873219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317.80114909419291</v>
      </c>
      <c r="E392" s="122">
        <v>380.20306509577739</v>
      </c>
      <c r="F392" s="122">
        <v>261.53621591803295</v>
      </c>
      <c r="G392" s="122">
        <v>483.19589149031958</v>
      </c>
      <c r="H392" s="122">
        <v>203.81898754030547</v>
      </c>
      <c r="I392" s="122">
        <v>220.42344632517677</v>
      </c>
      <c r="J392" s="122">
        <v>103.37318996740422</v>
      </c>
      <c r="K392" s="122">
        <v>15.389077370595935</v>
      </c>
      <c r="L392" s="122">
        <v>77.713224363257069</v>
      </c>
      <c r="M392" s="122">
        <v>211.13947836017326</v>
      </c>
      <c r="N392" s="122">
        <v>160.33743301225837</v>
      </c>
      <c r="O392" s="122">
        <v>207.84241205414986</v>
      </c>
      <c r="P392" s="122">
        <v>146.70399673748119</v>
      </c>
      <c r="Q392" s="122">
        <v>166.74248300277918</v>
      </c>
      <c r="R392" s="122">
        <v>161.57813055585785</v>
      </c>
      <c r="S392" s="122">
        <v>166.694455934172</v>
      </c>
      <c r="T392" s="122">
        <v>267.37615487464376</v>
      </c>
      <c r="U392" s="122">
        <v>255.42154306337088</v>
      </c>
      <c r="V392" s="122">
        <v>200.13453225614279</v>
      </c>
      <c r="W392" s="122">
        <v>132.76803903395506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317.80114909419291</v>
      </c>
      <c r="E393" s="98">
        <v>380.20306509577739</v>
      </c>
      <c r="F393" s="98">
        <v>261.53621591803295</v>
      </c>
      <c r="G393" s="98">
        <v>483.19589149031958</v>
      </c>
      <c r="H393" s="98">
        <v>282.16642814090517</v>
      </c>
      <c r="I393" s="98">
        <v>443.82868744975758</v>
      </c>
      <c r="J393" s="98">
        <v>258.66133984480086</v>
      </c>
      <c r="K393" s="98">
        <v>376.94965860448968</v>
      </c>
      <c r="L393" s="98">
        <v>319.96213986923419</v>
      </c>
      <c r="M393" s="98">
        <v>327.33950377714359</v>
      </c>
      <c r="N393" s="98">
        <v>293.71547463307508</v>
      </c>
      <c r="O393" s="98">
        <v>302.68977307391845</v>
      </c>
      <c r="P393" s="98">
        <v>281.09470837709227</v>
      </c>
      <c r="Q393" s="98">
        <v>284.8992630239004</v>
      </c>
      <c r="R393" s="98">
        <v>266.33893221297393</v>
      </c>
      <c r="S393" s="98">
        <v>274.3352249015785</v>
      </c>
      <c r="T393" s="98">
        <v>267.37615487464376</v>
      </c>
      <c r="U393" s="98">
        <v>274.33219257481602</v>
      </c>
      <c r="V393" s="98">
        <v>252.21984518885134</v>
      </c>
      <c r="W393" s="98">
        <v>278.59923225332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143.58993744359199</v>
      </c>
      <c r="E401" s="122">
        <v>166.47531050679058</v>
      </c>
      <c r="F401" s="122">
        <v>115.89917257960056</v>
      </c>
      <c r="G401" s="122">
        <v>253.3054212300147</v>
      </c>
      <c r="H401" s="122">
        <v>130.95330600784638</v>
      </c>
      <c r="I401" s="122">
        <v>211.13396431618037</v>
      </c>
      <c r="J401" s="122">
        <v>102.4765323993836</v>
      </c>
      <c r="K401" s="122">
        <v>147.89592822838628</v>
      </c>
      <c r="L401" s="122">
        <v>112.04458368857209</v>
      </c>
      <c r="M401" s="122">
        <v>115.98482706217342</v>
      </c>
      <c r="N401" s="122">
        <v>102.39779387773893</v>
      </c>
      <c r="O401" s="122">
        <v>111.20134973006444</v>
      </c>
      <c r="P401" s="122">
        <v>113.08251489301446</v>
      </c>
      <c r="Q401" s="122">
        <v>127.08806948672071</v>
      </c>
      <c r="R401" s="122">
        <v>127.94328963662804</v>
      </c>
      <c r="S401" s="122">
        <v>143.8249405881036</v>
      </c>
      <c r="T401" s="122">
        <v>148.44663489896467</v>
      </c>
      <c r="U401" s="122">
        <v>156.32490219018905</v>
      </c>
      <c r="V401" s="122">
        <v>139.71680974272937</v>
      </c>
      <c r="W401" s="122">
        <v>147.60126105336681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150.45269180670485</v>
      </c>
      <c r="E402" s="98">
        <v>177.98945302022852</v>
      </c>
      <c r="F402" s="98">
        <v>118.4248204082117</v>
      </c>
      <c r="G402" s="98">
        <v>261.80560315048501</v>
      </c>
      <c r="H402" s="98">
        <v>142.48654031622974</v>
      </c>
      <c r="I402" s="98">
        <v>211.35241642618161</v>
      </c>
      <c r="J402" s="98">
        <v>103.38932811553012</v>
      </c>
      <c r="K402" s="98">
        <v>148.22126023064845</v>
      </c>
      <c r="L402" s="98">
        <v>117.47958215107747</v>
      </c>
      <c r="M402" s="98">
        <v>118.77803964050558</v>
      </c>
      <c r="N402" s="98">
        <v>104.93239273609881</v>
      </c>
      <c r="O402" s="98">
        <v>111.20134973006444</v>
      </c>
      <c r="P402" s="98">
        <v>113.08251489301446</v>
      </c>
      <c r="Q402" s="98">
        <v>128.94638406897982</v>
      </c>
      <c r="R402" s="98">
        <v>130.60247940706338</v>
      </c>
      <c r="S402" s="98">
        <v>147.07355320919012</v>
      </c>
      <c r="T402" s="98">
        <v>149.92633898194015</v>
      </c>
      <c r="U402" s="98">
        <v>157.73919163545335</v>
      </c>
      <c r="V402" s="98">
        <v>141.04773741683616</v>
      </c>
      <c r="W402" s="98">
        <v>148.31619450628932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225.52392406126916</v>
      </c>
      <c r="E405" s="118">
        <f t="shared" si="189"/>
        <v>235.14648602159221</v>
      </c>
      <c r="F405" s="118">
        <f t="shared" si="189"/>
        <v>183.63196430645766</v>
      </c>
      <c r="G405" s="118">
        <f t="shared" si="189"/>
        <v>230.55521470818422</v>
      </c>
      <c r="H405" s="118">
        <f t="shared" si="189"/>
        <v>151.70466721908383</v>
      </c>
      <c r="I405" s="118">
        <f t="shared" si="189"/>
        <v>173.58209464550598</v>
      </c>
      <c r="J405" s="118">
        <f t="shared" si="189"/>
        <v>155.20560487584564</v>
      </c>
      <c r="K405" s="118">
        <f t="shared" si="189"/>
        <v>189.00497930362116</v>
      </c>
      <c r="L405" s="118">
        <f t="shared" si="189"/>
        <v>167.65346880952077</v>
      </c>
      <c r="M405" s="118">
        <f t="shared" si="189"/>
        <v>159.61583131652614</v>
      </c>
      <c r="N405" s="118">
        <f t="shared" si="189"/>
        <v>142.45645937069716</v>
      </c>
      <c r="O405" s="118">
        <f t="shared" si="189"/>
        <v>141.54835064648054</v>
      </c>
      <c r="P405" s="118">
        <f t="shared" si="189"/>
        <v>124.54948439805848</v>
      </c>
      <c r="Q405" s="118">
        <f t="shared" si="189"/>
        <v>118.82777910432497</v>
      </c>
      <c r="R405" s="118">
        <f t="shared" ref="R405:V405" si="190">R406+R408+R410+R419</f>
        <v>91.867218783524976</v>
      </c>
      <c r="S405" s="118">
        <f t="shared" si="190"/>
        <v>90.714146140719293</v>
      </c>
      <c r="T405" s="118">
        <f t="shared" si="190"/>
        <v>103.84301023437312</v>
      </c>
      <c r="U405" s="118">
        <f t="shared" si="190"/>
        <v>100.69938230627542</v>
      </c>
      <c r="V405" s="118">
        <f t="shared" si="190"/>
        <v>92.850627068437987</v>
      </c>
      <c r="W405" s="118">
        <f t="shared" ref="W405" si="191">W406+W408+W410+W419</f>
        <v>95.444547231518598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178.85889811332402</v>
      </c>
      <c r="E406" s="123">
        <f t="shared" si="192"/>
        <v>180.4785708103698</v>
      </c>
      <c r="F406" s="123">
        <f t="shared" si="192"/>
        <v>149.43452140203266</v>
      </c>
      <c r="G406" s="123">
        <f t="shared" si="192"/>
        <v>167.37397488549118</v>
      </c>
      <c r="H406" s="123">
        <f t="shared" si="192"/>
        <v>114.27783949327275</v>
      </c>
      <c r="I406" s="123">
        <f t="shared" si="192"/>
        <v>125.03714226208876</v>
      </c>
      <c r="J406" s="123">
        <f t="shared" si="192"/>
        <v>128.06008881765652</v>
      </c>
      <c r="K406" s="123">
        <f t="shared" si="192"/>
        <v>153.20216564474464</v>
      </c>
      <c r="L406" s="123">
        <f t="shared" si="192"/>
        <v>139.35743700229153</v>
      </c>
      <c r="M406" s="123">
        <f t="shared" si="192"/>
        <v>131.52942325407213</v>
      </c>
      <c r="N406" s="123">
        <f t="shared" si="192"/>
        <v>113.48892692435913</v>
      </c>
      <c r="O406" s="123">
        <f t="shared" si="192"/>
        <v>116.11299281786413</v>
      </c>
      <c r="P406" s="123">
        <f t="shared" si="192"/>
        <v>99.419647701221038</v>
      </c>
      <c r="Q406" s="123">
        <f t="shared" si="192"/>
        <v>92.775872568414854</v>
      </c>
      <c r="R406" s="123">
        <f t="shared" si="192"/>
        <v>67.680424695625078</v>
      </c>
      <c r="S406" s="123">
        <f t="shared" si="192"/>
        <v>64.182357793965821</v>
      </c>
      <c r="T406" s="123">
        <f t="shared" si="192"/>
        <v>80.144149504508476</v>
      </c>
      <c r="U406" s="123">
        <f t="shared" si="192"/>
        <v>76.538404371988179</v>
      </c>
      <c r="V406" s="123">
        <f t="shared" si="192"/>
        <v>71.701683110695797</v>
      </c>
      <c r="W406" s="123">
        <f t="shared" si="192"/>
        <v>72.140593710476523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178.85889811332402</v>
      </c>
      <c r="E407" s="99">
        <v>180.4785708103698</v>
      </c>
      <c r="F407" s="99">
        <v>149.43452140203266</v>
      </c>
      <c r="G407" s="99">
        <v>167.37397488549118</v>
      </c>
      <c r="H407" s="99">
        <v>114.27783949327275</v>
      </c>
      <c r="I407" s="99">
        <v>125.03714226208876</v>
      </c>
      <c r="J407" s="99">
        <v>128.06008881765652</v>
      </c>
      <c r="K407" s="99">
        <v>153.20216564474464</v>
      </c>
      <c r="L407" s="99">
        <v>139.35743700229153</v>
      </c>
      <c r="M407" s="99">
        <v>131.52942325407213</v>
      </c>
      <c r="N407" s="99">
        <v>113.48892692435913</v>
      </c>
      <c r="O407" s="99">
        <v>116.11299281786413</v>
      </c>
      <c r="P407" s="99">
        <v>99.419647701221038</v>
      </c>
      <c r="Q407" s="99">
        <v>92.775872568414854</v>
      </c>
      <c r="R407" s="99">
        <v>67.680424695625078</v>
      </c>
      <c r="S407" s="99">
        <v>64.182357793965821</v>
      </c>
      <c r="T407" s="99">
        <v>80.144149504508476</v>
      </c>
      <c r="U407" s="99">
        <v>76.538404371988179</v>
      </c>
      <c r="V407" s="99">
        <v>71.701683110695797</v>
      </c>
      <c r="W407" s="99">
        <v>72.140593710476523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1.1308301915326568</v>
      </c>
      <c r="E408" s="123">
        <f t="shared" si="193"/>
        <v>1.4287623411319867</v>
      </c>
      <c r="F408" s="123">
        <f t="shared" si="193"/>
        <v>1.0112447192619232</v>
      </c>
      <c r="G408" s="123">
        <f t="shared" si="193"/>
        <v>1.1093569936715324</v>
      </c>
      <c r="H408" s="123">
        <f t="shared" si="193"/>
        <v>1.4057979038233626</v>
      </c>
      <c r="I408" s="123">
        <f t="shared" si="193"/>
        <v>2.8548027762836194</v>
      </c>
      <c r="J408" s="123">
        <f t="shared" si="193"/>
        <v>1.6512875539960281</v>
      </c>
      <c r="K408" s="123">
        <f t="shared" si="193"/>
        <v>1.3997171683551966</v>
      </c>
      <c r="L408" s="123">
        <f t="shared" si="193"/>
        <v>2.1684225191006532</v>
      </c>
      <c r="M408" s="123">
        <f t="shared" si="193"/>
        <v>1.4181363496906114</v>
      </c>
      <c r="N408" s="123">
        <f t="shared" si="193"/>
        <v>3.1210244356849519</v>
      </c>
      <c r="O408" s="123">
        <f t="shared" si="193"/>
        <v>0.60444249416854057</v>
      </c>
      <c r="P408" s="123">
        <f t="shared" si="193"/>
        <v>1.2155291399318466</v>
      </c>
      <c r="Q408" s="123">
        <f t="shared" si="193"/>
        <v>2.1611291600632208</v>
      </c>
      <c r="R408" s="123">
        <f t="shared" si="193"/>
        <v>2.0934523382289654</v>
      </c>
      <c r="S408" s="123">
        <f t="shared" si="193"/>
        <v>2.1399799968330484</v>
      </c>
      <c r="T408" s="123">
        <f t="shared" si="193"/>
        <v>2.0756027374719586</v>
      </c>
      <c r="U408" s="123">
        <f t="shared" si="193"/>
        <v>1.954799053470641</v>
      </c>
      <c r="V408" s="123">
        <f t="shared" si="193"/>
        <v>0.48057424843479457</v>
      </c>
      <c r="W408" s="123">
        <f t="shared" si="193"/>
        <v>0.14216678775546782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1.1308301915326568</v>
      </c>
      <c r="E409" s="99">
        <f>RES_hhdet_in_fecs!E165</f>
        <v>1.4287623411319867</v>
      </c>
      <c r="F409" s="99">
        <f>RES_hhdet_in_fecs!F165</f>
        <v>1.0112447192619232</v>
      </c>
      <c r="G409" s="99">
        <f>RES_hhdet_in_fecs!G165</f>
        <v>1.1093569936715324</v>
      </c>
      <c r="H409" s="99">
        <f>RES_hhdet_in_fecs!H165</f>
        <v>1.4057979038233626</v>
      </c>
      <c r="I409" s="99">
        <f>RES_hhdet_in_fecs!I165</f>
        <v>2.8548027762836194</v>
      </c>
      <c r="J409" s="99">
        <f>RES_hhdet_in_fecs!J165</f>
        <v>1.6512875539960281</v>
      </c>
      <c r="K409" s="99">
        <f>RES_hhdet_in_fecs!K165</f>
        <v>1.3997171683551966</v>
      </c>
      <c r="L409" s="99">
        <f>RES_hhdet_in_fecs!L165</f>
        <v>2.1684225191006532</v>
      </c>
      <c r="M409" s="99">
        <f>RES_hhdet_in_fecs!M165</f>
        <v>1.4181363496906114</v>
      </c>
      <c r="N409" s="99">
        <f>RES_hhdet_in_fecs!N165</f>
        <v>3.1210244356849519</v>
      </c>
      <c r="O409" s="99">
        <f>RES_hhdet_in_fecs!O165</f>
        <v>0.60444249416854057</v>
      </c>
      <c r="P409" s="99">
        <f>RES_hhdet_in_fecs!P165</f>
        <v>1.2155291399318466</v>
      </c>
      <c r="Q409" s="99">
        <f>RES_hhdet_in_fecs!Q165</f>
        <v>2.1611291600632208</v>
      </c>
      <c r="R409" s="99">
        <f>RES_hhdet_in_fecs!R165</f>
        <v>2.0934523382289654</v>
      </c>
      <c r="S409" s="99">
        <f>RES_hhdet_in_fecs!S165</f>
        <v>2.1399799968330484</v>
      </c>
      <c r="T409" s="99">
        <f>RES_hhdet_in_fecs!T165</f>
        <v>2.0756027374719586</v>
      </c>
      <c r="U409" s="99">
        <f>RES_hhdet_in_fecs!U165</f>
        <v>1.954799053470641</v>
      </c>
      <c r="V409" s="99">
        <f>RES_hhdet_in_fecs!V165</f>
        <v>0.48057424843479457</v>
      </c>
      <c r="W409" s="99">
        <f>RES_hhdet_in_fecs!W165</f>
        <v>0.14216678775546782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31.072904981408222</v>
      </c>
      <c r="E410" s="123">
        <v>36.291198628590102</v>
      </c>
      <c r="F410" s="123">
        <v>22.884734878030887</v>
      </c>
      <c r="G410" s="123">
        <v>40.550184315896885</v>
      </c>
      <c r="H410" s="123">
        <v>24.620671490411571</v>
      </c>
      <c r="I410" s="123">
        <v>29.941582231825237</v>
      </c>
      <c r="J410" s="123">
        <v>18.330334520904614</v>
      </c>
      <c r="K410" s="123">
        <v>24.484419754526105</v>
      </c>
      <c r="L410" s="123">
        <v>18.727183524131153</v>
      </c>
      <c r="M410" s="123">
        <v>19.40132704035015</v>
      </c>
      <c r="N410" s="123">
        <v>19.452229588879987</v>
      </c>
      <c r="O410" s="123">
        <v>18.26407910198979</v>
      </c>
      <c r="P410" s="123">
        <v>17.458554970647892</v>
      </c>
      <c r="Q410" s="123">
        <v>16.818698623566952</v>
      </c>
      <c r="R410" s="123">
        <v>15.071455479831746</v>
      </c>
      <c r="S410" s="123">
        <v>16.666626897500379</v>
      </c>
      <c r="T410" s="123">
        <v>13.87057823481816</v>
      </c>
      <c r="U410" s="123">
        <v>14.160562546919861</v>
      </c>
      <c r="V410" s="123">
        <v>13.545449367313523</v>
      </c>
      <c r="W410" s="123">
        <v>15.787971663924447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31.072904981408222</v>
      </c>
      <c r="E411" s="99">
        <v>36.291198628590102</v>
      </c>
      <c r="F411" s="99">
        <v>22.884734878030887</v>
      </c>
      <c r="G411" s="99">
        <v>40.550184315896885</v>
      </c>
      <c r="H411" s="99">
        <v>21.988214072045775</v>
      </c>
      <c r="I411" s="99">
        <v>33.084829817527464</v>
      </c>
      <c r="J411" s="99">
        <v>17.961851716790108</v>
      </c>
      <c r="K411" s="99">
        <v>25.249747299369954</v>
      </c>
      <c r="L411" s="99">
        <v>20.429304857256714</v>
      </c>
      <c r="M411" s="99">
        <v>20.131597996929166</v>
      </c>
      <c r="N411" s="99">
        <v>17.782447879859294</v>
      </c>
      <c r="O411" s="99">
        <v>17.874910456045708</v>
      </c>
      <c r="P411" s="99">
        <v>16.047378255653467</v>
      </c>
      <c r="Q411" s="99">
        <v>15.637853385846048</v>
      </c>
      <c r="R411" s="99">
        <v>14.385781512427503</v>
      </c>
      <c r="S411" s="99">
        <v>14.50603540395368</v>
      </c>
      <c r="T411" s="99">
        <v>13.87057823481816</v>
      </c>
      <c r="U411" s="99">
        <v>14.037796077554793</v>
      </c>
      <c r="V411" s="99">
        <v>12.771247559746067</v>
      </c>
      <c r="W411" s="99">
        <v>13.871638491767891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31.468946324167607</v>
      </c>
      <c r="I415" s="102">
        <v>26.840287642646746</v>
      </c>
      <c r="J415" s="102">
        <v>18.57562846599653</v>
      </c>
      <c r="K415" s="102">
        <v>24.451845172525886</v>
      </c>
      <c r="L415" s="102">
        <v>18.181144600578527</v>
      </c>
      <c r="M415" s="102">
        <v>18.074399371613502</v>
      </c>
      <c r="N415" s="102">
        <v>21.459520366745291</v>
      </c>
      <c r="O415" s="102">
        <v>19.116878264762555</v>
      </c>
      <c r="P415" s="102">
        <v>18.999027981518765</v>
      </c>
      <c r="Q415" s="102">
        <v>18.485103775640269</v>
      </c>
      <c r="R415" s="102">
        <v>16.129006740145822</v>
      </c>
      <c r="S415" s="102">
        <v>20.012558248305037</v>
      </c>
      <c r="T415" s="102">
        <v>0</v>
      </c>
      <c r="U415" s="102">
        <v>15.818739386519608</v>
      </c>
      <c r="V415" s="102">
        <v>16.520271018659887</v>
      </c>
      <c r="W415" s="102">
        <v>17.532645020743413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14.461290775004265</v>
      </c>
      <c r="E419" s="123">
        <v>16.947954241500298</v>
      </c>
      <c r="F419" s="123">
        <v>10.301463307132183</v>
      </c>
      <c r="G419" s="123">
        <v>21.521698513124658</v>
      </c>
      <c r="H419" s="123">
        <v>11.400358331576136</v>
      </c>
      <c r="I419" s="123">
        <v>15.748567375308347</v>
      </c>
      <c r="J419" s="123">
        <v>7.1638939832884567</v>
      </c>
      <c r="K419" s="123">
        <v>9.9186767359952199</v>
      </c>
      <c r="L419" s="123">
        <v>7.4004257639974176</v>
      </c>
      <c r="M419" s="123">
        <v>7.2669446724132749</v>
      </c>
      <c r="N419" s="123">
        <v>6.3942784217730742</v>
      </c>
      <c r="O419" s="123">
        <v>6.5668362324580887</v>
      </c>
      <c r="P419" s="123">
        <v>6.4557525862577076</v>
      </c>
      <c r="Q419" s="123">
        <v>7.0720787522799373</v>
      </c>
      <c r="R419" s="123">
        <v>7.0218862698391931</v>
      </c>
      <c r="S419" s="123">
        <v>7.7251814524200411</v>
      </c>
      <c r="T419" s="123">
        <v>7.752679757574545</v>
      </c>
      <c r="U419" s="123">
        <v>8.0456163338967404</v>
      </c>
      <c r="V419" s="123">
        <v>7.1229203419938694</v>
      </c>
      <c r="W419" s="123">
        <v>7.3738150693621476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14.710463477025423</v>
      </c>
      <c r="E420" s="99">
        <v>16.989475326097153</v>
      </c>
      <c r="F420" s="99">
        <v>10.362314865294657</v>
      </c>
      <c r="G420" s="99">
        <v>21.970934872693153</v>
      </c>
      <c r="H420" s="99">
        <v>11.103463199009294</v>
      </c>
      <c r="I420" s="99">
        <v>15.755085073843922</v>
      </c>
      <c r="J420" s="99">
        <v>7.1795181368192322</v>
      </c>
      <c r="K420" s="99">
        <v>9.9285124148231567</v>
      </c>
      <c r="L420" s="99">
        <v>7.5009693310851278</v>
      </c>
      <c r="M420" s="99">
        <v>7.3049287278626931</v>
      </c>
      <c r="N420" s="99">
        <v>6.3529332496684168</v>
      </c>
      <c r="O420" s="99">
        <v>6.5668362324580887</v>
      </c>
      <c r="P420" s="99">
        <v>6.4557525862577076</v>
      </c>
      <c r="Q420" s="99">
        <v>7.0777461033184217</v>
      </c>
      <c r="R420" s="99">
        <v>7.054239942018528</v>
      </c>
      <c r="S420" s="99">
        <v>7.7768145545406488</v>
      </c>
      <c r="T420" s="99">
        <v>7.7776756692602156</v>
      </c>
      <c r="U420" s="99">
        <v>8.0716396600553679</v>
      </c>
      <c r="V420" s="99">
        <v>7.1420057011917351</v>
      </c>
      <c r="W420" s="99">
        <v>7.3847605968822938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9.2478311634847099</v>
      </c>
      <c r="E421" s="110">
        <v>16.347628560037421</v>
      </c>
      <c r="F421" s="110">
        <v>7.5090529158987396</v>
      </c>
      <c r="G421" s="110">
        <v>8.1344549979834664</v>
      </c>
      <c r="H421" s="110">
        <v>14.771433444392084</v>
      </c>
      <c r="I421" s="110">
        <v>9.4492117406758105</v>
      </c>
      <c r="J421" s="110">
        <v>5.409822346899988</v>
      </c>
      <c r="K421" s="110">
        <v>5.4473771408141367</v>
      </c>
      <c r="L421" s="110">
        <v>5.3276814578815506</v>
      </c>
      <c r="M421" s="110">
        <v>5.6897019889897757</v>
      </c>
      <c r="N421" s="110">
        <v>8.0646233748011813</v>
      </c>
      <c r="O421" s="110">
        <v>0</v>
      </c>
      <c r="P421" s="110">
        <v>0</v>
      </c>
      <c r="Q421" s="110">
        <v>6.684494911814741</v>
      </c>
      <c r="R421" s="110">
        <v>5.4652334515743242</v>
      </c>
      <c r="S421" s="110">
        <v>5.4392432039894816</v>
      </c>
      <c r="T421" s="110">
        <v>5.2450439277753169</v>
      </c>
      <c r="U421" s="110">
        <v>5.1691938801816768</v>
      </c>
      <c r="V421" s="110">
        <v>5.1193963701076699</v>
      </c>
      <c r="W421" s="110">
        <v>5.1140611604304382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141.00680434628725</v>
      </c>
      <c r="E423" s="118">
        <f t="shared" si="194"/>
        <v>148.16932820328714</v>
      </c>
      <c r="F423" s="118">
        <f t="shared" si="194"/>
        <v>117.34031320549259</v>
      </c>
      <c r="G423" s="118">
        <f t="shared" si="194"/>
        <v>146.17570295226952</v>
      </c>
      <c r="H423" s="118">
        <f t="shared" si="194"/>
        <v>99.304767349585802</v>
      </c>
      <c r="I423" s="118">
        <f t="shared" si="194"/>
        <v>116.35464583843421</v>
      </c>
      <c r="J423" s="118">
        <f t="shared" si="194"/>
        <v>105.11256210341163</v>
      </c>
      <c r="K423" s="118">
        <f t="shared" si="194"/>
        <v>128.08134299626897</v>
      </c>
      <c r="L423" s="118">
        <f t="shared" si="194"/>
        <v>116.93712589099238</v>
      </c>
      <c r="M423" s="118">
        <f t="shared" si="194"/>
        <v>111.24221545263568</v>
      </c>
      <c r="N423" s="118">
        <f t="shared" si="194"/>
        <v>105.04715489433933</v>
      </c>
      <c r="O423" s="118">
        <f t="shared" si="194"/>
        <v>101.67718439534406</v>
      </c>
      <c r="P423" s="118">
        <f t="shared" si="194"/>
        <v>93.359418653132749</v>
      </c>
      <c r="Q423" s="118">
        <f t="shared" si="194"/>
        <v>94.119401357735654</v>
      </c>
      <c r="R423" s="118">
        <f t="shared" ref="R423:V423" si="195">R424+R426+R428+R437</f>
        <v>75.499575987265843</v>
      </c>
      <c r="S423" s="118">
        <f t="shared" si="195"/>
        <v>76.551638198363619</v>
      </c>
      <c r="T423" s="118">
        <f t="shared" si="195"/>
        <v>90.869869564517145</v>
      </c>
      <c r="U423" s="118">
        <f t="shared" si="195"/>
        <v>89.871281295084458</v>
      </c>
      <c r="V423" s="118">
        <f t="shared" si="195"/>
        <v>80.545186800375191</v>
      </c>
      <c r="W423" s="118">
        <f t="shared" ref="W423" si="196">W424+W426+W428+W437</f>
        <v>81.523988033001928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114.2211631480252</v>
      </c>
      <c r="E424" s="123">
        <f t="shared" si="197"/>
        <v>116.28696203640706</v>
      </c>
      <c r="F424" s="123">
        <f t="shared" si="197"/>
        <v>97.14140994103586</v>
      </c>
      <c r="G424" s="123">
        <f t="shared" si="197"/>
        <v>109.78494862952357</v>
      </c>
      <c r="H424" s="123">
        <f t="shared" si="197"/>
        <v>75.641621383505736</v>
      </c>
      <c r="I424" s="123">
        <f t="shared" si="197"/>
        <v>83.529668015190495</v>
      </c>
      <c r="J424" s="123">
        <f t="shared" si="197"/>
        <v>86.367081874123741</v>
      </c>
      <c r="K424" s="123">
        <f t="shared" si="197"/>
        <v>104.3563679599649</v>
      </c>
      <c r="L424" s="123">
        <f t="shared" si="197"/>
        <v>95.918086201646375</v>
      </c>
      <c r="M424" s="123">
        <f t="shared" si="197"/>
        <v>91.775403950935527</v>
      </c>
      <c r="N424" s="123">
        <f t="shared" si="197"/>
        <v>80.594624057311577</v>
      </c>
      <c r="O424" s="123">
        <f t="shared" si="197"/>
        <v>84.327058112520945</v>
      </c>
      <c r="P424" s="123">
        <f t="shared" si="197"/>
        <v>74.118234138549539</v>
      </c>
      <c r="Q424" s="123">
        <f t="shared" si="197"/>
        <v>71.064374590258183</v>
      </c>
      <c r="R424" s="123">
        <f t="shared" si="197"/>
        <v>53.33074414047622</v>
      </c>
      <c r="S424" s="123">
        <f t="shared" si="197"/>
        <v>52.218639504414654</v>
      </c>
      <c r="T424" s="123">
        <f t="shared" si="197"/>
        <v>67.282637806967472</v>
      </c>
      <c r="U424" s="123">
        <f t="shared" si="197"/>
        <v>66.00969724412306</v>
      </c>
      <c r="V424" s="123">
        <f t="shared" si="197"/>
        <v>63.028485235080915</v>
      </c>
      <c r="W424" s="123">
        <f t="shared" si="197"/>
        <v>64.015851015125307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114.2211631480252</v>
      </c>
      <c r="E425" s="99">
        <v>116.28696203640706</v>
      </c>
      <c r="F425" s="99">
        <v>97.14140994103586</v>
      </c>
      <c r="G425" s="99">
        <v>109.78494862952357</v>
      </c>
      <c r="H425" s="99">
        <v>75.641621383505736</v>
      </c>
      <c r="I425" s="99">
        <v>83.529668015190495</v>
      </c>
      <c r="J425" s="99">
        <v>86.367081874123741</v>
      </c>
      <c r="K425" s="99">
        <v>104.3563679599649</v>
      </c>
      <c r="L425" s="99">
        <v>95.918086201646375</v>
      </c>
      <c r="M425" s="99">
        <v>91.775403950935527</v>
      </c>
      <c r="N425" s="99">
        <v>80.594624057311577</v>
      </c>
      <c r="O425" s="99">
        <v>84.327058112520945</v>
      </c>
      <c r="P425" s="99">
        <v>74.118234138549539</v>
      </c>
      <c r="Q425" s="99">
        <v>71.064374590258183</v>
      </c>
      <c r="R425" s="99">
        <v>53.33074414047622</v>
      </c>
      <c r="S425" s="99">
        <v>52.218639504414654</v>
      </c>
      <c r="T425" s="99">
        <v>67.282637806967472</v>
      </c>
      <c r="U425" s="99">
        <v>66.00969724412306</v>
      </c>
      <c r="V425" s="99">
        <v>63.028485235080915</v>
      </c>
      <c r="W425" s="99">
        <v>64.015851015125307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2.420780241043198</v>
      </c>
      <c r="E426" s="123">
        <f t="shared" si="198"/>
        <v>3.1497851489501945</v>
      </c>
      <c r="F426" s="123">
        <f t="shared" si="198"/>
        <v>2.2939761760584343</v>
      </c>
      <c r="G426" s="123">
        <f t="shared" si="198"/>
        <v>2.5881166909103341</v>
      </c>
      <c r="H426" s="123">
        <f t="shared" si="198"/>
        <v>3.3711683873821205</v>
      </c>
      <c r="I426" s="123">
        <f t="shared" si="198"/>
        <v>7.0335813597113424</v>
      </c>
      <c r="J426" s="123">
        <f t="shared" si="198"/>
        <v>4.1789143268264901</v>
      </c>
      <c r="K426" s="123">
        <f t="shared" si="198"/>
        <v>3.6382643239106995</v>
      </c>
      <c r="L426" s="123">
        <f t="shared" si="198"/>
        <v>5.7889018498897649</v>
      </c>
      <c r="M426" s="123">
        <f t="shared" si="198"/>
        <v>3.9050742656242936</v>
      </c>
      <c r="N426" s="123">
        <f t="shared" si="198"/>
        <v>8.9113660859342758</v>
      </c>
      <c r="O426" s="123">
        <f t="shared" si="198"/>
        <v>1.7991847108296315</v>
      </c>
      <c r="P426" s="123">
        <f t="shared" si="198"/>
        <v>3.7780886152727389</v>
      </c>
      <c r="Q426" s="123">
        <f t="shared" si="198"/>
        <v>6.9615676629272016</v>
      </c>
      <c r="R426" s="123">
        <f t="shared" si="198"/>
        <v>6.8920753873520813</v>
      </c>
      <c r="S426" s="123">
        <f t="shared" si="198"/>
        <v>7.1660899985530619</v>
      </c>
      <c r="T426" s="123">
        <f t="shared" si="198"/>
        <v>7.0484374964919354</v>
      </c>
      <c r="U426" s="123">
        <f t="shared" si="198"/>
        <v>6.7221664436923136</v>
      </c>
      <c r="V426" s="123">
        <f t="shared" si="198"/>
        <v>1.6736453995083294</v>
      </c>
      <c r="W426" s="123">
        <f t="shared" si="198"/>
        <v>0.50120458526688805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2.420780241043198</v>
      </c>
      <c r="E427" s="99">
        <f>RES_hhdet_in_tess!E165</f>
        <v>3.1497851489501945</v>
      </c>
      <c r="F427" s="99">
        <f>RES_hhdet_in_tess!F165</f>
        <v>2.2939761760584343</v>
      </c>
      <c r="G427" s="99">
        <f>RES_hhdet_in_tess!G165</f>
        <v>2.5881166909103341</v>
      </c>
      <c r="H427" s="99">
        <f>RES_hhdet_in_tess!H165</f>
        <v>3.3711683873821205</v>
      </c>
      <c r="I427" s="99">
        <f>RES_hhdet_in_tess!I165</f>
        <v>7.0335813597113424</v>
      </c>
      <c r="J427" s="99">
        <f>RES_hhdet_in_tess!J165</f>
        <v>4.1789143268264901</v>
      </c>
      <c r="K427" s="99">
        <f>RES_hhdet_in_tess!K165</f>
        <v>3.6382643239106995</v>
      </c>
      <c r="L427" s="99">
        <f>RES_hhdet_in_tess!L165</f>
        <v>5.7889018498897649</v>
      </c>
      <c r="M427" s="99">
        <f>RES_hhdet_in_tess!M165</f>
        <v>3.9050742656242936</v>
      </c>
      <c r="N427" s="99">
        <f>RES_hhdet_in_tess!N165</f>
        <v>8.9113660859342758</v>
      </c>
      <c r="O427" s="99">
        <f>RES_hhdet_in_tess!O165</f>
        <v>1.7991847108296315</v>
      </c>
      <c r="P427" s="99">
        <f>RES_hhdet_in_tess!P165</f>
        <v>3.7780886152727389</v>
      </c>
      <c r="Q427" s="99">
        <f>RES_hhdet_in_tess!Q165</f>
        <v>6.9615676629272016</v>
      </c>
      <c r="R427" s="99">
        <f>RES_hhdet_in_tess!R165</f>
        <v>6.8920753873520813</v>
      </c>
      <c r="S427" s="99">
        <f>RES_hhdet_in_tess!S165</f>
        <v>7.1660899985530619</v>
      </c>
      <c r="T427" s="99">
        <f>RES_hhdet_in_tess!T165</f>
        <v>7.0484374964919354</v>
      </c>
      <c r="U427" s="99">
        <f>RES_hhdet_in_tess!U165</f>
        <v>6.7221664436923136</v>
      </c>
      <c r="V427" s="99">
        <f>RES_hhdet_in_tess!V165</f>
        <v>1.6736453995083294</v>
      </c>
      <c r="W427" s="99">
        <f>RES_hhdet_in_tess!W165</f>
        <v>0.50120458526688805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15.948621303769368</v>
      </c>
      <c r="E428" s="123">
        <v>18.762935567597182</v>
      </c>
      <c r="F428" s="123">
        <v>11.919039213887785</v>
      </c>
      <c r="G428" s="123">
        <v>21.294436768833648</v>
      </c>
      <c r="H428" s="123">
        <v>13.479000985487435</v>
      </c>
      <c r="I428" s="123">
        <v>16.649130668528798</v>
      </c>
      <c r="J428" s="123">
        <v>10.395884206763711</v>
      </c>
      <c r="K428" s="123">
        <v>14.315587924919649</v>
      </c>
      <c r="L428" s="123">
        <v>10.878496357522501</v>
      </c>
      <c r="M428" s="123">
        <v>11.304923224258376</v>
      </c>
      <c r="N428" s="123">
        <v>11.781240861708076</v>
      </c>
      <c r="O428" s="123">
        <v>11.725619635702458</v>
      </c>
      <c r="P428" s="123">
        <v>11.70248255229008</v>
      </c>
      <c r="Q428" s="123">
        <v>11.954665464520186</v>
      </c>
      <c r="R428" s="123">
        <v>11.149508098966546</v>
      </c>
      <c r="S428" s="123">
        <v>12.600802682668792</v>
      </c>
      <c r="T428" s="123">
        <v>11.941895990168687</v>
      </c>
      <c r="U428" s="123">
        <v>12.338917634344321</v>
      </c>
      <c r="V428" s="123">
        <v>11.565320939893805</v>
      </c>
      <c r="W428" s="123">
        <v>12.560024404738046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15.948621303769368</v>
      </c>
      <c r="E429" s="99">
        <v>18.762935567597182</v>
      </c>
      <c r="F429" s="99">
        <v>11.919039213887785</v>
      </c>
      <c r="G429" s="99">
        <v>21.294436768833648</v>
      </c>
      <c r="H429" s="99">
        <v>11.651232879573598</v>
      </c>
      <c r="I429" s="99">
        <v>17.706161961916834</v>
      </c>
      <c r="J429" s="99">
        <v>9.725032407380434</v>
      </c>
      <c r="K429" s="99">
        <v>13.862133220162473</v>
      </c>
      <c r="L429" s="99">
        <v>11.399387670181014</v>
      </c>
      <c r="M429" s="99">
        <v>11.613965216318226</v>
      </c>
      <c r="N429" s="99">
        <v>10.819382808868177</v>
      </c>
      <c r="O429" s="99">
        <v>11.705010908656089</v>
      </c>
      <c r="P429" s="99">
        <v>11.415522020294098</v>
      </c>
      <c r="Q429" s="99">
        <v>11.926903056099162</v>
      </c>
      <c r="R429" s="99">
        <v>11.470306404808564</v>
      </c>
      <c r="S429" s="99">
        <v>12.050433216231314</v>
      </c>
      <c r="T429" s="99">
        <v>11.941895990168687</v>
      </c>
      <c r="U429" s="99">
        <v>12.439532742809037</v>
      </c>
      <c r="V429" s="99">
        <v>11.550462703615166</v>
      </c>
      <c r="W429" s="99">
        <v>12.664853922982529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18.233895873565864</v>
      </c>
      <c r="I433" s="102">
        <v>15.606207595689062</v>
      </c>
      <c r="J433" s="102">
        <v>10.842461041843361</v>
      </c>
      <c r="K433" s="102">
        <v>14.334888285350962</v>
      </c>
      <c r="L433" s="102">
        <v>10.711394914096209</v>
      </c>
      <c r="M433" s="102">
        <v>10.743383200831008</v>
      </c>
      <c r="N433" s="102">
        <v>12.937517031611359</v>
      </c>
      <c r="O433" s="102">
        <v>11.770780275836563</v>
      </c>
      <c r="P433" s="102">
        <v>12.015735279626005</v>
      </c>
      <c r="Q433" s="102">
        <v>11.993843689531319</v>
      </c>
      <c r="R433" s="102">
        <v>10.654723888426686</v>
      </c>
      <c r="S433" s="102">
        <v>13.453114865596023</v>
      </c>
      <c r="T433" s="102">
        <v>0</v>
      </c>
      <c r="U433" s="102">
        <v>10.979933838256724</v>
      </c>
      <c r="V433" s="102">
        <v>11.62241277635102</v>
      </c>
      <c r="W433" s="102">
        <v>12.464585224251756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8.416239653449491</v>
      </c>
      <c r="E437" s="123">
        <v>9.9696454503326688</v>
      </c>
      <c r="F437" s="123">
        <v>5.9858878745105075</v>
      </c>
      <c r="G437" s="123">
        <v>12.508200863001978</v>
      </c>
      <c r="H437" s="123">
        <v>6.8129765932105011</v>
      </c>
      <c r="I437" s="123">
        <v>9.1422657950035635</v>
      </c>
      <c r="J437" s="123">
        <v>4.1706816956976933</v>
      </c>
      <c r="K437" s="123">
        <v>5.7711227874737014</v>
      </c>
      <c r="L437" s="123">
        <v>4.3516414819337461</v>
      </c>
      <c r="M437" s="123">
        <v>4.2568140118174806</v>
      </c>
      <c r="N437" s="123">
        <v>3.7599238893854099</v>
      </c>
      <c r="O437" s="123">
        <v>3.8253219362910129</v>
      </c>
      <c r="P437" s="123">
        <v>3.7606133470204002</v>
      </c>
      <c r="Q437" s="123">
        <v>4.1387936400300944</v>
      </c>
      <c r="R437" s="123">
        <v>4.1272483604710031</v>
      </c>
      <c r="S437" s="123">
        <v>4.5661060127270989</v>
      </c>
      <c r="T437" s="123">
        <v>4.596898270889044</v>
      </c>
      <c r="U437" s="123">
        <v>4.8004999729247499</v>
      </c>
      <c r="V437" s="123">
        <v>4.2777352258921466</v>
      </c>
      <c r="W437" s="123">
        <v>4.4469080278716824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8.4895847980850103</v>
      </c>
      <c r="E438" s="99">
        <v>9.8162243037398937</v>
      </c>
      <c r="F438" s="99">
        <v>5.9941020915997347</v>
      </c>
      <c r="G438" s="99">
        <v>12.723644460207248</v>
      </c>
      <c r="H438" s="99">
        <v>6.4374013916671524</v>
      </c>
      <c r="I438" s="99">
        <v>9.1443779675975385</v>
      </c>
      <c r="J438" s="99">
        <v>4.1715406827600683</v>
      </c>
      <c r="K438" s="99">
        <v>5.7747720508945415</v>
      </c>
      <c r="L438" s="99">
        <v>4.3671489187126893</v>
      </c>
      <c r="M438" s="99">
        <v>4.255276531431897</v>
      </c>
      <c r="N438" s="99">
        <v>3.7007188940742703</v>
      </c>
      <c r="O438" s="99">
        <v>3.8253219362910129</v>
      </c>
      <c r="P438" s="99">
        <v>3.7606133470204002</v>
      </c>
      <c r="Q438" s="99">
        <v>4.1229378151231355</v>
      </c>
      <c r="R438" s="99">
        <v>4.1230614294073336</v>
      </c>
      <c r="S438" s="99">
        <v>4.5702990288694867</v>
      </c>
      <c r="T438" s="99">
        <v>4.5998667843774417</v>
      </c>
      <c r="U438" s="99">
        <v>4.8049599868099016</v>
      </c>
      <c r="V438" s="99">
        <v>4.2772923135668366</v>
      </c>
      <c r="W438" s="99">
        <v>4.4473134487564243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6.8816335503063399</v>
      </c>
      <c r="E439" s="110">
        <v>12.187859528153211</v>
      </c>
      <c r="F439" s="110">
        <v>5.6089465791937902</v>
      </c>
      <c r="G439" s="110">
        <v>6.0879816662849082</v>
      </c>
      <c r="H439" s="110">
        <v>11.077419071493861</v>
      </c>
      <c r="I439" s="110">
        <v>7.1008509829268185</v>
      </c>
      <c r="J439" s="110">
        <v>4.0742460814949641</v>
      </c>
      <c r="K439" s="110">
        <v>4.1121676363600539</v>
      </c>
      <c r="L439" s="110">
        <v>4.031949708337069</v>
      </c>
      <c r="M439" s="110">
        <v>4.3206560544950543</v>
      </c>
      <c r="N439" s="110">
        <v>6.1518056999554727</v>
      </c>
      <c r="O439" s="110">
        <v>0</v>
      </c>
      <c r="P439" s="110">
        <v>0</v>
      </c>
      <c r="Q439" s="110">
        <v>5.2231558878338289</v>
      </c>
      <c r="R439" s="110">
        <v>4.3286968391479972</v>
      </c>
      <c r="S439" s="110">
        <v>4.3804697526050091</v>
      </c>
      <c r="T439" s="110">
        <v>4.2990915383977617</v>
      </c>
      <c r="U439" s="110">
        <v>4.3075236329698923</v>
      </c>
      <c r="V439" s="110">
        <v>4.324230838157189</v>
      </c>
      <c r="W439" s="110">
        <v>4.3632070433945884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10.247724801878368</v>
      </c>
      <c r="E441" s="118">
        <f t="shared" si="199"/>
        <v>11.85357778459843</v>
      </c>
      <c r="F441" s="118">
        <f t="shared" si="199"/>
        <v>7.5021980874587531</v>
      </c>
      <c r="G441" s="118">
        <f t="shared" si="199"/>
        <v>14.040254656773591</v>
      </c>
      <c r="H441" s="118">
        <f t="shared" si="199"/>
        <v>5.9260591718489426</v>
      </c>
      <c r="I441" s="118">
        <f t="shared" si="199"/>
        <v>7.3077549152380357</v>
      </c>
      <c r="J441" s="118">
        <f t="shared" si="199"/>
        <v>3.2471453529881833</v>
      </c>
      <c r="K441" s="118">
        <f t="shared" si="199"/>
        <v>2.4845734908079704</v>
      </c>
      <c r="L441" s="118">
        <f t="shared" si="199"/>
        <v>2.7522413260751497</v>
      </c>
      <c r="M441" s="118">
        <f t="shared" si="199"/>
        <v>4.5700873741657828</v>
      </c>
      <c r="N441" s="118">
        <f t="shared" si="199"/>
        <v>3.613390363559728</v>
      </c>
      <c r="O441" s="118">
        <f t="shared" si="199"/>
        <v>4.2798470074018011</v>
      </c>
      <c r="P441" s="118">
        <f t="shared" si="199"/>
        <v>3.3689912097835615</v>
      </c>
      <c r="Q441" s="118">
        <f t="shared" si="199"/>
        <v>3.6636554454480734</v>
      </c>
      <c r="R441" s="118">
        <f t="shared" ref="R441:V441" si="200">R442+R444+R446+R455</f>
        <v>3.5523141539720395</v>
      </c>
      <c r="S441" s="118">
        <f t="shared" si="200"/>
        <v>3.7298189536039779</v>
      </c>
      <c r="T441" s="118">
        <f t="shared" si="200"/>
        <v>4.9001800815200376</v>
      </c>
      <c r="U441" s="118">
        <f t="shared" si="200"/>
        <v>4.7861231948209531</v>
      </c>
      <c r="V441" s="118">
        <f t="shared" si="200"/>
        <v>3.9090832348900415</v>
      </c>
      <c r="W441" s="118">
        <f t="shared" ref="W441" si="201">W442+W444+W446+W455</f>
        <v>3.1711016553484099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7.0585210955766922</v>
      </c>
      <c r="E446" s="123">
        <v>8.2439086804705273</v>
      </c>
      <c r="F446" s="123">
        <v>5.1984963748934963</v>
      </c>
      <c r="G446" s="123">
        <v>9.2113798691991384</v>
      </c>
      <c r="H446" s="123">
        <v>3.6079550302942347</v>
      </c>
      <c r="I446" s="123">
        <v>3.7325289372800565</v>
      </c>
      <c r="J446" s="123">
        <v>1.6306447711798253</v>
      </c>
      <c r="K446" s="123">
        <v>0.23416291987568644</v>
      </c>
      <c r="L446" s="123">
        <v>1.1271501809121183</v>
      </c>
      <c r="M446" s="123">
        <v>2.9497223173190141</v>
      </c>
      <c r="N446" s="123">
        <v>2.2051163150914914</v>
      </c>
      <c r="O446" s="123">
        <v>2.7881244888366217</v>
      </c>
      <c r="P446" s="123">
        <v>1.9025024522892602</v>
      </c>
      <c r="Q446" s="123">
        <v>2.079045220671853</v>
      </c>
      <c r="R446" s="123">
        <v>1.9825002231762772</v>
      </c>
      <c r="S446" s="123">
        <v>2.0022586291461386</v>
      </c>
      <c r="T446" s="123">
        <v>3.1508405518212936</v>
      </c>
      <c r="U446" s="123">
        <v>2.9690091700967485</v>
      </c>
      <c r="V446" s="123">
        <v>2.3020139928346799</v>
      </c>
      <c r="W446" s="123">
        <v>1.5016656539314717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7.0585210955766922</v>
      </c>
      <c r="E447" s="99">
        <v>8.2439086804705273</v>
      </c>
      <c r="F447" s="99">
        <v>5.1984963748934963</v>
      </c>
      <c r="G447" s="99">
        <v>9.2113798691991384</v>
      </c>
      <c r="H447" s="99">
        <v>4.9948427086059191</v>
      </c>
      <c r="I447" s="99">
        <v>7.5155499413495415</v>
      </c>
      <c r="J447" s="99">
        <v>4.0802142359860429</v>
      </c>
      <c r="K447" s="99">
        <v>5.7357325965248789</v>
      </c>
      <c r="L447" s="99">
        <v>4.6407208913744356</v>
      </c>
      <c r="M447" s="99">
        <v>4.5730938009824298</v>
      </c>
      <c r="N447" s="99">
        <v>4.0394608603888384</v>
      </c>
      <c r="O447" s="99">
        <v>4.0604646591953442</v>
      </c>
      <c r="P447" s="99">
        <v>3.645322444554242</v>
      </c>
      <c r="Q447" s="99">
        <v>3.5522947751287886</v>
      </c>
      <c r="R447" s="99">
        <v>3.2678741283630321</v>
      </c>
      <c r="S447" s="99">
        <v>3.2951910023621189</v>
      </c>
      <c r="T447" s="99">
        <v>3.1508405518212936</v>
      </c>
      <c r="U447" s="99">
        <v>3.1888257569773479</v>
      </c>
      <c r="V447" s="99">
        <v>2.9011165956719172</v>
      </c>
      <c r="W447" s="99">
        <v>3.151081399789994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3.1892037063016763</v>
      </c>
      <c r="E455" s="123">
        <v>3.6096691041279025</v>
      </c>
      <c r="F455" s="123">
        <v>2.3037017125652564</v>
      </c>
      <c r="G455" s="123">
        <v>4.8288747875744527</v>
      </c>
      <c r="H455" s="123">
        <v>2.3181041415547079</v>
      </c>
      <c r="I455" s="123">
        <v>3.5752259779579787</v>
      </c>
      <c r="J455" s="123">
        <v>1.616500581808358</v>
      </c>
      <c r="K455" s="123">
        <v>2.2504105709322841</v>
      </c>
      <c r="L455" s="123">
        <v>1.6250911451630314</v>
      </c>
      <c r="M455" s="123">
        <v>1.6203650568467689</v>
      </c>
      <c r="N455" s="123">
        <v>1.4082740484682366</v>
      </c>
      <c r="O455" s="123">
        <v>1.4917225185651797</v>
      </c>
      <c r="P455" s="123">
        <v>1.4664887574943011</v>
      </c>
      <c r="Q455" s="123">
        <v>1.5846102247762206</v>
      </c>
      <c r="R455" s="123">
        <v>1.5698139307957626</v>
      </c>
      <c r="S455" s="123">
        <v>1.7275603244578392</v>
      </c>
      <c r="T455" s="123">
        <v>1.7493395296987444</v>
      </c>
      <c r="U455" s="123">
        <v>1.8171140247242046</v>
      </c>
      <c r="V455" s="123">
        <v>1.6070692420553616</v>
      </c>
      <c r="W455" s="123">
        <v>1.6694360014169383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3.3416288834410945</v>
      </c>
      <c r="E456" s="99">
        <v>3.8593292150762295</v>
      </c>
      <c r="F456" s="99">
        <v>2.3539034448003346</v>
      </c>
      <c r="G456" s="99">
        <v>4.9909175656809781</v>
      </c>
      <c r="H456" s="99">
        <v>2.5222627002869511</v>
      </c>
      <c r="I456" s="99">
        <v>3.5789251253743863</v>
      </c>
      <c r="J456" s="99">
        <v>1.6308993399598573</v>
      </c>
      <c r="K456" s="99">
        <v>2.2553608801512288</v>
      </c>
      <c r="L456" s="99">
        <v>1.703920193249298</v>
      </c>
      <c r="M456" s="99">
        <v>1.6593876098212899</v>
      </c>
      <c r="N456" s="99">
        <v>1.4431323169946779</v>
      </c>
      <c r="O456" s="99">
        <v>1.4917225185651797</v>
      </c>
      <c r="P456" s="99">
        <v>1.4664887574943011</v>
      </c>
      <c r="Q456" s="99">
        <v>1.6077808048298128</v>
      </c>
      <c r="R456" s="99">
        <v>1.6024411452289291</v>
      </c>
      <c r="S456" s="99">
        <v>1.7665811942094538</v>
      </c>
      <c r="T456" s="99">
        <v>1.7667768050291512</v>
      </c>
      <c r="U456" s="99">
        <v>1.8335536651781774</v>
      </c>
      <c r="V456" s="99">
        <v>1.6223780150827147</v>
      </c>
      <c r="W456" s="99">
        <v>1.6775222171877822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2024-05-20T16:55:26Z</dcterms:created>
  <dcterms:modified xsi:type="dcterms:W3CDTF">2024-05-20T16:55:27Z</dcterms:modified>
</cp:coreProperties>
</file>